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https://cpencorporacion.sharepoint.com/sites/ProyectosCoyunturalesTELCO-GestinInterna/Documentos compartidos/Gestión Interna/Licitaciones y Acuerdos Marco/En elaboración/AM suministro electrónica Cisco Meraki y ACI/Información previa/Preciario/"/>
    </mc:Choice>
  </mc:AlternateContent>
  <xr:revisionPtr revIDLastSave="0" documentId="8_{DDABCB52-43A6-43A5-B6A4-64C5BC2F65A2}" xr6:coauthVersionLast="47" xr6:coauthVersionMax="47" xr10:uidLastSave="{00000000-0000-0000-0000-000000000000}"/>
  <bookViews>
    <workbookView xWindow="-25320" yWindow="195" windowWidth="25440" windowHeight="15270" firstSheet="2" activeTab="2" xr2:uid="{00000000-000D-0000-FFFF-FFFF00000000}"/>
  </bookViews>
  <sheets>
    <sheet name="Propuesta_NASERTIC Incial" sheetId="3" r:id="rId1"/>
    <sheet name="Equipamiento AM" sheetId="2" r:id="rId2"/>
    <sheet name="Jurídico Equipamiento AM" sheetId="5" r:id="rId3"/>
  </sheets>
  <definedNames>
    <definedName name="_xlnm._FilterDatabase" localSheetId="1" hidden="1">'Equipamiento AM'!$A$2:$K$155</definedName>
    <definedName name="_xlnm._FilterDatabase" localSheetId="2" hidden="1">'Jurídico Equipamiento AM'!$A$2:$D$151</definedName>
    <definedName name="_xlnm._FilterDatabase" localSheetId="0" hidden="1">'Propuesta_NASERTIC Incial'!$A$2:$K$176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" i="5" l="1"/>
  <c r="F151" i="5"/>
  <c r="I45" i="2"/>
  <c r="J45" i="2"/>
  <c r="K45" i="2"/>
  <c r="I46" i="2"/>
  <c r="J46" i="2"/>
  <c r="K46" i="2"/>
  <c r="I47" i="2"/>
  <c r="J47" i="2"/>
  <c r="K47" i="2"/>
  <c r="K174" i="3"/>
  <c r="J174" i="3"/>
  <c r="I174" i="3"/>
  <c r="K169" i="3"/>
  <c r="J169" i="3"/>
  <c r="I169" i="3"/>
  <c r="K162" i="3"/>
  <c r="J162" i="3"/>
  <c r="I162" i="3"/>
  <c r="K158" i="3"/>
  <c r="J158" i="3"/>
  <c r="I158" i="3"/>
  <c r="K153" i="3"/>
  <c r="J153" i="3"/>
  <c r="I153" i="3"/>
  <c r="K146" i="3"/>
  <c r="J146" i="3"/>
  <c r="I146" i="3"/>
  <c r="K143" i="3"/>
  <c r="J143" i="3"/>
  <c r="I143" i="3"/>
  <c r="K142" i="3"/>
  <c r="J142" i="3"/>
  <c r="I142" i="3"/>
  <c r="K141" i="3"/>
  <c r="J141" i="3"/>
  <c r="I141" i="3"/>
  <c r="K140" i="3"/>
  <c r="J140" i="3"/>
  <c r="I140" i="3"/>
  <c r="K139" i="3"/>
  <c r="J139" i="3"/>
  <c r="I139" i="3"/>
  <c r="K138" i="3"/>
  <c r="J138" i="3"/>
  <c r="I138" i="3"/>
  <c r="K137" i="3"/>
  <c r="J137" i="3"/>
  <c r="I137" i="3"/>
  <c r="K136" i="3"/>
  <c r="J136" i="3"/>
  <c r="I136" i="3"/>
  <c r="K135" i="3"/>
  <c r="J135" i="3"/>
  <c r="I135" i="3"/>
  <c r="K134" i="3"/>
  <c r="J134" i="3"/>
  <c r="I134" i="3"/>
  <c r="K133" i="3"/>
  <c r="J133" i="3"/>
  <c r="I133" i="3"/>
  <c r="K132" i="3"/>
  <c r="J132" i="3"/>
  <c r="I132" i="3"/>
  <c r="K130" i="3"/>
  <c r="J130" i="3"/>
  <c r="I130" i="3"/>
  <c r="K129" i="3"/>
  <c r="J129" i="3"/>
  <c r="I129" i="3"/>
  <c r="K128" i="3"/>
  <c r="J128" i="3"/>
  <c r="I128" i="3"/>
  <c r="K122" i="3"/>
  <c r="J122" i="3"/>
  <c r="I122" i="3"/>
  <c r="K116" i="3"/>
  <c r="J116" i="3"/>
  <c r="I116" i="3"/>
  <c r="K114" i="3"/>
  <c r="J114" i="3"/>
  <c r="I114" i="3"/>
  <c r="K113" i="3"/>
  <c r="J113" i="3"/>
  <c r="I113" i="3"/>
  <c r="K112" i="3"/>
  <c r="J112" i="3"/>
  <c r="I112" i="3"/>
  <c r="K106" i="3"/>
  <c r="J106" i="3"/>
  <c r="I106" i="3"/>
  <c r="K100" i="3"/>
  <c r="J100" i="3"/>
  <c r="I100" i="3"/>
  <c r="K98" i="3"/>
  <c r="J98" i="3"/>
  <c r="I98" i="3"/>
  <c r="K97" i="3"/>
  <c r="J97" i="3"/>
  <c r="I97" i="3"/>
  <c r="K96" i="3"/>
  <c r="J96" i="3"/>
  <c r="I96" i="3"/>
  <c r="K84" i="3"/>
  <c r="J84" i="3"/>
  <c r="I84" i="3"/>
  <c r="K82" i="3"/>
  <c r="J82" i="3"/>
  <c r="I82" i="3"/>
  <c r="K81" i="3"/>
  <c r="J81" i="3"/>
  <c r="I81" i="3"/>
  <c r="K80" i="3"/>
  <c r="J80" i="3"/>
  <c r="I80" i="3"/>
  <c r="K70" i="3"/>
  <c r="J70" i="3"/>
  <c r="I70" i="3"/>
  <c r="K68" i="3"/>
  <c r="J68" i="3"/>
  <c r="I68" i="3"/>
  <c r="K67" i="3"/>
  <c r="J67" i="3"/>
  <c r="I67" i="3"/>
  <c r="K66" i="3"/>
  <c r="J66" i="3"/>
  <c r="I66" i="3"/>
  <c r="K65" i="3"/>
  <c r="J65" i="3"/>
  <c r="I65" i="3"/>
  <c r="K64" i="3"/>
  <c r="J64" i="3"/>
  <c r="I64" i="3"/>
  <c r="K63" i="3"/>
  <c r="J63" i="3"/>
  <c r="I63" i="3"/>
  <c r="K62" i="3"/>
  <c r="J62" i="3"/>
  <c r="I62" i="3"/>
  <c r="K60" i="3"/>
  <c r="J60" i="3"/>
  <c r="I60" i="3"/>
  <c r="K59" i="3"/>
  <c r="J59" i="3"/>
  <c r="I59" i="3"/>
  <c r="K58" i="3"/>
  <c r="J58" i="3"/>
  <c r="I58" i="3"/>
  <c r="K57" i="3"/>
  <c r="J57" i="3"/>
  <c r="I57" i="3"/>
  <c r="K56" i="3"/>
  <c r="J56" i="3"/>
  <c r="I56" i="3"/>
  <c r="K55" i="3"/>
  <c r="J55" i="3"/>
  <c r="I55" i="3"/>
  <c r="K54" i="3"/>
  <c r="J54" i="3"/>
  <c r="I54" i="3"/>
  <c r="K52" i="3"/>
  <c r="J52" i="3"/>
  <c r="I52" i="3"/>
  <c r="K51" i="3"/>
  <c r="J51" i="3"/>
  <c r="I51" i="3"/>
  <c r="K50" i="3"/>
  <c r="J50" i="3"/>
  <c r="I50" i="3"/>
  <c r="K49" i="3"/>
  <c r="J49" i="3"/>
  <c r="I49" i="3"/>
  <c r="K48" i="3"/>
  <c r="J48" i="3"/>
  <c r="I48" i="3"/>
  <c r="K47" i="3"/>
  <c r="J47" i="3"/>
  <c r="I47" i="3"/>
  <c r="K46" i="3"/>
  <c r="J46" i="3"/>
  <c r="I46" i="3"/>
  <c r="K44" i="3"/>
  <c r="J44" i="3"/>
  <c r="I44" i="3"/>
  <c r="K43" i="3"/>
  <c r="J43" i="3"/>
  <c r="I43" i="3"/>
  <c r="K42" i="3"/>
  <c r="J42" i="3"/>
  <c r="I42" i="3"/>
  <c r="K41" i="3"/>
  <c r="J41" i="3"/>
  <c r="I41" i="3"/>
  <c r="K40" i="3"/>
  <c r="J40" i="3"/>
  <c r="I40" i="3"/>
  <c r="K39" i="3"/>
  <c r="J39" i="3"/>
  <c r="I39" i="3"/>
  <c r="K38" i="3"/>
  <c r="J38" i="3"/>
  <c r="I38" i="3"/>
  <c r="K36" i="3"/>
  <c r="J36" i="3"/>
  <c r="I36" i="3"/>
  <c r="K35" i="3"/>
  <c r="J35" i="3"/>
  <c r="I35" i="3"/>
  <c r="K34" i="3"/>
  <c r="J34" i="3"/>
  <c r="I34" i="3"/>
  <c r="K33" i="3"/>
  <c r="J33" i="3"/>
  <c r="I33" i="3"/>
  <c r="K32" i="3"/>
  <c r="J32" i="3"/>
  <c r="I32" i="3"/>
  <c r="K31" i="3"/>
  <c r="J31" i="3"/>
  <c r="I31" i="3"/>
  <c r="K30" i="3"/>
  <c r="J30" i="3"/>
  <c r="I30" i="3"/>
  <c r="K28" i="3"/>
  <c r="J28" i="3"/>
  <c r="I28" i="3"/>
  <c r="K27" i="3"/>
  <c r="J27" i="3"/>
  <c r="I27" i="3"/>
  <c r="K26" i="3"/>
  <c r="J26" i="3"/>
  <c r="I26" i="3"/>
  <c r="K25" i="3"/>
  <c r="J25" i="3"/>
  <c r="I25" i="3"/>
  <c r="K24" i="3"/>
  <c r="J24" i="3"/>
  <c r="I24" i="3"/>
  <c r="K23" i="3"/>
  <c r="J23" i="3"/>
  <c r="I23" i="3"/>
  <c r="K22" i="3"/>
  <c r="J22" i="3"/>
  <c r="I22" i="3"/>
  <c r="K20" i="3"/>
  <c r="J20" i="3"/>
  <c r="I20" i="3"/>
  <c r="K19" i="3"/>
  <c r="J19" i="3"/>
  <c r="I19" i="3"/>
  <c r="K18" i="3"/>
  <c r="J18" i="3"/>
  <c r="I18" i="3"/>
  <c r="K17" i="3"/>
  <c r="J17" i="3"/>
  <c r="I17" i="3"/>
  <c r="K16" i="3"/>
  <c r="J16" i="3"/>
  <c r="I16" i="3"/>
  <c r="K15" i="3"/>
  <c r="J15" i="3"/>
  <c r="I15" i="3"/>
  <c r="K14" i="3"/>
  <c r="J14" i="3"/>
  <c r="I14" i="3"/>
  <c r="K12" i="3"/>
  <c r="J12" i="3"/>
  <c r="I12" i="3"/>
  <c r="K11" i="3"/>
  <c r="J11" i="3"/>
  <c r="I11" i="3"/>
  <c r="K10" i="3"/>
  <c r="J10" i="3"/>
  <c r="I10" i="3"/>
  <c r="K9" i="3"/>
  <c r="J9" i="3"/>
  <c r="I9" i="3"/>
  <c r="K8" i="3"/>
  <c r="J8" i="3"/>
  <c r="I8" i="3"/>
  <c r="K7" i="3"/>
  <c r="J7" i="3"/>
  <c r="I7" i="3"/>
  <c r="K6" i="3"/>
  <c r="J6" i="3"/>
  <c r="I6" i="3"/>
  <c r="K4" i="3"/>
  <c r="J4" i="3"/>
  <c r="I4" i="3"/>
  <c r="I116" i="2"/>
  <c r="I117" i="2"/>
  <c r="I118" i="2"/>
  <c r="I119" i="2"/>
  <c r="I120" i="2"/>
  <c r="I121" i="2"/>
  <c r="I122" i="2"/>
  <c r="I114" i="2"/>
  <c r="I115" i="2"/>
  <c r="J153" i="2"/>
  <c r="K153" i="2" s="1"/>
  <c r="J148" i="2"/>
  <c r="K148" i="2" s="1"/>
  <c r="J141" i="2"/>
  <c r="K141" i="2" s="1"/>
  <c r="J137" i="2"/>
  <c r="K137" i="2" s="1"/>
  <c r="J132" i="2"/>
  <c r="K132" i="2" s="1"/>
  <c r="J125" i="2"/>
  <c r="K125" i="2" s="1"/>
  <c r="J112" i="2"/>
  <c r="K112" i="2" s="1"/>
  <c r="J113" i="2"/>
  <c r="K113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1" i="2"/>
  <c r="K121" i="2" s="1"/>
  <c r="J122" i="2"/>
  <c r="K122" i="2" s="1"/>
  <c r="J111" i="2"/>
  <c r="K111" i="2" s="1"/>
  <c r="J108" i="2"/>
  <c r="K108" i="2" s="1"/>
  <c r="J109" i="2"/>
  <c r="K109" i="2" s="1"/>
  <c r="J107" i="2"/>
  <c r="K107" i="2" s="1"/>
  <c r="J101" i="2"/>
  <c r="K101" i="2" s="1"/>
  <c r="J95" i="2"/>
  <c r="K95" i="2" s="1"/>
  <c r="J92" i="2"/>
  <c r="K92" i="2" s="1"/>
  <c r="J93" i="2"/>
  <c r="K93" i="2" s="1"/>
  <c r="J91" i="2"/>
  <c r="K91" i="2" s="1"/>
  <c r="J85" i="2"/>
  <c r="K85" i="2" s="1"/>
  <c r="J79" i="2"/>
  <c r="K79" i="2" s="1"/>
  <c r="J76" i="2"/>
  <c r="K76" i="2" s="1"/>
  <c r="J77" i="2"/>
  <c r="K77" i="2" s="1"/>
  <c r="J75" i="2"/>
  <c r="K75" i="2" s="1"/>
  <c r="J63" i="2"/>
  <c r="K63" i="2" s="1"/>
  <c r="J60" i="2"/>
  <c r="K60" i="2" s="1"/>
  <c r="J61" i="2"/>
  <c r="K61" i="2" s="1"/>
  <c r="J59" i="2"/>
  <c r="K59" i="2" s="1"/>
  <c r="J49" i="2"/>
  <c r="K49" i="2" s="1"/>
  <c r="J44" i="2"/>
  <c r="K44" i="2" s="1"/>
  <c r="J40" i="2"/>
  <c r="K40" i="2" s="1"/>
  <c r="J41" i="2"/>
  <c r="K41" i="2" s="1"/>
  <c r="J42" i="2"/>
  <c r="K42" i="2" s="1"/>
  <c r="J39" i="2"/>
  <c r="K39" i="2" s="1"/>
  <c r="J35" i="2"/>
  <c r="K35" i="2" s="1"/>
  <c r="J36" i="2"/>
  <c r="K36" i="2" s="1"/>
  <c r="J37" i="2"/>
  <c r="K37" i="2" s="1"/>
  <c r="J34" i="2"/>
  <c r="K34" i="2" s="1"/>
  <c r="J30" i="2"/>
  <c r="K30" i="2" s="1"/>
  <c r="J31" i="2"/>
  <c r="K31" i="2" s="1"/>
  <c r="J32" i="2"/>
  <c r="K32" i="2" s="1"/>
  <c r="J29" i="2"/>
  <c r="K29" i="2" s="1"/>
  <c r="J25" i="2"/>
  <c r="K25" i="2" s="1"/>
  <c r="J26" i="2"/>
  <c r="K26" i="2" s="1"/>
  <c r="J27" i="2"/>
  <c r="K27" i="2" s="1"/>
  <c r="J24" i="2"/>
  <c r="K24" i="2" s="1"/>
  <c r="J20" i="2"/>
  <c r="K20" i="2" s="1"/>
  <c r="J21" i="2"/>
  <c r="K21" i="2" s="1"/>
  <c r="J22" i="2"/>
  <c r="K22" i="2" s="1"/>
  <c r="J19" i="2"/>
  <c r="K19" i="2" s="1"/>
  <c r="J15" i="2"/>
  <c r="K15" i="2" s="1"/>
  <c r="J16" i="2"/>
  <c r="K16" i="2" s="1"/>
  <c r="J17" i="2"/>
  <c r="K17" i="2" s="1"/>
  <c r="J14" i="2"/>
  <c r="K14" i="2" s="1"/>
  <c r="J7" i="2"/>
  <c r="K7" i="2" s="1"/>
  <c r="J8" i="2"/>
  <c r="K8" i="2" s="1"/>
  <c r="J9" i="2"/>
  <c r="K9" i="2" s="1"/>
  <c r="J10" i="2"/>
  <c r="K10" i="2" s="1"/>
  <c r="J11" i="2"/>
  <c r="K11" i="2" s="1"/>
  <c r="J12" i="2"/>
  <c r="K12" i="2" s="1"/>
  <c r="J6" i="2"/>
  <c r="K6" i="2" s="1"/>
  <c r="J4" i="2"/>
  <c r="K4" i="2" s="1"/>
  <c r="I14" i="2"/>
  <c r="I15" i="2"/>
  <c r="I16" i="2"/>
  <c r="I17" i="2"/>
  <c r="I19" i="2"/>
  <c r="I20" i="2"/>
  <c r="I21" i="2"/>
  <c r="I22" i="2"/>
  <c r="I24" i="2"/>
  <c r="I25" i="2"/>
  <c r="I26" i="2"/>
  <c r="I27" i="2"/>
  <c r="I29" i="2"/>
  <c r="I30" i="2"/>
  <c r="I31" i="2"/>
  <c r="I32" i="2"/>
  <c r="I34" i="2"/>
  <c r="I35" i="2"/>
  <c r="I36" i="2"/>
  <c r="I37" i="2"/>
  <c r="I39" i="2"/>
  <c r="I40" i="2"/>
  <c r="I41" i="2"/>
  <c r="I42" i="2"/>
  <c r="I44" i="2"/>
  <c r="I49" i="2"/>
  <c r="I59" i="2"/>
  <c r="I60" i="2"/>
  <c r="I61" i="2"/>
  <c r="I63" i="2"/>
  <c r="I75" i="2"/>
  <c r="I76" i="2"/>
  <c r="I77" i="2"/>
  <c r="I79" i="2"/>
  <c r="I85" i="2"/>
  <c r="I91" i="2"/>
  <c r="I92" i="2"/>
  <c r="I93" i="2"/>
  <c r="I95" i="2"/>
  <c r="I101" i="2"/>
  <c r="I107" i="2"/>
  <c r="I108" i="2"/>
  <c r="I109" i="2"/>
  <c r="I111" i="2"/>
  <c r="I112" i="2"/>
  <c r="I113" i="2"/>
  <c r="I125" i="2"/>
  <c r="I132" i="2"/>
  <c r="I137" i="2"/>
  <c r="I141" i="2"/>
  <c r="I148" i="2"/>
  <c r="I153" i="2"/>
  <c r="I6" i="2"/>
  <c r="I7" i="2"/>
  <c r="I8" i="2"/>
  <c r="I9" i="2"/>
  <c r="I10" i="2"/>
  <c r="I11" i="2"/>
  <c r="I12" i="2"/>
  <c r="I4" i="2"/>
</calcChain>
</file>

<file path=xl/sharedStrings.xml><?xml version="1.0" encoding="utf-8"?>
<sst xmlns="http://schemas.openxmlformats.org/spreadsheetml/2006/main" count="1724" uniqueCount="464">
  <si>
    <t>Line Number</t>
  </si>
  <si>
    <t>Id Licitación</t>
  </si>
  <si>
    <t>Part Number</t>
  </si>
  <si>
    <t>Description</t>
  </si>
  <si>
    <t>Service Duration (Months)</t>
  </si>
  <si>
    <t>Qty</t>
  </si>
  <si>
    <t>Precio Telefónica</t>
  </si>
  <si>
    <t>Precio SATEC</t>
  </si>
  <si>
    <t>Diferencia %</t>
  </si>
  <si>
    <t>Promedio</t>
  </si>
  <si>
    <t>Precio licitación + 5%</t>
  </si>
  <si>
    <t>Group Name: Default</t>
  </si>
  <si>
    <t>1.0</t>
  </si>
  <si>
    <t>L1.Ac1</t>
  </si>
  <si>
    <t>MA-PWR-CORD-EU</t>
  </si>
  <si>
    <t>Meraki AC Power Cord for MX and MS (EU Plug)</t>
  </si>
  <si>
    <t>---</t>
  </si>
  <si>
    <t>Group Name: MX95</t>
  </si>
  <si>
    <t>2.0</t>
  </si>
  <si>
    <t>L1.Eq1</t>
  </si>
  <si>
    <t>MX95</t>
  </si>
  <si>
    <t>Meraki MX95 Router/Security Appliance</t>
  </si>
  <si>
    <t>3.0</t>
  </si>
  <si>
    <t>L1.Li1</t>
  </si>
  <si>
    <t>LIC-MX95-SEC-1Y</t>
  </si>
  <si>
    <t>Meraki MX95 Advanced Security License and Support, 1YR</t>
  </si>
  <si>
    <t>4.0</t>
  </si>
  <si>
    <t>L1.Li2</t>
  </si>
  <si>
    <t>LIC-MX95-SEC-3Y</t>
  </si>
  <si>
    <t>Meraki MX95 Advanced Security License and Support, 3YR</t>
  </si>
  <si>
    <t>5.0</t>
  </si>
  <si>
    <t>L1.Li3</t>
  </si>
  <si>
    <t>LIC-MX95-SEC-5Y</t>
  </si>
  <si>
    <t>Meraki MX95 Advanced Security License and Support, 5YR</t>
  </si>
  <si>
    <t>6.0</t>
  </si>
  <si>
    <t>L1.Li16</t>
  </si>
  <si>
    <t>CON-L24HR-MX95CNSE</t>
  </si>
  <si>
    <t>SIG 24X7X4 Meraki MX95 RouterS</t>
  </si>
  <si>
    <t>7.0</t>
  </si>
  <si>
    <t>L1.Li17</t>
  </si>
  <si>
    <t>8.0</t>
  </si>
  <si>
    <t>L1.Li18</t>
  </si>
  <si>
    <t>Group Name: MX67</t>
  </si>
  <si>
    <t>9.0</t>
  </si>
  <si>
    <t>L1.Eq2</t>
  </si>
  <si>
    <t>MX67</t>
  </si>
  <si>
    <t>Meraki MX67 Router/Security Appliance</t>
  </si>
  <si>
    <t>10.0</t>
  </si>
  <si>
    <t>L1.Li4</t>
  </si>
  <si>
    <t>LIC-MX67-SEC-1YR</t>
  </si>
  <si>
    <t>Meraki MX67 Advanced Security License and Support, 1YR</t>
  </si>
  <si>
    <t>11.0</t>
  </si>
  <si>
    <t>L1.Li5</t>
  </si>
  <si>
    <t>LIC-MX67-SEC-3YR</t>
  </si>
  <si>
    <t>Meraki MX67 Advanced Security License and Support, 3YR</t>
  </si>
  <si>
    <t>12.0</t>
  </si>
  <si>
    <t>L1.Li6</t>
  </si>
  <si>
    <t>LIC-MX67-SEC-5YR</t>
  </si>
  <si>
    <t>Meraki MX67 Advanced Security License and Support, 5YR</t>
  </si>
  <si>
    <t>13.0</t>
  </si>
  <si>
    <t>N/A</t>
  </si>
  <si>
    <t>CON-L1NBD-MX67HW</t>
  </si>
  <si>
    <t>ENH 8X5XNBD Meraki MX67 RouterS</t>
  </si>
  <si>
    <t>14.0</t>
  </si>
  <si>
    <t>15.0</t>
  </si>
  <si>
    <t>Group Name: MX67C</t>
  </si>
  <si>
    <t>16.0</t>
  </si>
  <si>
    <t>L1.Eq3</t>
  </si>
  <si>
    <t>MX67C-WW</t>
  </si>
  <si>
    <t>Meraki MX67C LTE Router/Security Appliance - Worldwide</t>
  </si>
  <si>
    <t>17.0</t>
  </si>
  <si>
    <t>L1.Li7</t>
  </si>
  <si>
    <t>LIC-MX67C-SEC-1YR</t>
  </si>
  <si>
    <t>Meraki MX67C Advanced Security License and Support, 1YR</t>
  </si>
  <si>
    <t>18.0</t>
  </si>
  <si>
    <t>L1.Li8</t>
  </si>
  <si>
    <t>LIC-MX67C-SEC-3YR</t>
  </si>
  <si>
    <t>Meraki MX67C Advanced Security License and Support, 3YR</t>
  </si>
  <si>
    <t>19.0</t>
  </si>
  <si>
    <t>L1.Li9</t>
  </si>
  <si>
    <t>LIC-MX67C-SEC-5YR</t>
  </si>
  <si>
    <t>Meraki MX67C Advanced Security License and Support, 5YR</t>
  </si>
  <si>
    <t>20.0</t>
  </si>
  <si>
    <t>CON-L1NBD-MX67CHWW</t>
  </si>
  <si>
    <t>ENH 8X5XNBD Meraki MX67C LTE Rou</t>
  </si>
  <si>
    <t>21.0</t>
  </si>
  <si>
    <t>22.0</t>
  </si>
  <si>
    <t>Group Name: MX68</t>
  </si>
  <si>
    <t>23.0</t>
  </si>
  <si>
    <t>L1.Eq4</t>
  </si>
  <si>
    <t>MX68</t>
  </si>
  <si>
    <t>Meraki MX68 Router/Security Appliance</t>
  </si>
  <si>
    <t>24.0</t>
  </si>
  <si>
    <t>L1.Li10</t>
  </si>
  <si>
    <t>LIC-MX68-SEC-1YR</t>
  </si>
  <si>
    <t>Meraki MX68 Advanced Security License and Support, 1YR</t>
  </si>
  <si>
    <t>25.0</t>
  </si>
  <si>
    <t>L1.Li11</t>
  </si>
  <si>
    <t>LIC-MX68-SEC-3YR</t>
  </si>
  <si>
    <t>Meraki MX68 Advanced Security License and Support, 3YR</t>
  </si>
  <si>
    <t>26.0</t>
  </si>
  <si>
    <t>L1.Li12</t>
  </si>
  <si>
    <t>LIC-MX68-SEC-5YR</t>
  </si>
  <si>
    <t>Meraki MX68 Advanced Security License and Support, 5YR</t>
  </si>
  <si>
    <t>27.0</t>
  </si>
  <si>
    <t>CON-L1NBD-MX68CNSE</t>
  </si>
  <si>
    <t>ENH 8X5XNBD Meraki MX68 RouterS</t>
  </si>
  <si>
    <t>28.0</t>
  </si>
  <si>
    <t>29.0</t>
  </si>
  <si>
    <t>Group Name: MX68C</t>
  </si>
  <si>
    <t>30.0</t>
  </si>
  <si>
    <t>L1.Eq5</t>
  </si>
  <si>
    <t>MX68CW-WW</t>
  </si>
  <si>
    <t>Meraki MX68CW LTE &amp; 802.11ac Router/Security Appliance - WW</t>
  </si>
  <si>
    <t>31.0</t>
  </si>
  <si>
    <t>L1.Li13</t>
  </si>
  <si>
    <t>LIC-MX68CW-SEC-1YR</t>
  </si>
  <si>
    <t>Meraki MX68CW Advanced Security License and Support, 1YR</t>
  </si>
  <si>
    <t>32.0</t>
  </si>
  <si>
    <t>L1.Li14</t>
  </si>
  <si>
    <t>LIC-MX68CW-SEC-3YR</t>
  </si>
  <si>
    <t>Meraki MX68CW Advanced Security License and Support, 3YR</t>
  </si>
  <si>
    <t>33.0</t>
  </si>
  <si>
    <t>L1.Li15</t>
  </si>
  <si>
    <t>LIC-MX68CW-SEC-5YR</t>
  </si>
  <si>
    <t>Meraki MX68CW Advanced Security License and Support, 5YR</t>
  </si>
  <si>
    <t>34.0</t>
  </si>
  <si>
    <t>CON-L1NBD-MX68CWWC</t>
  </si>
  <si>
    <t>ENH 8X5XNBD Meraki MX68CW LTE</t>
  </si>
  <si>
    <t>35.0</t>
  </si>
  <si>
    <t>36.0</t>
  </si>
  <si>
    <t>Group Name: C8111-G2-MX</t>
  </si>
  <si>
    <t>37.0</t>
  </si>
  <si>
    <t>L1.Eq6</t>
  </si>
  <si>
    <t>C8111-G2-MX</t>
  </si>
  <si>
    <t>6-port Cisco Secure Router</t>
  </si>
  <si>
    <t>38.0</t>
  </si>
  <si>
    <t>L1.Li19</t>
  </si>
  <si>
    <t>LIC-C8111-SEC-1Y</t>
  </si>
  <si>
    <t>Cisco C8111 Advanced Security License and Support, 1YR</t>
  </si>
  <si>
    <t>39.0</t>
  </si>
  <si>
    <t>L1.Li20</t>
  </si>
  <si>
    <t>LIC-C8111-SEC-3Y</t>
  </si>
  <si>
    <t>Cisco C8111 Advanced Security License and Support, 3YR</t>
  </si>
  <si>
    <t>40.0</t>
  </si>
  <si>
    <t>L1.Li21</t>
  </si>
  <si>
    <t>LIC-C8111-SEC-5Y</t>
  </si>
  <si>
    <t>Cisco C8111 Advanced Security License and Support, 5YR</t>
  </si>
  <si>
    <t>41.0</t>
  </si>
  <si>
    <t>CON-L1NBD-C81G2AMX</t>
  </si>
  <si>
    <t>ENH 8X5XNBD 6-port Cisco Secure Router</t>
  </si>
  <si>
    <t>42.0</t>
  </si>
  <si>
    <t>43.0</t>
  </si>
  <si>
    <t>Group Name: C8121-G2-MX</t>
  </si>
  <si>
    <t>44.0</t>
  </si>
  <si>
    <t>L1.Eq7</t>
  </si>
  <si>
    <t>C8121-G2-MX</t>
  </si>
  <si>
    <t>12 port Cisco Secure Router</t>
  </si>
  <si>
    <t>45.0</t>
  </si>
  <si>
    <t>L1.Li22</t>
  </si>
  <si>
    <t>LIC-C8121-SEC-1Y</t>
  </si>
  <si>
    <t>Cisco C8121 Advanced Security License and Support, 1YR</t>
  </si>
  <si>
    <t>46.0</t>
  </si>
  <si>
    <t>L1.Li23</t>
  </si>
  <si>
    <t>LIC-C8121-SEC-3Y</t>
  </si>
  <si>
    <t>Cisco C8121 Advanced Security License and Support, 3YR</t>
  </si>
  <si>
    <t>47.0</t>
  </si>
  <si>
    <t>L1.Li24</t>
  </si>
  <si>
    <t>LIC-C8121-SEC-5Y</t>
  </si>
  <si>
    <t>Cisco C8121 Advanced Security License and Support, 5YR</t>
  </si>
  <si>
    <t>48.0</t>
  </si>
  <si>
    <t>CON-L1NBD-C81G2BMX</t>
  </si>
  <si>
    <t>ENH 8X5XNBD 12 port Cisco Secure Router</t>
  </si>
  <si>
    <t>49.0</t>
  </si>
  <si>
    <t>50.0</t>
  </si>
  <si>
    <t>Group Name: C8121-CW-G2-MX</t>
  </si>
  <si>
    <t>51.0</t>
  </si>
  <si>
    <t>L1.Eq8</t>
  </si>
  <si>
    <t>C8121-CW-G2-MX</t>
  </si>
  <si>
    <t>Cisco Secure Router 12 ports, Embedded WiFi 6 &amp; 5G SA Modem</t>
  </si>
  <si>
    <t>52.0</t>
  </si>
  <si>
    <t>53.0</t>
  </si>
  <si>
    <t>54.0</t>
  </si>
  <si>
    <t>55.0</t>
  </si>
  <si>
    <t>CON-L1NBD-C8CWG2MX</t>
  </si>
  <si>
    <t>ENH 8X5XNBD CISCO SECURE ROUTER 12 PORTS, EMBEDDED</t>
  </si>
  <si>
    <t>56.0</t>
  </si>
  <si>
    <t>57.0</t>
  </si>
  <si>
    <t>Group Name: N9K-C9336C-FX2</t>
  </si>
  <si>
    <t>58.0</t>
  </si>
  <si>
    <t>L2.Eq3</t>
  </si>
  <si>
    <t>N9K-C9336C-FX2</t>
  </si>
  <si>
    <t>Nexus 9300 Series, 36p 40/100G QSFP28</t>
  </si>
  <si>
    <t>58.1</t>
  </si>
  <si>
    <t>NXK-ACC-KIT-1RU</t>
  </si>
  <si>
    <t>Nexus 3K/9K Fixed Accessory Kit,  1RU front and rear removal</t>
  </si>
  <si>
    <t>58.2</t>
  </si>
  <si>
    <t>MODE-ACI-LEAF</t>
  </si>
  <si>
    <t>Mode selection between ACI and NXOS</t>
  </si>
  <si>
    <t>58.3</t>
  </si>
  <si>
    <t>NXA-FAN-65CFM-PI</t>
  </si>
  <si>
    <t>Nexus Fan, 65CFM, port side intake airflow</t>
  </si>
  <si>
    <t>58.4</t>
  </si>
  <si>
    <t>NXK-AF-PI</t>
  </si>
  <si>
    <t>Dummy PID for Airflow Selection Port-side Intake</t>
  </si>
  <si>
    <t>58.5</t>
  </si>
  <si>
    <t>NXA-PAC-1100W-PI2</t>
  </si>
  <si>
    <t>Nexus AC 1100W PSU -  Port Side Intake</t>
  </si>
  <si>
    <t>58.6</t>
  </si>
  <si>
    <t>NO-POWER-CORD</t>
  </si>
  <si>
    <t>ECO friendly green option, no power cable will be shipped</t>
  </si>
  <si>
    <t>58.7</t>
  </si>
  <si>
    <t>DCN-OTHER</t>
  </si>
  <si>
    <t>Select if this product will NOT be used for AI Applications</t>
  </si>
  <si>
    <t>58.8</t>
  </si>
  <si>
    <t>ACI-N9KDK9-16.2</t>
  </si>
  <si>
    <t>Nexus 9500 or 9300 ACI Base Software NX-OS Rel 16.2</t>
  </si>
  <si>
    <t>58.9</t>
  </si>
  <si>
    <t>C1-SUBS-OPTOUT</t>
  </si>
  <si>
    <t>OPT OUT FOR "Default" DCN Subscription Selection</t>
  </si>
  <si>
    <t>59.0</t>
  </si>
  <si>
    <t>CON-SNTP-N9KC933X</t>
  </si>
  <si>
    <t>SNTC-24X7X4 Nexus 9300 Series, 36p 40/100G QSFP28, f</t>
  </si>
  <si>
    <t>60.0</t>
  </si>
  <si>
    <t>61.0</t>
  </si>
  <si>
    <t>Group Name: N9K-C9348GC-FX3</t>
  </si>
  <si>
    <t>62.0</t>
  </si>
  <si>
    <t>L2.Eq1</t>
  </si>
  <si>
    <t>N9K-C9348GC-FX3</t>
  </si>
  <si>
    <t>Nexus 9300 with 48p 100M/1GT, 4p 10/25G &amp; 2p 40/100G QSFP28</t>
  </si>
  <si>
    <t>62.1</t>
  </si>
  <si>
    <t>62.2</t>
  </si>
  <si>
    <t>62.3</t>
  </si>
  <si>
    <t>ACI64-N9KDK9-16.2</t>
  </si>
  <si>
    <t>Nexus 9500 or 9300 ACI Base Software NX-OS Rel 16.1 64bit</t>
  </si>
  <si>
    <t>62.4</t>
  </si>
  <si>
    <t>62.5</t>
  </si>
  <si>
    <t>NXA-SFAN-30CFM-PI</t>
  </si>
  <si>
    <t>Nexus Fan, 30CFM, port side intake airflow /w EEPROM</t>
  </si>
  <si>
    <t>62.6</t>
  </si>
  <si>
    <t>MEM-UPG-OPT-OUT</t>
  </si>
  <si>
    <t>OPT OUT PID FOR MEM UPGRADE USE ONLY</t>
  </si>
  <si>
    <t>62.7</t>
  </si>
  <si>
    <t>NXA-PAC-350W-PI2</t>
  </si>
  <si>
    <t>Nexus AC 350W PSU -  Port Side Intake w platinum efficiency</t>
  </si>
  <si>
    <t>62.8</t>
  </si>
  <si>
    <t>CAB-9K10A-EU</t>
  </si>
  <si>
    <t>Power Cord, 250VAC 10A CEE 7/7 Plug, EU</t>
  </si>
  <si>
    <t>62.9</t>
  </si>
  <si>
    <t>62.10</t>
  </si>
  <si>
    <t>62.11</t>
  </si>
  <si>
    <t>ACI-SW-OPT-OUT</t>
  </si>
  <si>
    <t>Opt out to remove mandatory Tier-Lic in MODE-ACI-Leaf mode</t>
  </si>
  <si>
    <t>63.0</t>
  </si>
  <si>
    <t>CON-SNTP-N9KC934F</t>
  </si>
  <si>
    <t>SNTC-24X7X4 Limited orderability,Nexus 9348GC-FXP Po</t>
  </si>
  <si>
    <t>64.0</t>
  </si>
  <si>
    <t>65.0</t>
  </si>
  <si>
    <t>Group Name: N9K-C93180YC-FX3</t>
  </si>
  <si>
    <t>66.0</t>
  </si>
  <si>
    <t>L2.Eq4</t>
  </si>
  <si>
    <t>N9K-C93180YC-FX3</t>
  </si>
  <si>
    <t>Nexus 9300 48p 1/10/25G, 6p 40/100G, MACsec,SyncE</t>
  </si>
  <si>
    <t>66.1</t>
  </si>
  <si>
    <t>66.2</t>
  </si>
  <si>
    <t>66.3</t>
  </si>
  <si>
    <t>66.4</t>
  </si>
  <si>
    <t>66.5</t>
  </si>
  <si>
    <t>NXA-FAN-35CFM-PI</t>
  </si>
  <si>
    <t>Nexus Fan, 35CFM, port side intake airflow</t>
  </si>
  <si>
    <t>66.6</t>
  </si>
  <si>
    <t>NXK-MEM-16GB</t>
  </si>
  <si>
    <t>Additional memory of 16GB for Nexus Switches</t>
  </si>
  <si>
    <t>66.7</t>
  </si>
  <si>
    <t>NXA-PAC-650W-PI</t>
  </si>
  <si>
    <t>Nexus NEBs AC 650W PSU -  Port Side Intake</t>
  </si>
  <si>
    <t>66.8</t>
  </si>
  <si>
    <t>66.9</t>
  </si>
  <si>
    <t>66.10</t>
  </si>
  <si>
    <t>66.11</t>
  </si>
  <si>
    <t>67.0</t>
  </si>
  <si>
    <t>CON-SNTP-N9KC93X3</t>
  </si>
  <si>
    <t>SNTC-24X7X4 Nexus 9300 48p 1/10/25G, 6p 40/100G, MAC</t>
  </si>
  <si>
    <t>68.0</t>
  </si>
  <si>
    <t>69.0</t>
  </si>
  <si>
    <t>Group Name: N9K-C93108TX-FX3P</t>
  </si>
  <si>
    <t>70.0</t>
  </si>
  <si>
    <t>L2.Eq2</t>
  </si>
  <si>
    <t>N9K-C93108TC-FX3P</t>
  </si>
  <si>
    <t>Nexus 9300 48x 100M/1/2.5/5/10GT, 6x 100G Switch</t>
  </si>
  <si>
    <t>70.1</t>
  </si>
  <si>
    <t>70.2</t>
  </si>
  <si>
    <t>70.3</t>
  </si>
  <si>
    <t>70.4</t>
  </si>
  <si>
    <t>70.5</t>
  </si>
  <si>
    <t>70.6</t>
  </si>
  <si>
    <t>70.7</t>
  </si>
  <si>
    <t>NXA-PAC-1100W-PI</t>
  </si>
  <si>
    <t>Nexus PoE AC 1100W PSU -  Port Side Intake</t>
  </si>
  <si>
    <t>70.8</t>
  </si>
  <si>
    <t>70.9</t>
  </si>
  <si>
    <t>70.10</t>
  </si>
  <si>
    <t>70.11</t>
  </si>
  <si>
    <t>71.0</t>
  </si>
  <si>
    <t>CON-SNTP-N9KC931</t>
  </si>
  <si>
    <t>SNTC-24X7X4 48x 100M/1/2.5/5/10GT 6x 100G</t>
  </si>
  <si>
    <t>72.0</t>
  </si>
  <si>
    <t>73.0</t>
  </si>
  <si>
    <t>Group Name: OPTICAS</t>
  </si>
  <si>
    <t>74.0</t>
  </si>
  <si>
    <t>L2.Ac1</t>
  </si>
  <si>
    <t>QSFP-100G-AOC2M=</t>
  </si>
  <si>
    <t>100GBASE QSFP Active Optical Cable, 2m</t>
  </si>
  <si>
    <t>75.0</t>
  </si>
  <si>
    <t>L2.Ac2</t>
  </si>
  <si>
    <t>QSFP-100G-AOC5M=</t>
  </si>
  <si>
    <t>100GBASE QSFP Active Optical Cable, 5m</t>
  </si>
  <si>
    <t>76.0</t>
  </si>
  <si>
    <t>L2.Ac3</t>
  </si>
  <si>
    <t>QSFP-100G-AOC10M=</t>
  </si>
  <si>
    <t>100GBASE QSFP Active Optical Cable, 10m</t>
  </si>
  <si>
    <t>77.0</t>
  </si>
  <si>
    <t>L2.Ac4</t>
  </si>
  <si>
    <t>QSFP-100G-SR4-S=</t>
  </si>
  <si>
    <t>100GBASE SR4 QSFP Transceiver, MPO, 100m over OM4 MMF</t>
  </si>
  <si>
    <t>78.0</t>
  </si>
  <si>
    <t>L2.Ac5</t>
  </si>
  <si>
    <t>QSFP-100G-SR1.2=</t>
  </si>
  <si>
    <t>100G SR1.2 BiDi QSFP Transceiver, LC, 100m OM4 MMF</t>
  </si>
  <si>
    <t>79.0</t>
  </si>
  <si>
    <t>L2.Ac6</t>
  </si>
  <si>
    <t>QSFP-100G-LR4-S=</t>
  </si>
  <si>
    <t>100GBASE LR4 QSFP Transceiver, LC, 10km over SMF</t>
  </si>
  <si>
    <t>80.0</t>
  </si>
  <si>
    <t>L2.Ac7</t>
  </si>
  <si>
    <t>QSFP-40G-SR4-S=</t>
  </si>
  <si>
    <t>40GBASE-SR4 QSFP Trnscvr Module, MPO Conn, Enterprise-Class</t>
  </si>
  <si>
    <t>81.0</t>
  </si>
  <si>
    <t>L2.Ac8</t>
  </si>
  <si>
    <t>SFP-25G-AOC3M=</t>
  </si>
  <si>
    <t>25GBASE Active Optical SFP28 Cable, 3M</t>
  </si>
  <si>
    <t>82.0</t>
  </si>
  <si>
    <t>L2.Ac9</t>
  </si>
  <si>
    <t>SFP-25G-SR-S=</t>
  </si>
  <si>
    <t>25GBASE-SR SFP Module</t>
  </si>
  <si>
    <t>83.0</t>
  </si>
  <si>
    <t>L2.Ac10</t>
  </si>
  <si>
    <t>SFP-10G-SR-S=</t>
  </si>
  <si>
    <t>10GBASE-SR SFP Module, Enterprise-Class</t>
  </si>
  <si>
    <t>84.0</t>
  </si>
  <si>
    <t>L2.Ac11</t>
  </si>
  <si>
    <t>SFP-10G-LR-S=</t>
  </si>
  <si>
    <t>10GBASE-LR SFP Module, Enterprise-Class</t>
  </si>
  <si>
    <t>85.0</t>
  </si>
  <si>
    <t>L2.Ac12</t>
  </si>
  <si>
    <t>GLC-TE=</t>
  </si>
  <si>
    <t>1000BASE-T SFP transceiver module for Category 5 copper wire</t>
  </si>
  <si>
    <t>Group Name: LIC DCN Essential 9300 1G 3Y 5Y 7Y</t>
  </si>
  <si>
    <t>86.0</t>
  </si>
  <si>
    <t>C1-N9K-ADD-T</t>
  </si>
  <si>
    <t>Cisco DCN Subscription for Nexus 9000 - CHOOSE QTY 1 HERE</t>
  </si>
  <si>
    <t>86.1</t>
  </si>
  <si>
    <t>C1E1TN9300GF-3Y</t>
  </si>
  <si>
    <t>Data Center Networking Essentials Term N9300 GF, 3Y</t>
  </si>
  <si>
    <t/>
  </si>
  <si>
    <t xml:space="preserve">Initial Term - 36.00 Months </t>
  </si>
  <si>
    <t>86.2</t>
  </si>
  <si>
    <t>SVS-B-N9K-ESS-GF</t>
  </si>
  <si>
    <t>EMBEDDED SOLN SUPPORT SWSS FOR NEXUS 9K</t>
  </si>
  <si>
    <t>Initial Term - 36.00 Months</t>
  </si>
  <si>
    <t>87.0</t>
  </si>
  <si>
    <t>87.1</t>
  </si>
  <si>
    <t>Initial Term - 60.00 Months</t>
  </si>
  <si>
    <t>87.2</t>
  </si>
  <si>
    <t>L2.Li3</t>
  </si>
  <si>
    <t>C1E1TN9300GF-5Y</t>
  </si>
  <si>
    <t>Data Center Networking Essentials Term N9300 GF, 5Y</t>
  </si>
  <si>
    <t>88.0</t>
  </si>
  <si>
    <t>88.1</t>
  </si>
  <si>
    <t>Initial Term - 84.00 Months</t>
  </si>
  <si>
    <t>88.2</t>
  </si>
  <si>
    <t>L2.Li4</t>
  </si>
  <si>
    <t>C1E1TN9300GF-7Y</t>
  </si>
  <si>
    <t>DCN Essentials Term N9300 GF, 7Y</t>
  </si>
  <si>
    <t>Group Name: LIC DCN Essential 9300 10G/25G/40G/100G 3Y 5Y 7Y</t>
  </si>
  <si>
    <t>89.0</t>
  </si>
  <si>
    <t>89.1</t>
  </si>
  <si>
    <t>C1E1TN9300XF-3Y</t>
  </si>
  <si>
    <t>Data Center Networking Essentials Term N9300 XF, 3Y</t>
  </si>
  <si>
    <t>89.2</t>
  </si>
  <si>
    <t>SVS-B-N9K-ESS-XF</t>
  </si>
  <si>
    <t>90.0</t>
  </si>
  <si>
    <t>90.1</t>
  </si>
  <si>
    <t>90.2</t>
  </si>
  <si>
    <t>L2.Li1</t>
  </si>
  <si>
    <t>C1E1TN9300XF-5Y</t>
  </si>
  <si>
    <t>Data Center Networking Essentials Term N9300 XF, 5Y</t>
  </si>
  <si>
    <t>91.0</t>
  </si>
  <si>
    <t>91.1</t>
  </si>
  <si>
    <t>91.2</t>
  </si>
  <si>
    <t>L2.Li2</t>
  </si>
  <si>
    <t>C1E1TN9300XF-7Y</t>
  </si>
  <si>
    <t>Data Center Networking Essentials Term N9300 XF, 7Y</t>
  </si>
  <si>
    <t>L1.Acc1</t>
  </si>
  <si>
    <t>CON-L24HR-MX95CNSE-1Y</t>
  </si>
  <si>
    <t>SIG 24X7X4 Meraki MX95 RouterS, 1YR</t>
  </si>
  <si>
    <t>CON-L24HR-MX95CNSE-3Y</t>
  </si>
  <si>
    <t>SIG 24X7X4 Meraki MX95 RouterS, 3YR</t>
  </si>
  <si>
    <t>CON-L24HR-MX95CNSE-5Y</t>
  </si>
  <si>
    <t>SIG 24X7X4 Meraki MX95 RouterS, 5YR</t>
  </si>
  <si>
    <t>L2.Li7</t>
  </si>
  <si>
    <t>CON-SNTP-N9KC933X-1Y</t>
  </si>
  <si>
    <t>SNTC-24X7X4 Nexus 9300 Series, 36p 40/100G QSFP28, f, 1YR</t>
  </si>
  <si>
    <t>L2.Li8</t>
  </si>
  <si>
    <t>CON-SNTP-N9KC933X-3Y</t>
  </si>
  <si>
    <t>SNTC-24X7X4 Nexus 9300 Series, 36p 40/100G QSFP28, f, 3YR</t>
  </si>
  <si>
    <t>L2.Li9</t>
  </si>
  <si>
    <t>CON-SNTP-N9KC933X-5Y</t>
  </si>
  <si>
    <t>SNTC-24X7X4 Nexus 9300 Series, 36p 40/100G QSFP28, f, 5YR</t>
  </si>
  <si>
    <t>L2.Li10</t>
  </si>
  <si>
    <t>CON-SNTP-N9KC934F-1Y</t>
  </si>
  <si>
    <t>SNTC-24X7X4 Limited orderability,Nexus 9348GC-FXP Po, 1YR</t>
  </si>
  <si>
    <t>L2.Li11</t>
  </si>
  <si>
    <t>CON-SNTP-N9KC934F-3Y</t>
  </si>
  <si>
    <t>SNTC-24X7X4 Limited orderability,Nexus 9348GC-FXP Po, 3YR</t>
  </si>
  <si>
    <t>L2.Li12</t>
  </si>
  <si>
    <t>CON-SNTP-N9KC934F-5Y</t>
  </si>
  <si>
    <t>SNTC-24X7X4 Limited orderability,Nexus 9348GC-FXP Po, 5YR</t>
  </si>
  <si>
    <t>L2.Li13</t>
  </si>
  <si>
    <t>CON-SNTP-N9KC93X3-1Y</t>
  </si>
  <si>
    <t>SNTC-24X7X4 Nexus 9300 48p 1/10/25G, 6p 40/100G, MAC, 1YR</t>
  </si>
  <si>
    <t>L2.Li14</t>
  </si>
  <si>
    <t>CON-SNTP-N9KC93X3-3Y</t>
  </si>
  <si>
    <t>SNTC-24X7X4 Nexus 9300 48p 1/10/25G, 6p 40/100G, MAC, 3YR</t>
  </si>
  <si>
    <t>L2.Li15</t>
  </si>
  <si>
    <t>CON-SNTP-N9KC93X3-5Y</t>
  </si>
  <si>
    <t>SNTC-24X7X4 Nexus 9300 48p 1/10/25G, 6p 40/100G, MAC, 5YR</t>
  </si>
  <si>
    <t>L2.Li16</t>
  </si>
  <si>
    <t>CON-SNTP-N9KC931-1Y</t>
  </si>
  <si>
    <t>SNTC-24X7X4 48x 100M/1/2.5/5/10GT 6x 100G, 1YR</t>
  </si>
  <si>
    <t>L2.Li17</t>
  </si>
  <si>
    <t>CON-SNTP-N9KC931-3Y</t>
  </si>
  <si>
    <t>SNTC-24X7X4 48x 100M/1/2.5/5/10GT 6x 100G, 3YR</t>
  </si>
  <si>
    <t>L2.Li18</t>
  </si>
  <si>
    <t>CON-SNTP-N9KC931-5Y</t>
  </si>
  <si>
    <t>SNTC-24X7X4 48x 100M/1/2.5/5/10GT 6x 100G, 5YR</t>
  </si>
  <si>
    <t>L2.Acc1</t>
  </si>
  <si>
    <t>L2.Acc2</t>
  </si>
  <si>
    <t>L2.Acc3</t>
  </si>
  <si>
    <t>L2.Acc4</t>
  </si>
  <si>
    <t>L2.Acc5</t>
  </si>
  <si>
    <t>L2.Acc6</t>
  </si>
  <si>
    <t>L2.Acc7</t>
  </si>
  <si>
    <t>L2.Acc8</t>
  </si>
  <si>
    <t>L2.Acc9</t>
  </si>
  <si>
    <t>L2.Acc10</t>
  </si>
  <si>
    <t>L2.Acc11</t>
  </si>
  <si>
    <t>L2.Acc12</t>
  </si>
  <si>
    <t>L2.Li5</t>
  </si>
  <si>
    <t>L2.Li6</t>
  </si>
  <si>
    <t>Precio licitación</t>
  </si>
  <si>
    <t>SUMA TOTAL L1</t>
  </si>
  <si>
    <t>L2.Acc13</t>
  </si>
  <si>
    <t>SUMA TOTAL 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</si>
</sst>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.0"/>
    <numFmt numFmtId="165" formatCode="#,##0.00\ &quot;€&quot;"/>
  </numFmts>
  <fonts count="7">
    <font>
      <sz val="11"/>
      <color indexed="8"/>
      <name val="Aptos Narrow"/>
      <family val="2"/>
      <scheme val="minor"/>
    </font>
    <font>
      <b/>
      <sz val="9"/>
      <color indexed="8"/>
      <name val="Helvetica"/>
    </font>
    <font>
      <sz val="9"/>
      <color indexed="8"/>
      <name val="Helvetica"/>
    </font>
    <font>
      <sz val="11"/>
      <color indexed="8"/>
      <name val="Aptos Narrow"/>
      <family val="2"/>
      <scheme val="minor"/>
    </font>
    <font>
      <b/>
      <sz val="9"/>
      <color theme="0"/>
      <name val="Helvetica"/>
      <family val="2"/>
    </font>
    <font>
      <sz val="8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5" xfId="0" applyBorder="1" applyAlignment="1">
      <alignment horizontal="left" vertical="center" wrapText="1"/>
    </xf>
    <xf numFmtId="0" fontId="2" fillId="0" borderId="6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2" fontId="0" fillId="0" borderId="0" xfId="0" applyNumberFormat="1"/>
    <xf numFmtId="2" fontId="4" fillId="2" borderId="10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left" vertical="center" wrapText="1"/>
    </xf>
    <xf numFmtId="164" fontId="1" fillId="3" borderId="3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65" fontId="0" fillId="0" borderId="0" xfId="0" applyNumberFormat="1"/>
    <xf numFmtId="165" fontId="4" fillId="2" borderId="10" xfId="0" applyNumberFormat="1" applyFont="1" applyFill="1" applyBorder="1" applyAlignment="1">
      <alignment horizontal="center" vertical="center" wrapText="1"/>
    </xf>
    <xf numFmtId="0" fontId="6" fillId="0" borderId="13" xfId="0" applyFont="1" applyBorder="1"/>
    <xf numFmtId="165" fontId="1" fillId="0" borderId="13" xfId="1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right" vertical="center" wrapText="1"/>
    </xf>
    <xf numFmtId="2" fontId="2" fillId="0" borderId="3" xfId="1" applyNumberFormat="1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right" vertical="center" wrapText="1"/>
    </xf>
    <xf numFmtId="2" fontId="2" fillId="3" borderId="3" xfId="1" applyNumberFormat="1" applyFont="1" applyFill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165" fontId="2" fillId="0" borderId="3" xfId="1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165" fontId="2" fillId="0" borderId="16" xfId="1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165" fontId="2" fillId="0" borderId="19" xfId="1" applyNumberFormat="1" applyFont="1" applyBorder="1" applyAlignment="1">
      <alignment horizontal="right" vertical="center" wrapText="1"/>
    </xf>
    <xf numFmtId="0" fontId="2" fillId="0" borderId="20" xfId="0" applyFont="1" applyBorder="1" applyAlignment="1">
      <alignment horizontal="left" vertical="center" wrapText="1"/>
    </xf>
    <xf numFmtId="165" fontId="2" fillId="0" borderId="21" xfId="1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top" wrapText="1"/>
    </xf>
    <xf numFmtId="165" fontId="2" fillId="0" borderId="24" xfId="1" applyNumberFormat="1" applyFont="1" applyBorder="1" applyAlignment="1">
      <alignment horizontal="right" vertical="center" wrapText="1"/>
    </xf>
    <xf numFmtId="165" fontId="1" fillId="4" borderId="13" xfId="1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B31B-B925-4DFA-869A-4AF439982503}">
  <sheetPr>
    <pageSetUpPr fitToPage="1"/>
  </sheetPr>
  <dimension ref="A1:L176"/>
  <sheetViews>
    <sheetView showGridLines="0" topLeftCell="A61" zoomScale="90" zoomScaleNormal="90" workbookViewId="0">
      <selection activeCell="G1" sqref="G1"/>
    </sheetView>
  </sheetViews>
  <sheetFormatPr defaultColWidth="14.85546875" defaultRowHeight="12.75" customHeight="1"/>
  <cols>
    <col min="1" max="2" width="13.7109375" customWidth="1"/>
    <col min="3" max="3" width="23.42578125" customWidth="1"/>
    <col min="4" max="4" width="62.7109375" customWidth="1"/>
    <col min="5" max="5" width="16.42578125" customWidth="1"/>
    <col min="6" max="6" width="9.7109375" customWidth="1"/>
    <col min="7" max="7" width="16.140625" customWidth="1"/>
    <col min="9" max="10" width="14.85546875" style="6"/>
  </cols>
  <sheetData>
    <row r="1" spans="1:11" ht="15">
      <c r="G1" s="2"/>
    </row>
    <row r="2" spans="1:11" ht="4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5" t="s">
        <v>7</v>
      </c>
      <c r="I2" s="7" t="s">
        <v>8</v>
      </c>
      <c r="J2" s="7" t="s">
        <v>9</v>
      </c>
      <c r="K2" s="5" t="s">
        <v>10</v>
      </c>
    </row>
    <row r="3" spans="1:11" ht="15" customHeight="1">
      <c r="A3" s="56" t="s">
        <v>11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15">
      <c r="A4" s="10" t="s">
        <v>12</v>
      </c>
      <c r="B4" s="10" t="s">
        <v>13</v>
      </c>
      <c r="C4" s="8" t="s">
        <v>14</v>
      </c>
      <c r="D4" s="12" t="s">
        <v>15</v>
      </c>
      <c r="E4" s="20" t="s">
        <v>16</v>
      </c>
      <c r="F4" s="21">
        <v>1</v>
      </c>
      <c r="G4" s="22">
        <v>10.41</v>
      </c>
      <c r="H4" s="22">
        <v>11</v>
      </c>
      <c r="I4" s="23">
        <f>(H4-G4)/G4*100</f>
        <v>5.6676272814601329</v>
      </c>
      <c r="J4" s="22">
        <f>AVERAGE(G4,H4)</f>
        <v>10.705</v>
      </c>
      <c r="K4" s="22">
        <f>J4*1.05</f>
        <v>11.240250000000001</v>
      </c>
    </row>
    <row r="5" spans="1:11" ht="15" customHeight="1">
      <c r="A5" s="56" t="s">
        <v>17</v>
      </c>
      <c r="B5" s="52"/>
      <c r="C5" s="52"/>
      <c r="D5" s="52"/>
      <c r="E5" s="52"/>
      <c r="F5" s="52"/>
      <c r="G5" s="52"/>
      <c r="H5" s="52"/>
      <c r="I5" s="52"/>
      <c r="J5" s="52"/>
      <c r="K5" s="53"/>
    </row>
    <row r="6" spans="1:11" ht="15">
      <c r="A6" s="10" t="s">
        <v>18</v>
      </c>
      <c r="B6" s="10" t="s">
        <v>19</v>
      </c>
      <c r="C6" s="8" t="s">
        <v>20</v>
      </c>
      <c r="D6" s="12" t="s">
        <v>21</v>
      </c>
      <c r="E6" s="20" t="s">
        <v>16</v>
      </c>
      <c r="F6" s="21">
        <v>1</v>
      </c>
      <c r="G6" s="22">
        <v>3291.55</v>
      </c>
      <c r="H6" s="22">
        <v>3304</v>
      </c>
      <c r="I6" s="23">
        <f t="shared" ref="I6:I68" si="0">(H6-G6)/G6*100</f>
        <v>0.37824125412039367</v>
      </c>
      <c r="J6" s="22">
        <f>AVERAGE(G6,H6)</f>
        <v>3297.7750000000001</v>
      </c>
      <c r="K6" s="22">
        <f t="shared" ref="K6:K12" si="1">J6*1.05</f>
        <v>3462.6637500000002</v>
      </c>
    </row>
    <row r="7" spans="1:11" ht="15">
      <c r="A7" s="10" t="s">
        <v>22</v>
      </c>
      <c r="B7" s="10" t="s">
        <v>23</v>
      </c>
      <c r="C7" s="8" t="s">
        <v>24</v>
      </c>
      <c r="D7" s="12" t="s">
        <v>25</v>
      </c>
      <c r="E7" s="20" t="s">
        <v>16</v>
      </c>
      <c r="F7" s="21">
        <v>1</v>
      </c>
      <c r="G7" s="22">
        <v>2453.3300000000004</v>
      </c>
      <c r="H7" s="22">
        <v>2476</v>
      </c>
      <c r="I7" s="23">
        <f t="shared" si="0"/>
        <v>0.92405016854640898</v>
      </c>
      <c r="J7" s="22">
        <f t="shared" ref="J7:J12" si="2">AVERAGE(G7,H7)</f>
        <v>2464.665</v>
      </c>
      <c r="K7" s="22">
        <f t="shared" si="1"/>
        <v>2587.8982500000002</v>
      </c>
    </row>
    <row r="8" spans="1:11" ht="15">
      <c r="A8" s="10" t="s">
        <v>26</v>
      </c>
      <c r="B8" s="10" t="s">
        <v>27</v>
      </c>
      <c r="C8" s="8" t="s">
        <v>28</v>
      </c>
      <c r="D8" s="12" t="s">
        <v>29</v>
      </c>
      <c r="E8" s="20" t="s">
        <v>16</v>
      </c>
      <c r="F8" s="21">
        <v>1</v>
      </c>
      <c r="G8" s="22">
        <v>5519.83</v>
      </c>
      <c r="H8" s="22">
        <v>5569</v>
      </c>
      <c r="I8" s="23">
        <f t="shared" si="0"/>
        <v>0.89078830326296421</v>
      </c>
      <c r="J8" s="22">
        <f t="shared" si="2"/>
        <v>5544.415</v>
      </c>
      <c r="K8" s="22">
        <f t="shared" si="1"/>
        <v>5821.6357500000004</v>
      </c>
    </row>
    <row r="9" spans="1:11" ht="15">
      <c r="A9" s="10" t="s">
        <v>30</v>
      </c>
      <c r="B9" s="10" t="s">
        <v>31</v>
      </c>
      <c r="C9" s="8" t="s">
        <v>32</v>
      </c>
      <c r="D9" s="12" t="s">
        <v>33</v>
      </c>
      <c r="E9" s="20" t="s">
        <v>16</v>
      </c>
      <c r="F9" s="21">
        <v>1</v>
      </c>
      <c r="G9" s="22">
        <v>9200.06</v>
      </c>
      <c r="H9" s="22">
        <v>9282</v>
      </c>
      <c r="I9" s="23">
        <f t="shared" si="0"/>
        <v>0.89064636534979669</v>
      </c>
      <c r="J9" s="22">
        <f t="shared" si="2"/>
        <v>9241.0299999999988</v>
      </c>
      <c r="K9" s="22">
        <f t="shared" si="1"/>
        <v>9703.0814999999984</v>
      </c>
    </row>
    <row r="10" spans="1:11" ht="15">
      <c r="A10" s="10" t="s">
        <v>34</v>
      </c>
      <c r="B10" s="10" t="s">
        <v>35</v>
      </c>
      <c r="C10" s="8" t="s">
        <v>36</v>
      </c>
      <c r="D10" s="12" t="s">
        <v>37</v>
      </c>
      <c r="E10" s="20">
        <v>12</v>
      </c>
      <c r="F10" s="21">
        <v>1</v>
      </c>
      <c r="G10" s="22">
        <v>786.68</v>
      </c>
      <c r="H10" s="22">
        <v>803</v>
      </c>
      <c r="I10" s="23">
        <f t="shared" si="0"/>
        <v>2.0745411094727273</v>
      </c>
      <c r="J10" s="22">
        <f t="shared" si="2"/>
        <v>794.83999999999992</v>
      </c>
      <c r="K10" s="22">
        <f t="shared" si="1"/>
        <v>834.58199999999999</v>
      </c>
    </row>
    <row r="11" spans="1:11" ht="15">
      <c r="A11" s="10" t="s">
        <v>38</v>
      </c>
      <c r="B11" s="10" t="s">
        <v>39</v>
      </c>
      <c r="C11" s="8" t="s">
        <v>36</v>
      </c>
      <c r="D11" s="12" t="s">
        <v>37</v>
      </c>
      <c r="E11" s="20">
        <v>36</v>
      </c>
      <c r="F11" s="21">
        <v>1</v>
      </c>
      <c r="G11" s="22">
        <v>2360.0300000000002</v>
      </c>
      <c r="H11" s="22">
        <v>2408</v>
      </c>
      <c r="I11" s="23">
        <f t="shared" si="0"/>
        <v>2.0326012804921882</v>
      </c>
      <c r="J11" s="22">
        <f t="shared" si="2"/>
        <v>2384.0150000000003</v>
      </c>
      <c r="K11" s="22">
        <f t="shared" si="1"/>
        <v>2503.2157500000003</v>
      </c>
    </row>
    <row r="12" spans="1:11" ht="15">
      <c r="A12" s="10" t="s">
        <v>40</v>
      </c>
      <c r="B12" s="10" t="s">
        <v>41</v>
      </c>
      <c r="C12" s="8" t="s">
        <v>36</v>
      </c>
      <c r="D12" s="12" t="s">
        <v>37</v>
      </c>
      <c r="E12" s="20">
        <v>60</v>
      </c>
      <c r="F12" s="21">
        <v>1</v>
      </c>
      <c r="G12" s="22">
        <v>3933.3700000000003</v>
      </c>
      <c r="H12" s="22">
        <v>4014</v>
      </c>
      <c r="I12" s="23">
        <f t="shared" si="0"/>
        <v>2.0498961450359272</v>
      </c>
      <c r="J12" s="22">
        <f t="shared" si="2"/>
        <v>3973.6850000000004</v>
      </c>
      <c r="K12" s="22">
        <f t="shared" si="1"/>
        <v>4172.3692500000006</v>
      </c>
    </row>
    <row r="13" spans="1:11" ht="15" customHeight="1">
      <c r="A13" s="56" t="s">
        <v>42</v>
      </c>
      <c r="B13" s="52"/>
      <c r="C13" s="52"/>
      <c r="D13" s="52"/>
      <c r="E13" s="52"/>
      <c r="F13" s="52"/>
      <c r="G13" s="52"/>
      <c r="H13" s="52"/>
      <c r="I13" s="52"/>
      <c r="J13" s="52"/>
      <c r="K13" s="53"/>
    </row>
    <row r="14" spans="1:11" ht="15">
      <c r="A14" s="10" t="s">
        <v>43</v>
      </c>
      <c r="B14" s="10" t="s">
        <v>44</v>
      </c>
      <c r="C14" s="8" t="s">
        <v>45</v>
      </c>
      <c r="D14" s="12" t="s">
        <v>46</v>
      </c>
      <c r="E14" s="20" t="s">
        <v>16</v>
      </c>
      <c r="F14" s="21">
        <v>1</v>
      </c>
      <c r="G14" s="22">
        <v>458</v>
      </c>
      <c r="H14" s="22">
        <v>460</v>
      </c>
      <c r="I14" s="23">
        <f t="shared" si="0"/>
        <v>0.43668122270742354</v>
      </c>
      <c r="J14" s="22">
        <f>AVERAGE(G14,H14)</f>
        <v>459</v>
      </c>
      <c r="K14" s="22">
        <f t="shared" ref="K14:K70" si="3">J14*1.05</f>
        <v>481.95000000000005</v>
      </c>
    </row>
    <row r="15" spans="1:11" ht="15">
      <c r="A15" s="10" t="s">
        <v>47</v>
      </c>
      <c r="B15" s="10" t="s">
        <v>48</v>
      </c>
      <c r="C15" s="8" t="s">
        <v>49</v>
      </c>
      <c r="D15" s="12" t="s">
        <v>50</v>
      </c>
      <c r="E15" s="20" t="s">
        <v>16</v>
      </c>
      <c r="F15" s="21">
        <v>1</v>
      </c>
      <c r="G15" s="22">
        <v>343.24</v>
      </c>
      <c r="H15" s="22">
        <v>347</v>
      </c>
      <c r="I15" s="23">
        <f t="shared" si="0"/>
        <v>1.0954434215126416</v>
      </c>
      <c r="J15" s="22">
        <f t="shared" ref="J15:J20" si="4">AVERAGE(G15,H15)</f>
        <v>345.12</v>
      </c>
      <c r="K15" s="22">
        <f t="shared" si="3"/>
        <v>362.37600000000003</v>
      </c>
    </row>
    <row r="16" spans="1:11" ht="15">
      <c r="A16" s="10" t="s">
        <v>51</v>
      </c>
      <c r="B16" s="10" t="s">
        <v>52</v>
      </c>
      <c r="C16" s="8" t="s">
        <v>53</v>
      </c>
      <c r="D16" s="12" t="s">
        <v>54</v>
      </c>
      <c r="E16" s="20" t="s">
        <v>16</v>
      </c>
      <c r="F16" s="21">
        <v>1</v>
      </c>
      <c r="G16" s="22">
        <v>772.28</v>
      </c>
      <c r="H16" s="22">
        <v>780</v>
      </c>
      <c r="I16" s="23">
        <f t="shared" si="0"/>
        <v>0.99963743719894693</v>
      </c>
      <c r="J16" s="22">
        <f t="shared" si="4"/>
        <v>776.14</v>
      </c>
      <c r="K16" s="22">
        <f t="shared" si="3"/>
        <v>814.947</v>
      </c>
    </row>
    <row r="17" spans="1:11" ht="15">
      <c r="A17" s="10" t="s">
        <v>55</v>
      </c>
      <c r="B17" s="10" t="s">
        <v>56</v>
      </c>
      <c r="C17" s="8" t="s">
        <v>57</v>
      </c>
      <c r="D17" s="12" t="s">
        <v>58</v>
      </c>
      <c r="E17" s="20" t="s">
        <v>16</v>
      </c>
      <c r="F17" s="21">
        <v>1</v>
      </c>
      <c r="G17" s="22">
        <v>1287.1400000000001</v>
      </c>
      <c r="H17" s="22">
        <v>1299</v>
      </c>
      <c r="I17" s="23">
        <f t="shared" si="0"/>
        <v>0.92142268906256508</v>
      </c>
      <c r="J17" s="22">
        <f t="shared" si="4"/>
        <v>1293.0700000000002</v>
      </c>
      <c r="K17" s="22">
        <f t="shared" si="3"/>
        <v>1357.7235000000003</v>
      </c>
    </row>
    <row r="18" spans="1:11" ht="15">
      <c r="A18" s="10" t="s">
        <v>59</v>
      </c>
      <c r="B18" s="10" t="s">
        <v>60</v>
      </c>
      <c r="C18" s="8" t="s">
        <v>61</v>
      </c>
      <c r="D18" s="12" t="s">
        <v>62</v>
      </c>
      <c r="E18" s="20">
        <v>12</v>
      </c>
      <c r="F18" s="21">
        <v>1</v>
      </c>
      <c r="G18" s="22">
        <v>43.33</v>
      </c>
      <c r="H18" s="22">
        <v>45</v>
      </c>
      <c r="I18" s="23">
        <f t="shared" si="0"/>
        <v>3.8541426263558778</v>
      </c>
      <c r="J18" s="22">
        <f t="shared" si="4"/>
        <v>44.164999999999999</v>
      </c>
      <c r="K18" s="22">
        <f t="shared" si="3"/>
        <v>46.373249999999999</v>
      </c>
    </row>
    <row r="19" spans="1:11" ht="15">
      <c r="A19" s="10" t="s">
        <v>63</v>
      </c>
      <c r="B19" s="10" t="s">
        <v>60</v>
      </c>
      <c r="C19" s="8" t="s">
        <v>61</v>
      </c>
      <c r="D19" s="12" t="s">
        <v>62</v>
      </c>
      <c r="E19" s="20">
        <v>36</v>
      </c>
      <c r="F19" s="21">
        <v>1</v>
      </c>
      <c r="G19" s="22">
        <v>129.97</v>
      </c>
      <c r="H19" s="22">
        <v>133</v>
      </c>
      <c r="I19" s="23">
        <f t="shared" si="0"/>
        <v>2.3313072247441728</v>
      </c>
      <c r="J19" s="22">
        <f t="shared" si="4"/>
        <v>131.48500000000001</v>
      </c>
      <c r="K19" s="22">
        <f t="shared" si="3"/>
        <v>138.05925000000002</v>
      </c>
    </row>
    <row r="20" spans="1:11" ht="15">
      <c r="A20" s="10" t="s">
        <v>64</v>
      </c>
      <c r="B20" s="10" t="s">
        <v>60</v>
      </c>
      <c r="C20" s="8" t="s">
        <v>61</v>
      </c>
      <c r="D20" s="12" t="s">
        <v>62</v>
      </c>
      <c r="E20" s="20">
        <v>60</v>
      </c>
      <c r="F20" s="21">
        <v>1</v>
      </c>
      <c r="G20" s="22">
        <v>216.6</v>
      </c>
      <c r="H20" s="22">
        <v>221</v>
      </c>
      <c r="I20" s="23">
        <f t="shared" si="0"/>
        <v>2.031394275161591</v>
      </c>
      <c r="J20" s="22">
        <f t="shared" si="4"/>
        <v>218.8</v>
      </c>
      <c r="K20" s="22">
        <f t="shared" si="3"/>
        <v>229.74</v>
      </c>
    </row>
    <row r="21" spans="1:11" ht="15" customHeight="1">
      <c r="A21" s="56" t="s">
        <v>65</v>
      </c>
      <c r="B21" s="52"/>
      <c r="C21" s="52"/>
      <c r="D21" s="52"/>
      <c r="E21" s="52"/>
      <c r="F21" s="52"/>
      <c r="G21" s="52"/>
      <c r="H21" s="52"/>
      <c r="I21" s="52"/>
      <c r="J21" s="52"/>
      <c r="K21" s="53"/>
    </row>
    <row r="22" spans="1:11" ht="15">
      <c r="A22" s="10" t="s">
        <v>66</v>
      </c>
      <c r="B22" s="10" t="s">
        <v>67</v>
      </c>
      <c r="C22" s="8" t="s">
        <v>68</v>
      </c>
      <c r="D22" s="12" t="s">
        <v>69</v>
      </c>
      <c r="E22" s="20" t="s">
        <v>16</v>
      </c>
      <c r="F22" s="21">
        <v>1</v>
      </c>
      <c r="G22" s="22">
        <v>922.56999999999994</v>
      </c>
      <c r="H22" s="22">
        <v>926</v>
      </c>
      <c r="I22" s="23">
        <f t="shared" si="0"/>
        <v>0.37178750663906951</v>
      </c>
      <c r="J22" s="22">
        <f>AVERAGE(G22,H22)</f>
        <v>924.28499999999997</v>
      </c>
      <c r="K22" s="22">
        <f t="shared" si="3"/>
        <v>970.49924999999996</v>
      </c>
    </row>
    <row r="23" spans="1:11" ht="15">
      <c r="A23" s="10" t="s">
        <v>70</v>
      </c>
      <c r="B23" s="10" t="s">
        <v>71</v>
      </c>
      <c r="C23" s="8" t="s">
        <v>72</v>
      </c>
      <c r="D23" s="12" t="s">
        <v>73</v>
      </c>
      <c r="E23" s="20" t="s">
        <v>16</v>
      </c>
      <c r="F23" s="21">
        <v>1</v>
      </c>
      <c r="G23" s="22">
        <v>417.01</v>
      </c>
      <c r="H23" s="22">
        <v>421</v>
      </c>
      <c r="I23" s="23">
        <f t="shared" si="0"/>
        <v>0.95681158725210647</v>
      </c>
      <c r="J23" s="22">
        <f t="shared" ref="J23:J28" si="5">AVERAGE(G23,H23)</f>
        <v>419.005</v>
      </c>
      <c r="K23" s="22">
        <f t="shared" si="3"/>
        <v>439.95525000000004</v>
      </c>
    </row>
    <row r="24" spans="1:11" ht="15">
      <c r="A24" s="10" t="s">
        <v>74</v>
      </c>
      <c r="B24" s="10" t="s">
        <v>75</v>
      </c>
      <c r="C24" s="8" t="s">
        <v>76</v>
      </c>
      <c r="D24" s="12" t="s">
        <v>77</v>
      </c>
      <c r="E24" s="20" t="s">
        <v>16</v>
      </c>
      <c r="F24" s="21">
        <v>1</v>
      </c>
      <c r="G24" s="22">
        <v>938.38</v>
      </c>
      <c r="H24" s="22">
        <v>947</v>
      </c>
      <c r="I24" s="23">
        <f t="shared" si="0"/>
        <v>0.91860440333340487</v>
      </c>
      <c r="J24" s="22">
        <f t="shared" si="5"/>
        <v>942.69</v>
      </c>
      <c r="K24" s="22">
        <f t="shared" si="3"/>
        <v>989.82450000000006</v>
      </c>
    </row>
    <row r="25" spans="1:11" ht="15">
      <c r="A25" s="10" t="s">
        <v>78</v>
      </c>
      <c r="B25" s="10" t="s">
        <v>79</v>
      </c>
      <c r="C25" s="8" t="s">
        <v>80</v>
      </c>
      <c r="D25" s="12" t="s">
        <v>81</v>
      </c>
      <c r="E25" s="20" t="s">
        <v>16</v>
      </c>
      <c r="F25" s="21">
        <v>1</v>
      </c>
      <c r="G25" s="22">
        <v>1563.6299999999999</v>
      </c>
      <c r="H25" s="22">
        <v>1578</v>
      </c>
      <c r="I25" s="23">
        <f t="shared" si="0"/>
        <v>0.91901536808580797</v>
      </c>
      <c r="J25" s="22">
        <f t="shared" si="5"/>
        <v>1570.8150000000001</v>
      </c>
      <c r="K25" s="22">
        <f t="shared" si="3"/>
        <v>1649.3557500000002</v>
      </c>
    </row>
    <row r="26" spans="1:11" ht="15">
      <c r="A26" s="10" t="s">
        <v>82</v>
      </c>
      <c r="B26" s="10" t="s">
        <v>60</v>
      </c>
      <c r="C26" s="8" t="s">
        <v>83</v>
      </c>
      <c r="D26" s="12" t="s">
        <v>84</v>
      </c>
      <c r="E26" s="20">
        <v>12</v>
      </c>
      <c r="F26" s="21">
        <v>1</v>
      </c>
      <c r="G26" s="22">
        <v>87.42</v>
      </c>
      <c r="H26" s="22">
        <v>90</v>
      </c>
      <c r="I26" s="23">
        <f t="shared" si="0"/>
        <v>2.9512697323266965</v>
      </c>
      <c r="J26" s="22">
        <f t="shared" si="5"/>
        <v>88.710000000000008</v>
      </c>
      <c r="K26" s="22">
        <f t="shared" si="3"/>
        <v>93.145500000000013</v>
      </c>
    </row>
    <row r="27" spans="1:11" ht="15">
      <c r="A27" s="10" t="s">
        <v>85</v>
      </c>
      <c r="B27" s="10" t="s">
        <v>60</v>
      </c>
      <c r="C27" s="8" t="s">
        <v>83</v>
      </c>
      <c r="D27" s="12" t="s">
        <v>84</v>
      </c>
      <c r="E27" s="20">
        <v>36</v>
      </c>
      <c r="F27" s="21">
        <v>1</v>
      </c>
      <c r="G27" s="22">
        <v>262.24</v>
      </c>
      <c r="H27" s="22">
        <v>268</v>
      </c>
      <c r="I27" s="23">
        <f t="shared" si="0"/>
        <v>2.1964612568639379</v>
      </c>
      <c r="J27" s="22">
        <f t="shared" si="5"/>
        <v>265.12</v>
      </c>
      <c r="K27" s="22">
        <f t="shared" si="3"/>
        <v>278.37600000000003</v>
      </c>
    </row>
    <row r="28" spans="1:11" ht="15">
      <c r="A28" s="10" t="s">
        <v>86</v>
      </c>
      <c r="B28" s="10" t="s">
        <v>60</v>
      </c>
      <c r="C28" s="8" t="s">
        <v>83</v>
      </c>
      <c r="D28" s="12" t="s">
        <v>84</v>
      </c>
      <c r="E28" s="20">
        <v>60</v>
      </c>
      <c r="F28" s="21">
        <v>1</v>
      </c>
      <c r="G28" s="22">
        <v>437.05</v>
      </c>
      <c r="H28" s="22">
        <v>446</v>
      </c>
      <c r="I28" s="23">
        <f t="shared" si="0"/>
        <v>2.0478206154902159</v>
      </c>
      <c r="J28" s="22">
        <f t="shared" si="5"/>
        <v>441.52499999999998</v>
      </c>
      <c r="K28" s="22">
        <f t="shared" si="3"/>
        <v>463.60124999999999</v>
      </c>
    </row>
    <row r="29" spans="1:11" ht="15" customHeight="1">
      <c r="A29" s="56" t="s">
        <v>87</v>
      </c>
      <c r="B29" s="52"/>
      <c r="C29" s="52"/>
      <c r="D29" s="52"/>
      <c r="E29" s="52"/>
      <c r="F29" s="52"/>
      <c r="G29" s="52"/>
      <c r="H29" s="52"/>
      <c r="I29" s="52"/>
      <c r="J29" s="52"/>
      <c r="K29" s="53"/>
    </row>
    <row r="30" spans="1:11" ht="15">
      <c r="A30" s="10" t="s">
        <v>88</v>
      </c>
      <c r="B30" s="10" t="s">
        <v>89</v>
      </c>
      <c r="C30" s="8" t="s">
        <v>90</v>
      </c>
      <c r="D30" s="12" t="s">
        <v>91</v>
      </c>
      <c r="E30" s="20" t="s">
        <v>16</v>
      </c>
      <c r="F30" s="21">
        <v>1</v>
      </c>
      <c r="G30" s="22">
        <v>655.68999999999994</v>
      </c>
      <c r="H30" s="22">
        <v>658</v>
      </c>
      <c r="I30" s="23">
        <f t="shared" si="0"/>
        <v>0.35230062987083216</v>
      </c>
      <c r="J30" s="22">
        <f>AVERAGE(G30,H30)</f>
        <v>656.84500000000003</v>
      </c>
      <c r="K30" s="22">
        <f t="shared" si="3"/>
        <v>689.68725000000006</v>
      </c>
    </row>
    <row r="31" spans="1:11" ht="15">
      <c r="A31" s="10" t="s">
        <v>92</v>
      </c>
      <c r="B31" s="10" t="s">
        <v>93</v>
      </c>
      <c r="C31" s="8" t="s">
        <v>94</v>
      </c>
      <c r="D31" s="12" t="s">
        <v>95</v>
      </c>
      <c r="E31" s="20" t="s">
        <v>16</v>
      </c>
      <c r="F31" s="21">
        <v>1</v>
      </c>
      <c r="G31" s="22">
        <v>367.83</v>
      </c>
      <c r="H31" s="22">
        <v>372</v>
      </c>
      <c r="I31" s="23">
        <f t="shared" si="0"/>
        <v>1.133675882880683</v>
      </c>
      <c r="J31" s="22">
        <f t="shared" ref="J31:J36" si="6">AVERAGE(G31,H31)</f>
        <v>369.91499999999996</v>
      </c>
      <c r="K31" s="22">
        <f t="shared" si="3"/>
        <v>388.41074999999995</v>
      </c>
    </row>
    <row r="32" spans="1:11" ht="15">
      <c r="A32" s="10" t="s">
        <v>96</v>
      </c>
      <c r="B32" s="10" t="s">
        <v>97</v>
      </c>
      <c r="C32" s="8" t="s">
        <v>98</v>
      </c>
      <c r="D32" s="12" t="s">
        <v>99</v>
      </c>
      <c r="E32" s="20" t="s">
        <v>16</v>
      </c>
      <c r="F32" s="21">
        <v>1</v>
      </c>
      <c r="G32" s="22">
        <v>827.49</v>
      </c>
      <c r="H32" s="22">
        <v>835</v>
      </c>
      <c r="I32" s="23">
        <f t="shared" si="0"/>
        <v>0.90756383762945669</v>
      </c>
      <c r="J32" s="22">
        <f t="shared" si="6"/>
        <v>831.245</v>
      </c>
      <c r="K32" s="22">
        <f t="shared" si="3"/>
        <v>872.80725000000007</v>
      </c>
    </row>
    <row r="33" spans="1:11" ht="15">
      <c r="A33" s="10" t="s">
        <v>100</v>
      </c>
      <c r="B33" s="10" t="s">
        <v>101</v>
      </c>
      <c r="C33" s="8" t="s">
        <v>102</v>
      </c>
      <c r="D33" s="12" t="s">
        <v>103</v>
      </c>
      <c r="E33" s="20" t="s">
        <v>16</v>
      </c>
      <c r="F33" s="21">
        <v>1</v>
      </c>
      <c r="G33" s="22">
        <v>1379.47</v>
      </c>
      <c r="H33" s="22">
        <v>1392</v>
      </c>
      <c r="I33" s="23">
        <f t="shared" si="0"/>
        <v>0.90831986197597425</v>
      </c>
      <c r="J33" s="22">
        <f t="shared" si="6"/>
        <v>1385.7350000000001</v>
      </c>
      <c r="K33" s="22">
        <f t="shared" si="3"/>
        <v>1455.0217500000001</v>
      </c>
    </row>
    <row r="34" spans="1:11" ht="15">
      <c r="A34" s="10" t="s">
        <v>104</v>
      </c>
      <c r="B34" s="10" t="s">
        <v>60</v>
      </c>
      <c r="C34" s="8" t="s">
        <v>105</v>
      </c>
      <c r="D34" s="12" t="s">
        <v>106</v>
      </c>
      <c r="E34" s="20">
        <v>12</v>
      </c>
      <c r="F34" s="21">
        <v>1</v>
      </c>
      <c r="G34" s="22">
        <v>65.760000000000005</v>
      </c>
      <c r="H34" s="22">
        <v>68</v>
      </c>
      <c r="I34" s="23">
        <f t="shared" si="0"/>
        <v>3.4063260340632522</v>
      </c>
      <c r="J34" s="22">
        <f t="shared" si="6"/>
        <v>66.88</v>
      </c>
      <c r="K34" s="22">
        <f t="shared" si="3"/>
        <v>70.224000000000004</v>
      </c>
    </row>
    <row r="35" spans="1:11" ht="15">
      <c r="A35" s="10" t="s">
        <v>107</v>
      </c>
      <c r="B35" s="10" t="s">
        <v>60</v>
      </c>
      <c r="C35" s="8" t="s">
        <v>105</v>
      </c>
      <c r="D35" s="12" t="s">
        <v>106</v>
      </c>
      <c r="E35" s="20">
        <v>36</v>
      </c>
      <c r="F35" s="21">
        <v>1</v>
      </c>
      <c r="G35" s="22">
        <v>197.26</v>
      </c>
      <c r="H35" s="22">
        <v>202</v>
      </c>
      <c r="I35" s="23">
        <f t="shared" si="0"/>
        <v>2.4029200040555661</v>
      </c>
      <c r="J35" s="22">
        <f t="shared" si="6"/>
        <v>199.63</v>
      </c>
      <c r="K35" s="22">
        <f t="shared" si="3"/>
        <v>209.61150000000001</v>
      </c>
    </row>
    <row r="36" spans="1:11" ht="15">
      <c r="A36" s="10" t="s">
        <v>108</v>
      </c>
      <c r="B36" s="10" t="s">
        <v>60</v>
      </c>
      <c r="C36" s="8" t="s">
        <v>105</v>
      </c>
      <c r="D36" s="12" t="s">
        <v>106</v>
      </c>
      <c r="E36" s="20">
        <v>60</v>
      </c>
      <c r="F36" s="21">
        <v>1</v>
      </c>
      <c r="G36" s="22">
        <v>328.76</v>
      </c>
      <c r="H36" s="22">
        <v>336</v>
      </c>
      <c r="I36" s="23">
        <f t="shared" si="0"/>
        <v>2.202214381311598</v>
      </c>
      <c r="J36" s="22">
        <f t="shared" si="6"/>
        <v>332.38</v>
      </c>
      <c r="K36" s="22">
        <f t="shared" si="3"/>
        <v>348.99900000000002</v>
      </c>
    </row>
    <row r="37" spans="1:11" ht="15" customHeight="1">
      <c r="A37" s="56" t="s">
        <v>109</v>
      </c>
      <c r="B37" s="52"/>
      <c r="C37" s="52"/>
      <c r="D37" s="52"/>
      <c r="E37" s="52"/>
      <c r="F37" s="52"/>
      <c r="G37" s="52"/>
      <c r="H37" s="52"/>
      <c r="I37" s="52"/>
      <c r="J37" s="52"/>
      <c r="K37" s="53"/>
    </row>
    <row r="38" spans="1:11" ht="15">
      <c r="A38" s="10" t="s">
        <v>110</v>
      </c>
      <c r="B38" s="10" t="s">
        <v>111</v>
      </c>
      <c r="C38" s="8" t="s">
        <v>112</v>
      </c>
      <c r="D38" s="12" t="s">
        <v>113</v>
      </c>
      <c r="E38" s="20" t="s">
        <v>16</v>
      </c>
      <c r="F38" s="21">
        <v>1</v>
      </c>
      <c r="G38" s="22">
        <v>1278.4000000000001</v>
      </c>
      <c r="H38" s="22">
        <v>1283</v>
      </c>
      <c r="I38" s="23">
        <f t="shared" si="0"/>
        <v>0.35982478097621312</v>
      </c>
      <c r="J38" s="22">
        <f>AVERAGE(G38,H38)</f>
        <v>1280.7</v>
      </c>
      <c r="K38" s="22">
        <f t="shared" si="3"/>
        <v>1344.7350000000001</v>
      </c>
    </row>
    <row r="39" spans="1:11" ht="15">
      <c r="A39" s="10" t="s">
        <v>114</v>
      </c>
      <c r="B39" s="10" t="s">
        <v>115</v>
      </c>
      <c r="C39" s="8" t="s">
        <v>116</v>
      </c>
      <c r="D39" s="12" t="s">
        <v>117</v>
      </c>
      <c r="E39" s="20" t="s">
        <v>16</v>
      </c>
      <c r="F39" s="21">
        <v>1</v>
      </c>
      <c r="G39" s="22">
        <v>515.36</v>
      </c>
      <c r="H39" s="22">
        <v>520</v>
      </c>
      <c r="I39" s="23">
        <f t="shared" si="0"/>
        <v>0.90034150884818109</v>
      </c>
      <c r="J39" s="22">
        <f t="shared" ref="J39:J44" si="7">AVERAGE(G39,H39)</f>
        <v>517.68000000000006</v>
      </c>
      <c r="K39" s="22">
        <f t="shared" si="3"/>
        <v>543.56400000000008</v>
      </c>
    </row>
    <row r="40" spans="1:11" ht="15">
      <c r="A40" s="10" t="s">
        <v>118</v>
      </c>
      <c r="B40" s="10" t="s">
        <v>119</v>
      </c>
      <c r="C40" s="8" t="s">
        <v>120</v>
      </c>
      <c r="D40" s="12" t="s">
        <v>121</v>
      </c>
      <c r="E40" s="20" t="s">
        <v>16</v>
      </c>
      <c r="F40" s="21">
        <v>1</v>
      </c>
      <c r="G40" s="22">
        <v>1159.68</v>
      </c>
      <c r="H40" s="22">
        <v>1170</v>
      </c>
      <c r="I40" s="23">
        <f t="shared" si="0"/>
        <v>0.8899006622516501</v>
      </c>
      <c r="J40" s="22">
        <f t="shared" si="7"/>
        <v>1164.8400000000001</v>
      </c>
      <c r="K40" s="22">
        <f t="shared" si="3"/>
        <v>1223.0820000000001</v>
      </c>
    </row>
    <row r="41" spans="1:11" ht="15">
      <c r="A41" s="10" t="s">
        <v>122</v>
      </c>
      <c r="B41" s="10" t="s">
        <v>123</v>
      </c>
      <c r="C41" s="8" t="s">
        <v>124</v>
      </c>
      <c r="D41" s="12" t="s">
        <v>125</v>
      </c>
      <c r="E41" s="20" t="s">
        <v>16</v>
      </c>
      <c r="F41" s="21">
        <v>1</v>
      </c>
      <c r="G41" s="22">
        <v>1932.45</v>
      </c>
      <c r="H41" s="22">
        <v>1950</v>
      </c>
      <c r="I41" s="23">
        <f t="shared" si="0"/>
        <v>0.90817356205852429</v>
      </c>
      <c r="J41" s="22">
        <f t="shared" si="7"/>
        <v>1941.2249999999999</v>
      </c>
      <c r="K41" s="22">
        <f t="shared" si="3"/>
        <v>2038.2862499999999</v>
      </c>
    </row>
    <row r="42" spans="1:11" ht="15">
      <c r="A42" s="10" t="s">
        <v>126</v>
      </c>
      <c r="B42" s="10" t="s">
        <v>60</v>
      </c>
      <c r="C42" s="8" t="s">
        <v>127</v>
      </c>
      <c r="D42" s="12" t="s">
        <v>128</v>
      </c>
      <c r="E42" s="20">
        <v>12</v>
      </c>
      <c r="F42" s="21">
        <v>1</v>
      </c>
      <c r="G42" s="22">
        <v>128.41999999999999</v>
      </c>
      <c r="H42" s="22">
        <v>132</v>
      </c>
      <c r="I42" s="23">
        <f t="shared" si="0"/>
        <v>2.7877277682604054</v>
      </c>
      <c r="J42" s="22">
        <f t="shared" si="7"/>
        <v>130.20999999999998</v>
      </c>
      <c r="K42" s="22">
        <f t="shared" si="3"/>
        <v>136.72049999999999</v>
      </c>
    </row>
    <row r="43" spans="1:11" ht="15">
      <c r="A43" s="10" t="s">
        <v>129</v>
      </c>
      <c r="B43" s="10" t="s">
        <v>60</v>
      </c>
      <c r="C43" s="8" t="s">
        <v>127</v>
      </c>
      <c r="D43" s="12" t="s">
        <v>128</v>
      </c>
      <c r="E43" s="20">
        <v>36</v>
      </c>
      <c r="F43" s="21">
        <v>1</v>
      </c>
      <c r="G43" s="22">
        <v>385.23</v>
      </c>
      <c r="H43" s="22">
        <v>394</v>
      </c>
      <c r="I43" s="23">
        <f t="shared" si="0"/>
        <v>2.2765620538379623</v>
      </c>
      <c r="J43" s="22">
        <f t="shared" si="7"/>
        <v>389.61500000000001</v>
      </c>
      <c r="K43" s="22">
        <f t="shared" si="3"/>
        <v>409.09575000000001</v>
      </c>
    </row>
    <row r="44" spans="1:11" ht="15">
      <c r="A44" s="10" t="s">
        <v>130</v>
      </c>
      <c r="B44" s="10" t="s">
        <v>60</v>
      </c>
      <c r="C44" s="8" t="s">
        <v>127</v>
      </c>
      <c r="D44" s="12" t="s">
        <v>128</v>
      </c>
      <c r="E44" s="20">
        <v>60</v>
      </c>
      <c r="F44" s="21">
        <v>1</v>
      </c>
      <c r="G44" s="22">
        <v>642.04999999999995</v>
      </c>
      <c r="H44" s="22">
        <v>656</v>
      </c>
      <c r="I44" s="23">
        <f t="shared" si="0"/>
        <v>2.1727279806868696</v>
      </c>
      <c r="J44" s="22">
        <f t="shared" si="7"/>
        <v>649.02499999999998</v>
      </c>
      <c r="K44" s="22">
        <f t="shared" si="3"/>
        <v>681.47625000000005</v>
      </c>
    </row>
    <row r="45" spans="1:11" ht="15" customHeight="1">
      <c r="A45" s="56" t="s">
        <v>131</v>
      </c>
      <c r="B45" s="52"/>
      <c r="C45" s="52"/>
      <c r="D45" s="52"/>
      <c r="E45" s="52"/>
      <c r="F45" s="52"/>
      <c r="G45" s="52"/>
      <c r="H45" s="52"/>
      <c r="I45" s="52"/>
      <c r="J45" s="52"/>
      <c r="K45" s="53"/>
    </row>
    <row r="46" spans="1:11" ht="15">
      <c r="A46" s="10" t="s">
        <v>132</v>
      </c>
      <c r="B46" s="10" t="s">
        <v>133</v>
      </c>
      <c r="C46" s="8" t="s">
        <v>134</v>
      </c>
      <c r="D46" s="12" t="s">
        <v>135</v>
      </c>
      <c r="E46" s="20" t="s">
        <v>16</v>
      </c>
      <c r="F46" s="21">
        <v>1</v>
      </c>
      <c r="G46" s="22">
        <v>656.27</v>
      </c>
      <c r="H46" s="22">
        <v>659</v>
      </c>
      <c r="I46" s="23">
        <f t="shared" si="0"/>
        <v>0.415987322291133</v>
      </c>
      <c r="J46" s="22">
        <f>AVERAGE(G46,H46)</f>
        <v>657.63499999999999</v>
      </c>
      <c r="K46" s="22">
        <f t="shared" si="3"/>
        <v>690.51675</v>
      </c>
    </row>
    <row r="47" spans="1:11" ht="15">
      <c r="A47" s="10" t="s">
        <v>136</v>
      </c>
      <c r="B47" s="10" t="s">
        <v>137</v>
      </c>
      <c r="C47" s="8" t="s">
        <v>138</v>
      </c>
      <c r="D47" s="12" t="s">
        <v>139</v>
      </c>
      <c r="E47" s="20" t="s">
        <v>16</v>
      </c>
      <c r="F47" s="21">
        <v>1</v>
      </c>
      <c r="G47" s="22">
        <v>558.91999999999996</v>
      </c>
      <c r="H47" s="22">
        <v>564</v>
      </c>
      <c r="I47" s="23">
        <f t="shared" si="0"/>
        <v>0.90889572747442238</v>
      </c>
      <c r="J47" s="22">
        <f t="shared" ref="J47:J52" si="8">AVERAGE(G47,H47)</f>
        <v>561.46</v>
      </c>
      <c r="K47" s="22">
        <f t="shared" si="3"/>
        <v>589.53300000000002</v>
      </c>
    </row>
    <row r="48" spans="1:11" ht="15">
      <c r="A48" s="10" t="s">
        <v>140</v>
      </c>
      <c r="B48" s="10" t="s">
        <v>141</v>
      </c>
      <c r="C48" s="8" t="s">
        <v>142</v>
      </c>
      <c r="D48" s="12" t="s">
        <v>143</v>
      </c>
      <c r="E48" s="20" t="s">
        <v>16</v>
      </c>
      <c r="F48" s="21">
        <v>1</v>
      </c>
      <c r="G48" s="22">
        <v>1257.53</v>
      </c>
      <c r="H48" s="22">
        <v>1269</v>
      </c>
      <c r="I48" s="23">
        <f t="shared" si="0"/>
        <v>0.91210547660891017</v>
      </c>
      <c r="J48" s="22">
        <f t="shared" si="8"/>
        <v>1263.2649999999999</v>
      </c>
      <c r="K48" s="22">
        <f t="shared" si="3"/>
        <v>1326.4282499999999</v>
      </c>
    </row>
    <row r="49" spans="1:11" ht="15">
      <c r="A49" s="10" t="s">
        <v>144</v>
      </c>
      <c r="B49" s="10" t="s">
        <v>145</v>
      </c>
      <c r="C49" s="8" t="s">
        <v>146</v>
      </c>
      <c r="D49" s="12" t="s">
        <v>147</v>
      </c>
      <c r="E49" s="20" t="s">
        <v>16</v>
      </c>
      <c r="F49" s="21">
        <v>1</v>
      </c>
      <c r="G49" s="22">
        <v>2095.8700000000003</v>
      </c>
      <c r="H49" s="22">
        <v>2115</v>
      </c>
      <c r="I49" s="23">
        <f t="shared" si="0"/>
        <v>0.9127474509392115</v>
      </c>
      <c r="J49" s="22">
        <f t="shared" si="8"/>
        <v>2105.4350000000004</v>
      </c>
      <c r="K49" s="22">
        <f t="shared" si="3"/>
        <v>2210.7067500000007</v>
      </c>
    </row>
    <row r="50" spans="1:11" ht="15">
      <c r="A50" s="10" t="s">
        <v>148</v>
      </c>
      <c r="B50" s="10" t="s">
        <v>60</v>
      </c>
      <c r="C50" s="8" t="s">
        <v>149</v>
      </c>
      <c r="D50" s="12" t="s">
        <v>150</v>
      </c>
      <c r="E50" s="20">
        <v>12</v>
      </c>
      <c r="F50" s="21">
        <v>1</v>
      </c>
      <c r="G50" s="22">
        <v>61.89</v>
      </c>
      <c r="H50" s="22">
        <v>64</v>
      </c>
      <c r="I50" s="23">
        <f t="shared" si="0"/>
        <v>3.4092745193084495</v>
      </c>
      <c r="J50" s="22">
        <f t="shared" si="8"/>
        <v>62.945</v>
      </c>
      <c r="K50" s="22">
        <f t="shared" si="3"/>
        <v>66.092250000000007</v>
      </c>
    </row>
    <row r="51" spans="1:11" ht="15">
      <c r="A51" s="10" t="s">
        <v>151</v>
      </c>
      <c r="B51" s="10" t="s">
        <v>60</v>
      </c>
      <c r="C51" s="8" t="s">
        <v>149</v>
      </c>
      <c r="D51" s="12" t="s">
        <v>150</v>
      </c>
      <c r="E51" s="20">
        <v>36</v>
      </c>
      <c r="F51" s="21">
        <v>1</v>
      </c>
      <c r="G51" s="22">
        <v>185.66</v>
      </c>
      <c r="H51" s="22">
        <v>190</v>
      </c>
      <c r="I51" s="23">
        <f t="shared" si="0"/>
        <v>2.3376063772487363</v>
      </c>
      <c r="J51" s="22">
        <f t="shared" si="8"/>
        <v>187.82999999999998</v>
      </c>
      <c r="K51" s="22">
        <f t="shared" si="3"/>
        <v>197.22149999999999</v>
      </c>
    </row>
    <row r="52" spans="1:11" ht="15">
      <c r="A52" s="10" t="s">
        <v>152</v>
      </c>
      <c r="B52" s="10" t="s">
        <v>60</v>
      </c>
      <c r="C52" s="8" t="s">
        <v>149</v>
      </c>
      <c r="D52" s="12" t="s">
        <v>150</v>
      </c>
      <c r="E52" s="20">
        <v>60</v>
      </c>
      <c r="F52" s="21">
        <v>1</v>
      </c>
      <c r="G52" s="22">
        <v>309.40999999999997</v>
      </c>
      <c r="H52" s="22">
        <v>316</v>
      </c>
      <c r="I52" s="23">
        <f t="shared" si="0"/>
        <v>2.129860056236073</v>
      </c>
      <c r="J52" s="22">
        <f t="shared" si="8"/>
        <v>312.70499999999998</v>
      </c>
      <c r="K52" s="22">
        <f t="shared" si="3"/>
        <v>328.34024999999997</v>
      </c>
    </row>
    <row r="53" spans="1:11" ht="15" customHeight="1">
      <c r="A53" s="56" t="s">
        <v>153</v>
      </c>
      <c r="B53" s="52"/>
      <c r="C53" s="52"/>
      <c r="D53" s="52"/>
      <c r="E53" s="52"/>
      <c r="F53" s="52"/>
      <c r="G53" s="52"/>
      <c r="H53" s="52"/>
      <c r="I53" s="52"/>
      <c r="J53" s="52"/>
      <c r="K53" s="53"/>
    </row>
    <row r="54" spans="1:11" ht="15">
      <c r="A54" s="10" t="s">
        <v>154</v>
      </c>
      <c r="B54" s="10" t="s">
        <v>155</v>
      </c>
      <c r="C54" s="8" t="s">
        <v>156</v>
      </c>
      <c r="D54" s="12" t="s">
        <v>157</v>
      </c>
      <c r="E54" s="20" t="s">
        <v>16</v>
      </c>
      <c r="F54" s="21">
        <v>1</v>
      </c>
      <c r="G54" s="22">
        <v>921.48</v>
      </c>
      <c r="H54" s="22">
        <v>925</v>
      </c>
      <c r="I54" s="23">
        <f t="shared" si="0"/>
        <v>0.38199418327038914</v>
      </c>
      <c r="J54" s="22">
        <f>AVERAGE(G54,H54)</f>
        <v>923.24</v>
      </c>
      <c r="K54" s="22">
        <f t="shared" si="3"/>
        <v>969.40200000000004</v>
      </c>
    </row>
    <row r="55" spans="1:11" ht="15">
      <c r="A55" s="10" t="s">
        <v>158</v>
      </c>
      <c r="B55" s="10" t="s">
        <v>159</v>
      </c>
      <c r="C55" s="8" t="s">
        <v>160</v>
      </c>
      <c r="D55" s="12" t="s">
        <v>161</v>
      </c>
      <c r="E55" s="20" t="s">
        <v>16</v>
      </c>
      <c r="F55" s="21">
        <v>1</v>
      </c>
      <c r="G55" s="22">
        <v>916.6</v>
      </c>
      <c r="H55" s="22">
        <v>925</v>
      </c>
      <c r="I55" s="23">
        <f t="shared" si="0"/>
        <v>0.91643028583896757</v>
      </c>
      <c r="J55" s="22">
        <f t="shared" ref="J55:J60" si="9">AVERAGE(G55,H55)</f>
        <v>920.8</v>
      </c>
      <c r="K55" s="22">
        <f t="shared" si="3"/>
        <v>966.84</v>
      </c>
    </row>
    <row r="56" spans="1:11" ht="15">
      <c r="A56" s="10" t="s">
        <v>162</v>
      </c>
      <c r="B56" s="10" t="s">
        <v>163</v>
      </c>
      <c r="C56" s="8" t="s">
        <v>164</v>
      </c>
      <c r="D56" s="12" t="s">
        <v>165</v>
      </c>
      <c r="E56" s="20" t="s">
        <v>16</v>
      </c>
      <c r="F56" s="21">
        <v>1</v>
      </c>
      <c r="G56" s="22">
        <v>2062.34</v>
      </c>
      <c r="H56" s="22">
        <v>2081</v>
      </c>
      <c r="I56" s="23">
        <f t="shared" si="0"/>
        <v>0.90479746307591635</v>
      </c>
      <c r="J56" s="22">
        <f t="shared" si="9"/>
        <v>2071.67</v>
      </c>
      <c r="K56" s="22">
        <f t="shared" si="3"/>
        <v>2175.2535000000003</v>
      </c>
    </row>
    <row r="57" spans="1:11" ht="15">
      <c r="A57" s="10" t="s">
        <v>166</v>
      </c>
      <c r="B57" s="10" t="s">
        <v>167</v>
      </c>
      <c r="C57" s="8" t="s">
        <v>168</v>
      </c>
      <c r="D57" s="12" t="s">
        <v>169</v>
      </c>
      <c r="E57" s="20" t="s">
        <v>16</v>
      </c>
      <c r="F57" s="21">
        <v>1</v>
      </c>
      <c r="G57" s="22">
        <v>3437.2200000000003</v>
      </c>
      <c r="H57" s="22">
        <v>3468</v>
      </c>
      <c r="I57" s="23">
        <f t="shared" si="0"/>
        <v>0.89549112364060901</v>
      </c>
      <c r="J57" s="22">
        <f t="shared" si="9"/>
        <v>3452.61</v>
      </c>
      <c r="K57" s="22">
        <f t="shared" si="3"/>
        <v>3625.2405000000003</v>
      </c>
    </row>
    <row r="58" spans="1:11" ht="15">
      <c r="A58" s="10" t="s">
        <v>170</v>
      </c>
      <c r="B58" s="10" t="s">
        <v>60</v>
      </c>
      <c r="C58" s="8" t="s">
        <v>171</v>
      </c>
      <c r="D58" s="12" t="s">
        <v>172</v>
      </c>
      <c r="E58" s="20">
        <v>12</v>
      </c>
      <c r="F58" s="21">
        <v>1</v>
      </c>
      <c r="G58" s="22">
        <v>61.89</v>
      </c>
      <c r="H58" s="22">
        <v>64</v>
      </c>
      <c r="I58" s="23">
        <f t="shared" si="0"/>
        <v>3.4092745193084495</v>
      </c>
      <c r="J58" s="22">
        <f t="shared" si="9"/>
        <v>62.945</v>
      </c>
      <c r="K58" s="22">
        <f t="shared" si="3"/>
        <v>66.092250000000007</v>
      </c>
    </row>
    <row r="59" spans="1:11" ht="15">
      <c r="A59" s="10" t="s">
        <v>173</v>
      </c>
      <c r="B59" s="10" t="s">
        <v>60</v>
      </c>
      <c r="C59" s="8" t="s">
        <v>171</v>
      </c>
      <c r="D59" s="12" t="s">
        <v>172</v>
      </c>
      <c r="E59" s="20">
        <v>36</v>
      </c>
      <c r="F59" s="21">
        <v>1</v>
      </c>
      <c r="G59" s="22">
        <v>185.66</v>
      </c>
      <c r="H59" s="22">
        <v>190</v>
      </c>
      <c r="I59" s="23">
        <f t="shared" si="0"/>
        <v>2.3376063772487363</v>
      </c>
      <c r="J59" s="22">
        <f t="shared" si="9"/>
        <v>187.82999999999998</v>
      </c>
      <c r="K59" s="22">
        <f t="shared" si="3"/>
        <v>197.22149999999999</v>
      </c>
    </row>
    <row r="60" spans="1:11" ht="15">
      <c r="A60" s="10" t="s">
        <v>174</v>
      </c>
      <c r="B60" s="10" t="s">
        <v>60</v>
      </c>
      <c r="C60" s="8" t="s">
        <v>171</v>
      </c>
      <c r="D60" s="12" t="s">
        <v>172</v>
      </c>
      <c r="E60" s="20">
        <v>60</v>
      </c>
      <c r="F60" s="21">
        <v>1</v>
      </c>
      <c r="G60" s="22">
        <v>309.40999999999997</v>
      </c>
      <c r="H60" s="22">
        <v>316</v>
      </c>
      <c r="I60" s="23">
        <f t="shared" si="0"/>
        <v>2.129860056236073</v>
      </c>
      <c r="J60" s="22">
        <f t="shared" si="9"/>
        <v>312.70499999999998</v>
      </c>
      <c r="K60" s="22">
        <f t="shared" si="3"/>
        <v>328.34024999999997</v>
      </c>
    </row>
    <row r="61" spans="1:11" ht="15" customHeight="1">
      <c r="A61" s="56" t="s">
        <v>175</v>
      </c>
      <c r="B61" s="52"/>
      <c r="C61" s="52"/>
      <c r="D61" s="52"/>
      <c r="E61" s="52"/>
      <c r="F61" s="52"/>
      <c r="G61" s="52"/>
      <c r="H61" s="52"/>
      <c r="I61" s="52"/>
      <c r="J61" s="52"/>
      <c r="K61" s="53"/>
    </row>
    <row r="62" spans="1:11" ht="15">
      <c r="A62" s="10" t="s">
        <v>176</v>
      </c>
      <c r="B62" s="10" t="s">
        <v>177</v>
      </c>
      <c r="C62" s="8" t="s">
        <v>178</v>
      </c>
      <c r="D62" s="12" t="s">
        <v>179</v>
      </c>
      <c r="E62" s="20" t="s">
        <v>16</v>
      </c>
      <c r="F62" s="21">
        <v>1</v>
      </c>
      <c r="G62" s="22">
        <v>2045.22</v>
      </c>
      <c r="H62" s="22">
        <v>2053</v>
      </c>
      <c r="I62" s="23">
        <f t="shared" si="0"/>
        <v>0.38039917466091533</v>
      </c>
      <c r="J62" s="22">
        <f>AVERAGE(G62,H62)</f>
        <v>2049.11</v>
      </c>
      <c r="K62" s="22">
        <f t="shared" si="3"/>
        <v>2151.5655000000002</v>
      </c>
    </row>
    <row r="63" spans="1:11" ht="15">
      <c r="A63" s="11" t="s">
        <v>180</v>
      </c>
      <c r="B63" s="11" t="s">
        <v>159</v>
      </c>
      <c r="C63" s="24" t="s">
        <v>160</v>
      </c>
      <c r="D63" s="25" t="s">
        <v>161</v>
      </c>
      <c r="E63" s="26" t="s">
        <v>16</v>
      </c>
      <c r="F63" s="27">
        <v>1</v>
      </c>
      <c r="G63" s="28">
        <v>916.6</v>
      </c>
      <c r="H63" s="28">
        <v>925</v>
      </c>
      <c r="I63" s="29">
        <f t="shared" si="0"/>
        <v>0.91643028583896757</v>
      </c>
      <c r="J63" s="28">
        <f t="shared" ref="J63:J68" si="10">AVERAGE(G63,H63)</f>
        <v>920.8</v>
      </c>
      <c r="K63" s="28">
        <f t="shared" si="3"/>
        <v>966.84</v>
      </c>
    </row>
    <row r="64" spans="1:11" ht="15">
      <c r="A64" s="11" t="s">
        <v>181</v>
      </c>
      <c r="B64" s="11" t="s">
        <v>163</v>
      </c>
      <c r="C64" s="24" t="s">
        <v>164</v>
      </c>
      <c r="D64" s="25" t="s">
        <v>165</v>
      </c>
      <c r="E64" s="26" t="s">
        <v>16</v>
      </c>
      <c r="F64" s="27">
        <v>1</v>
      </c>
      <c r="G64" s="28">
        <v>2062.34</v>
      </c>
      <c r="H64" s="28">
        <v>2081</v>
      </c>
      <c r="I64" s="29">
        <f t="shared" si="0"/>
        <v>0.90479746307591635</v>
      </c>
      <c r="J64" s="28">
        <f t="shared" si="10"/>
        <v>2071.67</v>
      </c>
      <c r="K64" s="28">
        <f t="shared" si="3"/>
        <v>2175.2535000000003</v>
      </c>
    </row>
    <row r="65" spans="1:11" ht="15">
      <c r="A65" s="11" t="s">
        <v>182</v>
      </c>
      <c r="B65" s="11" t="s">
        <v>167</v>
      </c>
      <c r="C65" s="24" t="s">
        <v>168</v>
      </c>
      <c r="D65" s="25" t="s">
        <v>169</v>
      </c>
      <c r="E65" s="26" t="s">
        <v>16</v>
      </c>
      <c r="F65" s="27">
        <v>1</v>
      </c>
      <c r="G65" s="28">
        <v>3437.2200000000003</v>
      </c>
      <c r="H65" s="28">
        <v>3468</v>
      </c>
      <c r="I65" s="29">
        <f t="shared" si="0"/>
        <v>0.89549112364060901</v>
      </c>
      <c r="J65" s="28">
        <f t="shared" si="10"/>
        <v>3452.61</v>
      </c>
      <c r="K65" s="28">
        <f t="shared" si="3"/>
        <v>3625.2405000000003</v>
      </c>
    </row>
    <row r="66" spans="1:11" ht="15">
      <c r="A66" s="10" t="s">
        <v>183</v>
      </c>
      <c r="B66" s="10" t="s">
        <v>60</v>
      </c>
      <c r="C66" s="8" t="s">
        <v>184</v>
      </c>
      <c r="D66" s="12" t="s">
        <v>185</v>
      </c>
      <c r="E66" s="20">
        <v>12</v>
      </c>
      <c r="F66" s="21">
        <v>1</v>
      </c>
      <c r="G66" s="22">
        <v>148.51999999999998</v>
      </c>
      <c r="H66" s="22">
        <v>152</v>
      </c>
      <c r="I66" s="23">
        <f t="shared" si="0"/>
        <v>2.3431187718825872</v>
      </c>
      <c r="J66" s="22">
        <f t="shared" si="10"/>
        <v>150.26</v>
      </c>
      <c r="K66" s="22">
        <f t="shared" si="3"/>
        <v>157.773</v>
      </c>
    </row>
    <row r="67" spans="1:11" ht="15">
      <c r="A67" s="10" t="s">
        <v>186</v>
      </c>
      <c r="B67" s="10" t="s">
        <v>60</v>
      </c>
      <c r="C67" s="8" t="s">
        <v>184</v>
      </c>
      <c r="D67" s="12" t="s">
        <v>185</v>
      </c>
      <c r="E67" s="20">
        <v>36</v>
      </c>
      <c r="F67" s="21">
        <v>1</v>
      </c>
      <c r="G67" s="22">
        <v>445.56</v>
      </c>
      <c r="H67" s="22">
        <v>455</v>
      </c>
      <c r="I67" s="23">
        <f t="shared" si="0"/>
        <v>2.1186821079091476</v>
      </c>
      <c r="J67" s="22">
        <f t="shared" si="10"/>
        <v>450.28</v>
      </c>
      <c r="K67" s="22">
        <f t="shared" si="3"/>
        <v>472.79399999999998</v>
      </c>
    </row>
    <row r="68" spans="1:11" ht="15">
      <c r="A68" s="10" t="s">
        <v>187</v>
      </c>
      <c r="B68" s="10" t="s">
        <v>60</v>
      </c>
      <c r="C68" s="8" t="s">
        <v>184</v>
      </c>
      <c r="D68" s="12" t="s">
        <v>185</v>
      </c>
      <c r="E68" s="20">
        <v>60</v>
      </c>
      <c r="F68" s="21">
        <v>1</v>
      </c>
      <c r="G68" s="22">
        <v>742.59</v>
      </c>
      <c r="H68" s="22">
        <v>758</v>
      </c>
      <c r="I68" s="23">
        <f t="shared" si="0"/>
        <v>2.0751693397433266</v>
      </c>
      <c r="J68" s="22">
        <f t="shared" si="10"/>
        <v>750.29500000000007</v>
      </c>
      <c r="K68" s="22">
        <f t="shared" si="3"/>
        <v>787.80975000000012</v>
      </c>
    </row>
    <row r="69" spans="1:11" ht="15" customHeight="1">
      <c r="A69" s="56" t="s">
        <v>188</v>
      </c>
      <c r="B69" s="52"/>
      <c r="C69" s="52"/>
      <c r="D69" s="52"/>
      <c r="E69" s="52"/>
      <c r="F69" s="52"/>
      <c r="G69" s="52"/>
      <c r="H69" s="52"/>
      <c r="I69" s="52"/>
      <c r="J69" s="52"/>
      <c r="K69" s="53"/>
    </row>
    <row r="70" spans="1:11" ht="15">
      <c r="A70" s="10" t="s">
        <v>189</v>
      </c>
      <c r="B70" s="10" t="s">
        <v>190</v>
      </c>
      <c r="C70" s="8" t="s">
        <v>191</v>
      </c>
      <c r="D70" s="12" t="s">
        <v>192</v>
      </c>
      <c r="E70" s="20" t="s">
        <v>16</v>
      </c>
      <c r="F70" s="21">
        <v>1</v>
      </c>
      <c r="G70" s="22">
        <v>24030.179999999997</v>
      </c>
      <c r="H70" s="22">
        <v>24115</v>
      </c>
      <c r="I70" s="23">
        <f t="shared" ref="I70:I133" si="11">(H70-G70)/G70*100</f>
        <v>0.35297280336644732</v>
      </c>
      <c r="J70" s="22">
        <f>AVERAGE(G70,H70)</f>
        <v>24072.589999999997</v>
      </c>
      <c r="K70" s="22">
        <f t="shared" si="3"/>
        <v>25276.219499999996</v>
      </c>
    </row>
    <row r="71" spans="1:11" ht="15">
      <c r="A71" s="13" t="s">
        <v>193</v>
      </c>
      <c r="B71" s="13"/>
      <c r="C71" s="13" t="s">
        <v>194</v>
      </c>
      <c r="D71" s="12" t="s">
        <v>195</v>
      </c>
      <c r="E71" s="20" t="s">
        <v>16</v>
      </c>
      <c r="F71" s="21">
        <v>1</v>
      </c>
      <c r="G71" s="22">
        <v>0</v>
      </c>
      <c r="H71" s="22">
        <v>0</v>
      </c>
      <c r="I71" s="23"/>
      <c r="J71" s="22"/>
      <c r="K71" s="22"/>
    </row>
    <row r="72" spans="1:11" ht="15">
      <c r="A72" s="13" t="s">
        <v>196</v>
      </c>
      <c r="B72" s="13"/>
      <c r="C72" s="13" t="s">
        <v>197</v>
      </c>
      <c r="D72" s="12" t="s">
        <v>198</v>
      </c>
      <c r="E72" s="20" t="s">
        <v>16</v>
      </c>
      <c r="F72" s="21">
        <v>1</v>
      </c>
      <c r="G72" s="22">
        <v>0</v>
      </c>
      <c r="H72" s="22">
        <v>0</v>
      </c>
      <c r="I72" s="23"/>
      <c r="J72" s="22"/>
      <c r="K72" s="22"/>
    </row>
    <row r="73" spans="1:11" ht="15">
      <c r="A73" s="13" t="s">
        <v>199</v>
      </c>
      <c r="B73" s="13"/>
      <c r="C73" s="13" t="s">
        <v>200</v>
      </c>
      <c r="D73" s="12" t="s">
        <v>201</v>
      </c>
      <c r="E73" s="20" t="s">
        <v>16</v>
      </c>
      <c r="F73" s="21">
        <v>3</v>
      </c>
      <c r="G73" s="22">
        <v>0</v>
      </c>
      <c r="H73" s="22">
        <v>0</v>
      </c>
      <c r="I73" s="23"/>
      <c r="J73" s="22"/>
      <c r="K73" s="22"/>
    </row>
    <row r="74" spans="1:11" ht="15">
      <c r="A74" s="13" t="s">
        <v>202</v>
      </c>
      <c r="B74" s="13"/>
      <c r="C74" s="13" t="s">
        <v>203</v>
      </c>
      <c r="D74" s="12" t="s">
        <v>204</v>
      </c>
      <c r="E74" s="20" t="s">
        <v>16</v>
      </c>
      <c r="F74" s="21">
        <v>1</v>
      </c>
      <c r="G74" s="22">
        <v>0</v>
      </c>
      <c r="H74" s="22">
        <v>0</v>
      </c>
      <c r="I74" s="23"/>
      <c r="J74" s="22"/>
      <c r="K74" s="22"/>
    </row>
    <row r="75" spans="1:11" ht="15">
      <c r="A75" s="13" t="s">
        <v>205</v>
      </c>
      <c r="B75" s="13"/>
      <c r="C75" s="13" t="s">
        <v>206</v>
      </c>
      <c r="D75" s="12" t="s">
        <v>207</v>
      </c>
      <c r="E75" s="20" t="s">
        <v>16</v>
      </c>
      <c r="F75" s="21">
        <v>2</v>
      </c>
      <c r="G75" s="22">
        <v>0</v>
      </c>
      <c r="H75" s="22">
        <v>0</v>
      </c>
      <c r="I75" s="23"/>
      <c r="J75" s="22"/>
      <c r="K75" s="22"/>
    </row>
    <row r="76" spans="1:11" ht="15">
      <c r="A76" s="13" t="s">
        <v>208</v>
      </c>
      <c r="B76" s="13"/>
      <c r="C76" s="13" t="s">
        <v>209</v>
      </c>
      <c r="D76" s="12" t="s">
        <v>210</v>
      </c>
      <c r="E76" s="20" t="s">
        <v>16</v>
      </c>
      <c r="F76" s="21">
        <v>2</v>
      </c>
      <c r="G76" s="22">
        <v>0</v>
      </c>
      <c r="H76" s="22">
        <v>0</v>
      </c>
      <c r="I76" s="23"/>
      <c r="J76" s="22"/>
      <c r="K76" s="22"/>
    </row>
    <row r="77" spans="1:11" ht="15">
      <c r="A77" s="13" t="s">
        <v>211</v>
      </c>
      <c r="B77" s="13"/>
      <c r="C77" s="13" t="s">
        <v>212</v>
      </c>
      <c r="D77" s="12" t="s">
        <v>213</v>
      </c>
      <c r="E77" s="20" t="s">
        <v>16</v>
      </c>
      <c r="F77" s="21">
        <v>1</v>
      </c>
      <c r="G77" s="22">
        <v>0</v>
      </c>
      <c r="H77" s="22">
        <v>0</v>
      </c>
      <c r="I77" s="23"/>
      <c r="J77" s="22"/>
      <c r="K77" s="22"/>
    </row>
    <row r="78" spans="1:11" ht="15">
      <c r="A78" s="13" t="s">
        <v>214</v>
      </c>
      <c r="B78" s="13"/>
      <c r="C78" s="13" t="s">
        <v>215</v>
      </c>
      <c r="D78" s="12" t="s">
        <v>216</v>
      </c>
      <c r="E78" s="20" t="s">
        <v>16</v>
      </c>
      <c r="F78" s="21">
        <v>1</v>
      </c>
      <c r="G78" s="22">
        <v>0</v>
      </c>
      <c r="H78" s="22">
        <v>0</v>
      </c>
      <c r="I78" s="23"/>
      <c r="J78" s="22"/>
      <c r="K78" s="22"/>
    </row>
    <row r="79" spans="1:11" ht="15">
      <c r="A79" s="13" t="s">
        <v>217</v>
      </c>
      <c r="B79" s="13"/>
      <c r="C79" s="13" t="s">
        <v>218</v>
      </c>
      <c r="D79" s="12" t="s">
        <v>219</v>
      </c>
      <c r="E79" s="20" t="s">
        <v>16</v>
      </c>
      <c r="F79" s="21">
        <v>1</v>
      </c>
      <c r="G79" s="22">
        <v>0</v>
      </c>
      <c r="H79" s="22">
        <v>0</v>
      </c>
      <c r="I79" s="23"/>
      <c r="J79" s="22"/>
      <c r="K79" s="22"/>
    </row>
    <row r="80" spans="1:11" ht="15">
      <c r="A80" s="10" t="s">
        <v>220</v>
      </c>
      <c r="B80" s="10"/>
      <c r="C80" s="8" t="s">
        <v>221</v>
      </c>
      <c r="D80" s="12" t="s">
        <v>222</v>
      </c>
      <c r="E80" s="20">
        <v>12</v>
      </c>
      <c r="F80" s="21">
        <v>1</v>
      </c>
      <c r="G80" s="22">
        <v>2786.2400000000002</v>
      </c>
      <c r="H80" s="22">
        <v>2843</v>
      </c>
      <c r="I80" s="23">
        <f t="shared" si="11"/>
        <v>2.0371540140117061</v>
      </c>
      <c r="J80" s="22">
        <f>AVERAGE(G80,H80)</f>
        <v>2814.62</v>
      </c>
      <c r="K80" s="22">
        <f t="shared" ref="K80:K82" si="12">J80*1.05</f>
        <v>2955.3510000000001</v>
      </c>
    </row>
    <row r="81" spans="1:11" ht="15">
      <c r="A81" s="10" t="s">
        <v>223</v>
      </c>
      <c r="B81" s="10"/>
      <c r="C81" s="8" t="s">
        <v>221</v>
      </c>
      <c r="D81" s="12" t="s">
        <v>222</v>
      </c>
      <c r="E81" s="20">
        <v>36</v>
      </c>
      <c r="F81" s="21">
        <v>1</v>
      </c>
      <c r="G81" s="22">
        <v>8358.7100000000009</v>
      </c>
      <c r="H81" s="22">
        <v>8528</v>
      </c>
      <c r="I81" s="23">
        <f t="shared" si="11"/>
        <v>2.0253125183192027</v>
      </c>
      <c r="J81" s="22">
        <f t="shared" ref="J81:J82" si="13">AVERAGE(G81,H81)</f>
        <v>8443.3549999999996</v>
      </c>
      <c r="K81" s="22">
        <f t="shared" si="12"/>
        <v>8865.5227500000001</v>
      </c>
    </row>
    <row r="82" spans="1:11" ht="15">
      <c r="A82" s="10" t="s">
        <v>224</v>
      </c>
      <c r="B82" s="10"/>
      <c r="C82" s="8" t="s">
        <v>221</v>
      </c>
      <c r="D82" s="12" t="s">
        <v>222</v>
      </c>
      <c r="E82" s="20">
        <v>60</v>
      </c>
      <c r="F82" s="21">
        <v>1</v>
      </c>
      <c r="G82" s="22">
        <v>13931.16</v>
      </c>
      <c r="H82" s="22">
        <v>14214</v>
      </c>
      <c r="I82" s="23">
        <f t="shared" si="11"/>
        <v>2.030268836191675</v>
      </c>
      <c r="J82" s="22">
        <f t="shared" si="13"/>
        <v>14072.58</v>
      </c>
      <c r="K82" s="22">
        <f t="shared" si="12"/>
        <v>14776.209000000001</v>
      </c>
    </row>
    <row r="83" spans="1:11" ht="15" customHeight="1">
      <c r="A83" s="56" t="s">
        <v>225</v>
      </c>
      <c r="B83" s="52"/>
      <c r="C83" s="52"/>
      <c r="D83" s="52"/>
      <c r="E83" s="52"/>
      <c r="F83" s="52"/>
      <c r="G83" s="52"/>
      <c r="H83" s="52"/>
      <c r="I83" s="52"/>
      <c r="J83" s="52"/>
      <c r="K83" s="53"/>
    </row>
    <row r="84" spans="1:11" ht="15">
      <c r="A84" s="10" t="s">
        <v>226</v>
      </c>
      <c r="B84" s="10" t="s">
        <v>227</v>
      </c>
      <c r="C84" s="8" t="s">
        <v>228</v>
      </c>
      <c r="D84" s="12" t="s">
        <v>229</v>
      </c>
      <c r="E84" s="20" t="s">
        <v>16</v>
      </c>
      <c r="F84" s="21">
        <v>1</v>
      </c>
      <c r="G84" s="22">
        <v>8989.8000000000011</v>
      </c>
      <c r="H84" s="22">
        <v>9022</v>
      </c>
      <c r="I84" s="23">
        <f t="shared" si="11"/>
        <v>0.35818371932633547</v>
      </c>
      <c r="J84" s="22">
        <f>AVERAGE(G84,H84)</f>
        <v>9005.9000000000015</v>
      </c>
      <c r="K84" s="22">
        <f t="shared" ref="K84" si="14">J84*1.05</f>
        <v>9456.1950000000015</v>
      </c>
    </row>
    <row r="85" spans="1:11" ht="15">
      <c r="A85" s="13" t="s">
        <v>230</v>
      </c>
      <c r="B85" s="13"/>
      <c r="C85" s="13" t="s">
        <v>203</v>
      </c>
      <c r="D85" s="12" t="s">
        <v>204</v>
      </c>
      <c r="E85" s="20" t="s">
        <v>16</v>
      </c>
      <c r="F85" s="21">
        <v>1</v>
      </c>
      <c r="G85" s="22">
        <v>0</v>
      </c>
      <c r="H85" s="22">
        <v>0</v>
      </c>
      <c r="I85" s="23"/>
      <c r="J85" s="22"/>
      <c r="K85" s="22"/>
    </row>
    <row r="86" spans="1:11" ht="15">
      <c r="A86" s="13" t="s">
        <v>231</v>
      </c>
      <c r="B86" s="13"/>
      <c r="C86" s="13" t="s">
        <v>197</v>
      </c>
      <c r="D86" s="12" t="s">
        <v>198</v>
      </c>
      <c r="E86" s="20" t="s">
        <v>16</v>
      </c>
      <c r="F86" s="21">
        <v>1</v>
      </c>
      <c r="G86" s="22">
        <v>0</v>
      </c>
      <c r="H86" s="22">
        <v>0</v>
      </c>
      <c r="I86" s="23"/>
      <c r="J86" s="22"/>
      <c r="K86" s="22"/>
    </row>
    <row r="87" spans="1:11" ht="15">
      <c r="A87" s="13" t="s">
        <v>232</v>
      </c>
      <c r="B87" s="13"/>
      <c r="C87" s="13" t="s">
        <v>233</v>
      </c>
      <c r="D87" s="12" t="s">
        <v>234</v>
      </c>
      <c r="E87" s="20" t="s">
        <v>16</v>
      </c>
      <c r="F87" s="21">
        <v>1</v>
      </c>
      <c r="G87" s="22">
        <v>0</v>
      </c>
      <c r="H87" s="22">
        <v>0</v>
      </c>
      <c r="I87" s="23"/>
      <c r="J87" s="22"/>
      <c r="K87" s="22"/>
    </row>
    <row r="88" spans="1:11" ht="15">
      <c r="A88" s="13" t="s">
        <v>235</v>
      </c>
      <c r="B88" s="13"/>
      <c r="C88" s="13" t="s">
        <v>194</v>
      </c>
      <c r="D88" s="12" t="s">
        <v>195</v>
      </c>
      <c r="E88" s="20" t="s">
        <v>16</v>
      </c>
      <c r="F88" s="21">
        <v>1</v>
      </c>
      <c r="G88" s="22">
        <v>0</v>
      </c>
      <c r="H88" s="22">
        <v>0</v>
      </c>
      <c r="I88" s="23"/>
      <c r="J88" s="22"/>
      <c r="K88" s="22"/>
    </row>
    <row r="89" spans="1:11" ht="15">
      <c r="A89" s="13" t="s">
        <v>236</v>
      </c>
      <c r="B89" s="13"/>
      <c r="C89" s="13" t="s">
        <v>237</v>
      </c>
      <c r="D89" s="12" t="s">
        <v>238</v>
      </c>
      <c r="E89" s="20" t="s">
        <v>16</v>
      </c>
      <c r="F89" s="21">
        <v>3</v>
      </c>
      <c r="G89" s="22">
        <v>0</v>
      </c>
      <c r="H89" s="22">
        <v>0</v>
      </c>
      <c r="I89" s="23"/>
      <c r="J89" s="22"/>
      <c r="K89" s="22"/>
    </row>
    <row r="90" spans="1:11" ht="15">
      <c r="A90" s="13" t="s">
        <v>239</v>
      </c>
      <c r="B90" s="13"/>
      <c r="C90" s="13" t="s">
        <v>240</v>
      </c>
      <c r="D90" s="12" t="s">
        <v>241</v>
      </c>
      <c r="E90" s="20" t="s">
        <v>16</v>
      </c>
      <c r="F90" s="21">
        <v>1</v>
      </c>
      <c r="G90" s="22">
        <v>0</v>
      </c>
      <c r="H90" s="22">
        <v>0</v>
      </c>
      <c r="I90" s="23"/>
      <c r="J90" s="22"/>
      <c r="K90" s="22"/>
    </row>
    <row r="91" spans="1:11" ht="15">
      <c r="A91" s="13" t="s">
        <v>242</v>
      </c>
      <c r="B91" s="13"/>
      <c r="C91" s="13" t="s">
        <v>243</v>
      </c>
      <c r="D91" s="12" t="s">
        <v>244</v>
      </c>
      <c r="E91" s="20" t="s">
        <v>16</v>
      </c>
      <c r="F91" s="21">
        <v>2</v>
      </c>
      <c r="G91" s="22">
        <v>0</v>
      </c>
      <c r="H91" s="22">
        <v>0</v>
      </c>
      <c r="I91" s="23"/>
      <c r="J91" s="22"/>
      <c r="K91" s="22"/>
    </row>
    <row r="92" spans="1:11" ht="15">
      <c r="A92" s="13" t="s">
        <v>245</v>
      </c>
      <c r="B92" s="13"/>
      <c r="C92" s="13" t="s">
        <v>246</v>
      </c>
      <c r="D92" s="12" t="s">
        <v>247</v>
      </c>
      <c r="E92" s="20" t="s">
        <v>16</v>
      </c>
      <c r="F92" s="21">
        <v>2</v>
      </c>
      <c r="G92" s="22">
        <v>0</v>
      </c>
      <c r="H92" s="22">
        <v>0</v>
      </c>
      <c r="I92" s="23"/>
      <c r="J92" s="22"/>
      <c r="K92" s="22"/>
    </row>
    <row r="93" spans="1:11" ht="15">
      <c r="A93" s="13" t="s">
        <v>248</v>
      </c>
      <c r="B93" s="13"/>
      <c r="C93" s="13" t="s">
        <v>212</v>
      </c>
      <c r="D93" s="12" t="s">
        <v>213</v>
      </c>
      <c r="E93" s="20" t="s">
        <v>16</v>
      </c>
      <c r="F93" s="21">
        <v>1</v>
      </c>
      <c r="G93" s="22">
        <v>0</v>
      </c>
      <c r="H93" s="22">
        <v>0</v>
      </c>
      <c r="I93" s="23"/>
      <c r="J93" s="22"/>
      <c r="K93" s="22"/>
    </row>
    <row r="94" spans="1:11" ht="15">
      <c r="A94" s="13" t="s">
        <v>249</v>
      </c>
      <c r="B94" s="13"/>
      <c r="C94" s="13" t="s">
        <v>218</v>
      </c>
      <c r="D94" s="12" t="s">
        <v>219</v>
      </c>
      <c r="E94" s="20" t="s">
        <v>16</v>
      </c>
      <c r="F94" s="21">
        <v>1</v>
      </c>
      <c r="G94" s="22">
        <v>0</v>
      </c>
      <c r="H94" s="22">
        <v>0</v>
      </c>
      <c r="I94" s="23"/>
      <c r="J94" s="22"/>
      <c r="K94" s="22"/>
    </row>
    <row r="95" spans="1:11" ht="15">
      <c r="A95" s="13" t="s">
        <v>250</v>
      </c>
      <c r="B95" s="13"/>
      <c r="C95" s="13" t="s">
        <v>251</v>
      </c>
      <c r="D95" s="12" t="s">
        <v>252</v>
      </c>
      <c r="E95" s="20" t="s">
        <v>16</v>
      </c>
      <c r="F95" s="21">
        <v>1</v>
      </c>
      <c r="G95" s="22">
        <v>0</v>
      </c>
      <c r="H95" s="22">
        <v>0</v>
      </c>
      <c r="I95" s="23"/>
      <c r="J95" s="22"/>
      <c r="K95" s="22"/>
    </row>
    <row r="96" spans="1:11" ht="15">
      <c r="A96" s="10" t="s">
        <v>253</v>
      </c>
      <c r="B96" s="10"/>
      <c r="C96" s="8" t="s">
        <v>254</v>
      </c>
      <c r="D96" s="12" t="s">
        <v>255</v>
      </c>
      <c r="E96" s="20">
        <v>12</v>
      </c>
      <c r="F96" s="21">
        <v>1</v>
      </c>
      <c r="G96" s="22">
        <v>352.74</v>
      </c>
      <c r="H96" s="22">
        <v>360</v>
      </c>
      <c r="I96" s="23">
        <f t="shared" si="11"/>
        <v>2.0581731587004564</v>
      </c>
      <c r="J96" s="22">
        <f>AVERAGE(G96,H96)</f>
        <v>356.37</v>
      </c>
      <c r="K96" s="22">
        <f t="shared" ref="K96:K98" si="15">J96*1.05</f>
        <v>374.18850000000003</v>
      </c>
    </row>
    <row r="97" spans="1:11" ht="15">
      <c r="A97" s="10" t="s">
        <v>256</v>
      </c>
      <c r="B97" s="10"/>
      <c r="C97" s="8" t="s">
        <v>254</v>
      </c>
      <c r="D97" s="12" t="s">
        <v>255</v>
      </c>
      <c r="E97" s="20">
        <v>36</v>
      </c>
      <c r="F97" s="21">
        <v>1</v>
      </c>
      <c r="G97" s="22">
        <v>1058.2</v>
      </c>
      <c r="H97" s="22">
        <v>1080</v>
      </c>
      <c r="I97" s="23">
        <f t="shared" si="11"/>
        <v>2.0601020601020559</v>
      </c>
      <c r="J97" s="22">
        <f t="shared" ref="J97:J98" si="16">AVERAGE(G97,H97)</f>
        <v>1069.0999999999999</v>
      </c>
      <c r="K97" s="22">
        <f t="shared" si="15"/>
        <v>1122.5550000000001</v>
      </c>
    </row>
    <row r="98" spans="1:11" ht="15">
      <c r="A98" s="10" t="s">
        <v>257</v>
      </c>
      <c r="B98" s="10"/>
      <c r="C98" s="8" t="s">
        <v>254</v>
      </c>
      <c r="D98" s="12" t="s">
        <v>255</v>
      </c>
      <c r="E98" s="20">
        <v>60</v>
      </c>
      <c r="F98" s="21">
        <v>1</v>
      </c>
      <c r="G98" s="22">
        <v>1763.64</v>
      </c>
      <c r="H98" s="22">
        <v>1800</v>
      </c>
      <c r="I98" s="23">
        <f t="shared" si="11"/>
        <v>2.0616452337211615</v>
      </c>
      <c r="J98" s="22">
        <f t="shared" si="16"/>
        <v>1781.8200000000002</v>
      </c>
      <c r="K98" s="22">
        <f t="shared" si="15"/>
        <v>1870.9110000000003</v>
      </c>
    </row>
    <row r="99" spans="1:11" ht="15" customHeight="1">
      <c r="A99" s="56" t="s">
        <v>258</v>
      </c>
      <c r="B99" s="52"/>
      <c r="C99" s="52"/>
      <c r="D99" s="52"/>
      <c r="E99" s="52"/>
      <c r="F99" s="52"/>
      <c r="G99" s="52"/>
      <c r="H99" s="52"/>
      <c r="I99" s="52"/>
      <c r="J99" s="52"/>
      <c r="K99" s="53"/>
    </row>
    <row r="100" spans="1:11" ht="15">
      <c r="A100" s="10" t="s">
        <v>259</v>
      </c>
      <c r="B100" s="10" t="s">
        <v>260</v>
      </c>
      <c r="C100" s="8" t="s">
        <v>261</v>
      </c>
      <c r="D100" s="12" t="s">
        <v>262</v>
      </c>
      <c r="E100" s="20" t="s">
        <v>16</v>
      </c>
      <c r="F100" s="21">
        <v>1</v>
      </c>
      <c r="G100" s="22">
        <v>17852.289999999997</v>
      </c>
      <c r="H100" s="22">
        <v>17916</v>
      </c>
      <c r="I100" s="23">
        <f t="shared" si="11"/>
        <v>0.35687298380209359</v>
      </c>
      <c r="J100" s="22">
        <f>AVERAGE(G100,H100)</f>
        <v>17884.144999999997</v>
      </c>
      <c r="K100" s="22">
        <f t="shared" ref="K100" si="17">J100*1.05</f>
        <v>18778.352249999996</v>
      </c>
    </row>
    <row r="101" spans="1:11" ht="15">
      <c r="A101" s="13" t="s">
        <v>263</v>
      </c>
      <c r="B101" s="13"/>
      <c r="C101" s="13" t="s">
        <v>203</v>
      </c>
      <c r="D101" s="12" t="s">
        <v>204</v>
      </c>
      <c r="E101" s="20" t="s">
        <v>16</v>
      </c>
      <c r="F101" s="21">
        <v>1</v>
      </c>
      <c r="G101" s="22">
        <v>0</v>
      </c>
      <c r="H101" s="22">
        <v>0</v>
      </c>
      <c r="I101" s="23"/>
      <c r="J101" s="22"/>
      <c r="K101" s="22"/>
    </row>
    <row r="102" spans="1:11" ht="15">
      <c r="A102" s="13" t="s">
        <v>264</v>
      </c>
      <c r="B102" s="13"/>
      <c r="C102" s="13" t="s">
        <v>197</v>
      </c>
      <c r="D102" s="12" t="s">
        <v>198</v>
      </c>
      <c r="E102" s="20" t="s">
        <v>16</v>
      </c>
      <c r="F102" s="21">
        <v>1</v>
      </c>
      <c r="G102" s="22">
        <v>0</v>
      </c>
      <c r="H102" s="22">
        <v>0</v>
      </c>
      <c r="I102" s="23"/>
      <c r="J102" s="22"/>
      <c r="K102" s="22"/>
    </row>
    <row r="103" spans="1:11" ht="15">
      <c r="A103" s="13" t="s">
        <v>265</v>
      </c>
      <c r="B103" s="13"/>
      <c r="C103" s="13" t="s">
        <v>233</v>
      </c>
      <c r="D103" s="12" t="s">
        <v>234</v>
      </c>
      <c r="E103" s="20" t="s">
        <v>16</v>
      </c>
      <c r="F103" s="21">
        <v>1</v>
      </c>
      <c r="G103" s="22">
        <v>0</v>
      </c>
      <c r="H103" s="22">
        <v>0</v>
      </c>
      <c r="I103" s="23"/>
      <c r="J103" s="22"/>
      <c r="K103" s="22"/>
    </row>
    <row r="104" spans="1:11" ht="15">
      <c r="A104" s="13" t="s">
        <v>266</v>
      </c>
      <c r="B104" s="13"/>
      <c r="C104" s="13" t="s">
        <v>194</v>
      </c>
      <c r="D104" s="12" t="s">
        <v>195</v>
      </c>
      <c r="E104" s="20" t="s">
        <v>16</v>
      </c>
      <c r="F104" s="21">
        <v>1</v>
      </c>
      <c r="G104" s="22">
        <v>0</v>
      </c>
      <c r="H104" s="22">
        <v>0</v>
      </c>
      <c r="I104" s="23"/>
      <c r="J104" s="22"/>
      <c r="K104" s="22"/>
    </row>
    <row r="105" spans="1:11" ht="15">
      <c r="A105" s="13" t="s">
        <v>267</v>
      </c>
      <c r="B105" s="13"/>
      <c r="C105" s="13" t="s">
        <v>268</v>
      </c>
      <c r="D105" s="12" t="s">
        <v>269</v>
      </c>
      <c r="E105" s="20" t="s">
        <v>16</v>
      </c>
      <c r="F105" s="21">
        <v>4</v>
      </c>
      <c r="G105" s="22">
        <v>0</v>
      </c>
      <c r="H105" s="22">
        <v>0</v>
      </c>
      <c r="I105" s="23"/>
      <c r="J105" s="22"/>
      <c r="K105" s="22"/>
    </row>
    <row r="106" spans="1:11" ht="15">
      <c r="A106" s="13" t="s">
        <v>270</v>
      </c>
      <c r="B106" s="13"/>
      <c r="C106" s="13" t="s">
        <v>271</v>
      </c>
      <c r="D106" s="12" t="s">
        <v>272</v>
      </c>
      <c r="E106" s="20" t="s">
        <v>16</v>
      </c>
      <c r="F106" s="21">
        <v>1</v>
      </c>
      <c r="G106" s="22">
        <v>1455.8799999999999</v>
      </c>
      <c r="H106" s="22">
        <v>1461</v>
      </c>
      <c r="I106" s="23">
        <f t="shared" si="11"/>
        <v>0.35167733604418761</v>
      </c>
      <c r="J106" s="22">
        <f>AVERAGE(G106,H106)</f>
        <v>1458.44</v>
      </c>
      <c r="K106" s="22">
        <f t="shared" ref="K106" si="18">J106*1.05</f>
        <v>1531.3620000000001</v>
      </c>
    </row>
    <row r="107" spans="1:11" ht="15">
      <c r="A107" s="13" t="s">
        <v>273</v>
      </c>
      <c r="B107" s="13"/>
      <c r="C107" s="13" t="s">
        <v>274</v>
      </c>
      <c r="D107" s="12" t="s">
        <v>275</v>
      </c>
      <c r="E107" s="20" t="s">
        <v>16</v>
      </c>
      <c r="F107" s="21">
        <v>2</v>
      </c>
      <c r="G107" s="22">
        <v>0</v>
      </c>
      <c r="H107" s="22">
        <v>0</v>
      </c>
      <c r="I107" s="23"/>
      <c r="J107" s="22"/>
      <c r="K107" s="22"/>
    </row>
    <row r="108" spans="1:11" ht="15">
      <c r="A108" s="13" t="s">
        <v>276</v>
      </c>
      <c r="B108" s="13"/>
      <c r="C108" s="13" t="s">
        <v>246</v>
      </c>
      <c r="D108" s="12" t="s">
        <v>247</v>
      </c>
      <c r="E108" s="20" t="s">
        <v>16</v>
      </c>
      <c r="F108" s="21">
        <v>2</v>
      </c>
      <c r="G108" s="22">
        <v>0</v>
      </c>
      <c r="H108" s="22">
        <v>0</v>
      </c>
      <c r="I108" s="23"/>
      <c r="J108" s="22"/>
      <c r="K108" s="22"/>
    </row>
    <row r="109" spans="1:11" ht="15">
      <c r="A109" s="13" t="s">
        <v>277</v>
      </c>
      <c r="B109" s="13"/>
      <c r="C109" s="13" t="s">
        <v>212</v>
      </c>
      <c r="D109" s="12" t="s">
        <v>213</v>
      </c>
      <c r="E109" s="20" t="s">
        <v>16</v>
      </c>
      <c r="F109" s="21">
        <v>1</v>
      </c>
      <c r="G109" s="22">
        <v>0</v>
      </c>
      <c r="H109" s="22">
        <v>0</v>
      </c>
      <c r="I109" s="23"/>
      <c r="J109" s="22"/>
      <c r="K109" s="22"/>
    </row>
    <row r="110" spans="1:11" ht="15">
      <c r="A110" s="13" t="s">
        <v>278</v>
      </c>
      <c r="B110" s="13"/>
      <c r="C110" s="13" t="s">
        <v>251</v>
      </c>
      <c r="D110" s="12" t="s">
        <v>252</v>
      </c>
      <c r="E110" s="20" t="s">
        <v>16</v>
      </c>
      <c r="F110" s="21">
        <v>1</v>
      </c>
      <c r="G110" s="22">
        <v>0</v>
      </c>
      <c r="H110" s="22">
        <v>0</v>
      </c>
      <c r="I110" s="23"/>
      <c r="J110" s="22"/>
      <c r="K110" s="22"/>
    </row>
    <row r="111" spans="1:11" ht="15">
      <c r="A111" s="13" t="s">
        <v>279</v>
      </c>
      <c r="B111" s="13"/>
      <c r="C111" s="13" t="s">
        <v>218</v>
      </c>
      <c r="D111" s="12" t="s">
        <v>219</v>
      </c>
      <c r="E111" s="20" t="s">
        <v>16</v>
      </c>
      <c r="F111" s="21">
        <v>1</v>
      </c>
      <c r="G111" s="22">
        <v>0</v>
      </c>
      <c r="H111" s="22">
        <v>0</v>
      </c>
      <c r="I111" s="23"/>
      <c r="J111" s="22"/>
      <c r="K111" s="22"/>
    </row>
    <row r="112" spans="1:11" ht="15">
      <c r="A112" s="10" t="s">
        <v>280</v>
      </c>
      <c r="B112" s="10"/>
      <c r="C112" s="8" t="s">
        <v>281</v>
      </c>
      <c r="D112" s="12" t="s">
        <v>282</v>
      </c>
      <c r="E112" s="20">
        <v>12</v>
      </c>
      <c r="F112" s="21">
        <v>1</v>
      </c>
      <c r="G112" s="22">
        <v>2173.6200000000003</v>
      </c>
      <c r="H112" s="22">
        <v>2218</v>
      </c>
      <c r="I112" s="23">
        <f t="shared" si="11"/>
        <v>2.0417552286047997</v>
      </c>
      <c r="J112" s="22">
        <f>AVERAGE(G112,H112)</f>
        <v>2195.8100000000004</v>
      </c>
      <c r="K112" s="22">
        <f t="shared" ref="K112:K114" si="19">J112*1.05</f>
        <v>2305.6005000000005</v>
      </c>
    </row>
    <row r="113" spans="1:11" ht="15">
      <c r="A113" s="10" t="s">
        <v>283</v>
      </c>
      <c r="B113" s="10"/>
      <c r="C113" s="8" t="s">
        <v>281</v>
      </c>
      <c r="D113" s="12" t="s">
        <v>282</v>
      </c>
      <c r="E113" s="20">
        <v>36</v>
      </c>
      <c r="F113" s="21">
        <v>1</v>
      </c>
      <c r="G113" s="22">
        <v>6520.81</v>
      </c>
      <c r="H113" s="22">
        <v>6653</v>
      </c>
      <c r="I113" s="23">
        <f t="shared" si="11"/>
        <v>2.0272021420651667</v>
      </c>
      <c r="J113" s="22">
        <f t="shared" ref="J113:J114" si="20">AVERAGE(G113,H113)</f>
        <v>6586.9050000000007</v>
      </c>
      <c r="K113" s="22">
        <f t="shared" si="19"/>
        <v>6916.250250000001</v>
      </c>
    </row>
    <row r="114" spans="1:11" ht="15">
      <c r="A114" s="10" t="s">
        <v>284</v>
      </c>
      <c r="B114" s="10"/>
      <c r="C114" s="8" t="s">
        <v>281</v>
      </c>
      <c r="D114" s="12" t="s">
        <v>282</v>
      </c>
      <c r="E114" s="20">
        <v>60</v>
      </c>
      <c r="F114" s="21">
        <v>1</v>
      </c>
      <c r="G114" s="22">
        <v>10868.02</v>
      </c>
      <c r="H114" s="22">
        <v>11089</v>
      </c>
      <c r="I114" s="23">
        <f t="shared" si="11"/>
        <v>2.0333050546465645</v>
      </c>
      <c r="J114" s="22">
        <f t="shared" si="20"/>
        <v>10978.51</v>
      </c>
      <c r="K114" s="22">
        <f t="shared" si="19"/>
        <v>11527.435500000001</v>
      </c>
    </row>
    <row r="115" spans="1:11" ht="15" customHeight="1">
      <c r="A115" s="56" t="s">
        <v>285</v>
      </c>
      <c r="B115" s="52"/>
      <c r="C115" s="52"/>
      <c r="D115" s="52"/>
      <c r="E115" s="52"/>
      <c r="F115" s="52"/>
      <c r="G115" s="52"/>
      <c r="H115" s="52"/>
      <c r="I115" s="52"/>
      <c r="J115" s="52"/>
      <c r="K115" s="53"/>
    </row>
    <row r="116" spans="1:11" ht="15">
      <c r="A116" s="10" t="s">
        <v>286</v>
      </c>
      <c r="B116" s="10" t="s">
        <v>287</v>
      </c>
      <c r="C116" s="8" t="s">
        <v>288</v>
      </c>
      <c r="D116" s="12" t="s">
        <v>289</v>
      </c>
      <c r="E116" s="20" t="s">
        <v>16</v>
      </c>
      <c r="F116" s="21">
        <v>1</v>
      </c>
      <c r="G116" s="22">
        <v>19816.16</v>
      </c>
      <c r="H116" s="22">
        <v>19886</v>
      </c>
      <c r="I116" s="23">
        <f t="shared" si="11"/>
        <v>0.35243962503330689</v>
      </c>
      <c r="J116" s="22">
        <f>AVERAGE(G116,H116)</f>
        <v>19851.080000000002</v>
      </c>
      <c r="K116" s="22">
        <f t="shared" ref="K116" si="21">J116*1.05</f>
        <v>20843.634000000002</v>
      </c>
    </row>
    <row r="117" spans="1:11" ht="15">
      <c r="A117" s="13" t="s">
        <v>290</v>
      </c>
      <c r="B117" s="13"/>
      <c r="C117" s="13" t="s">
        <v>203</v>
      </c>
      <c r="D117" s="12" t="s">
        <v>204</v>
      </c>
      <c r="E117" s="20" t="s">
        <v>16</v>
      </c>
      <c r="F117" s="21">
        <v>1</v>
      </c>
      <c r="G117" s="22">
        <v>0</v>
      </c>
      <c r="H117" s="22">
        <v>0</v>
      </c>
      <c r="I117" s="23"/>
      <c r="J117" s="22"/>
      <c r="K117" s="22"/>
    </row>
    <row r="118" spans="1:11" ht="15">
      <c r="A118" s="13" t="s">
        <v>291</v>
      </c>
      <c r="B118" s="13"/>
      <c r="C118" s="13" t="s">
        <v>197</v>
      </c>
      <c r="D118" s="12" t="s">
        <v>198</v>
      </c>
      <c r="E118" s="20" t="s">
        <v>16</v>
      </c>
      <c r="F118" s="21">
        <v>1</v>
      </c>
      <c r="G118" s="22">
        <v>0</v>
      </c>
      <c r="H118" s="22">
        <v>0</v>
      </c>
      <c r="I118" s="23"/>
      <c r="J118" s="22"/>
      <c r="K118" s="22"/>
    </row>
    <row r="119" spans="1:11" ht="15">
      <c r="A119" s="13" t="s">
        <v>292</v>
      </c>
      <c r="B119" s="13"/>
      <c r="C119" s="13" t="s">
        <v>233</v>
      </c>
      <c r="D119" s="12" t="s">
        <v>234</v>
      </c>
      <c r="E119" s="20" t="s">
        <v>16</v>
      </c>
      <c r="F119" s="21">
        <v>1</v>
      </c>
      <c r="G119" s="22">
        <v>0</v>
      </c>
      <c r="H119" s="22">
        <v>0</v>
      </c>
      <c r="I119" s="23"/>
      <c r="J119" s="22"/>
      <c r="K119" s="22"/>
    </row>
    <row r="120" spans="1:11" ht="15">
      <c r="A120" s="13" t="s">
        <v>293</v>
      </c>
      <c r="B120" s="13"/>
      <c r="C120" s="13" t="s">
        <v>194</v>
      </c>
      <c r="D120" s="12" t="s">
        <v>195</v>
      </c>
      <c r="E120" s="20" t="s">
        <v>16</v>
      </c>
      <c r="F120" s="21">
        <v>1</v>
      </c>
      <c r="G120" s="22">
        <v>0</v>
      </c>
      <c r="H120" s="22">
        <v>0</v>
      </c>
      <c r="I120" s="23"/>
      <c r="J120" s="22"/>
      <c r="K120" s="22"/>
    </row>
    <row r="121" spans="1:11" ht="15">
      <c r="A121" s="13" t="s">
        <v>294</v>
      </c>
      <c r="B121" s="13"/>
      <c r="C121" s="13" t="s">
        <v>268</v>
      </c>
      <c r="D121" s="12" t="s">
        <v>269</v>
      </c>
      <c r="E121" s="20" t="s">
        <v>16</v>
      </c>
      <c r="F121" s="21">
        <v>4</v>
      </c>
      <c r="G121" s="22">
        <v>0</v>
      </c>
      <c r="H121" s="22">
        <v>0</v>
      </c>
      <c r="I121" s="23"/>
      <c r="J121" s="22"/>
      <c r="K121" s="22"/>
    </row>
    <row r="122" spans="1:11" ht="15">
      <c r="A122" s="13" t="s">
        <v>295</v>
      </c>
      <c r="B122" s="13"/>
      <c r="C122" s="13" t="s">
        <v>271</v>
      </c>
      <c r="D122" s="12" t="s">
        <v>272</v>
      </c>
      <c r="E122" s="20" t="s">
        <v>16</v>
      </c>
      <c r="F122" s="21">
        <v>1</v>
      </c>
      <c r="G122" s="22">
        <v>1455.8799999999999</v>
      </c>
      <c r="H122" s="22">
        <v>1461</v>
      </c>
      <c r="I122" s="23">
        <f t="shared" si="11"/>
        <v>0.35167733604418761</v>
      </c>
      <c r="J122" s="22">
        <f>AVERAGE(G122,H122)</f>
        <v>1458.44</v>
      </c>
      <c r="K122" s="22">
        <f t="shared" ref="K122" si="22">J122*1.05</f>
        <v>1531.3620000000001</v>
      </c>
    </row>
    <row r="123" spans="1:11" ht="15">
      <c r="A123" s="13" t="s">
        <v>296</v>
      </c>
      <c r="B123" s="13"/>
      <c r="C123" s="13" t="s">
        <v>297</v>
      </c>
      <c r="D123" s="12" t="s">
        <v>298</v>
      </c>
      <c r="E123" s="20" t="s">
        <v>16</v>
      </c>
      <c r="F123" s="21">
        <v>2</v>
      </c>
      <c r="G123" s="22">
        <v>0</v>
      </c>
      <c r="H123" s="22">
        <v>0</v>
      </c>
      <c r="I123" s="23"/>
      <c r="J123" s="22"/>
      <c r="K123" s="22"/>
    </row>
    <row r="124" spans="1:11" ht="15">
      <c r="A124" s="13" t="s">
        <v>299</v>
      </c>
      <c r="B124" s="13"/>
      <c r="C124" s="13" t="s">
        <v>209</v>
      </c>
      <c r="D124" s="12" t="s">
        <v>210</v>
      </c>
      <c r="E124" s="20" t="s">
        <v>16</v>
      </c>
      <c r="F124" s="21">
        <v>2</v>
      </c>
      <c r="G124" s="22">
        <v>0</v>
      </c>
      <c r="H124" s="22">
        <v>0</v>
      </c>
      <c r="I124" s="23"/>
      <c r="J124" s="22"/>
      <c r="K124" s="22"/>
    </row>
    <row r="125" spans="1:11" ht="15">
      <c r="A125" s="13" t="s">
        <v>300</v>
      </c>
      <c r="B125" s="13"/>
      <c r="C125" s="13" t="s">
        <v>212</v>
      </c>
      <c r="D125" s="12" t="s">
        <v>213</v>
      </c>
      <c r="E125" s="20" t="s">
        <v>16</v>
      </c>
      <c r="F125" s="21">
        <v>1</v>
      </c>
      <c r="G125" s="22">
        <v>0</v>
      </c>
      <c r="H125" s="22">
        <v>0</v>
      </c>
      <c r="I125" s="23"/>
      <c r="J125" s="22"/>
      <c r="K125" s="22"/>
    </row>
    <row r="126" spans="1:11" ht="15">
      <c r="A126" s="13" t="s">
        <v>301</v>
      </c>
      <c r="B126" s="13"/>
      <c r="C126" s="13" t="s">
        <v>251</v>
      </c>
      <c r="D126" s="12" t="s">
        <v>252</v>
      </c>
      <c r="E126" s="20" t="s">
        <v>16</v>
      </c>
      <c r="F126" s="21">
        <v>1</v>
      </c>
      <c r="G126" s="22">
        <v>0</v>
      </c>
      <c r="H126" s="22">
        <v>0</v>
      </c>
      <c r="I126" s="23"/>
      <c r="J126" s="22"/>
      <c r="K126" s="22"/>
    </row>
    <row r="127" spans="1:11" ht="15">
      <c r="A127" s="13" t="s">
        <v>302</v>
      </c>
      <c r="B127" s="13"/>
      <c r="C127" s="13" t="s">
        <v>218</v>
      </c>
      <c r="D127" s="12" t="s">
        <v>219</v>
      </c>
      <c r="E127" s="20" t="s">
        <v>16</v>
      </c>
      <c r="F127" s="21">
        <v>1</v>
      </c>
      <c r="G127" s="22">
        <v>0</v>
      </c>
      <c r="H127" s="22">
        <v>0</v>
      </c>
      <c r="I127" s="23"/>
      <c r="J127" s="22"/>
      <c r="K127" s="22"/>
    </row>
    <row r="128" spans="1:11" ht="15">
      <c r="A128" s="10" t="s">
        <v>303</v>
      </c>
      <c r="B128" s="10"/>
      <c r="C128" s="8" t="s">
        <v>304</v>
      </c>
      <c r="D128" s="12" t="s">
        <v>305</v>
      </c>
      <c r="E128" s="20">
        <v>12</v>
      </c>
      <c r="F128" s="21">
        <v>1</v>
      </c>
      <c r="G128" s="22">
        <v>2430.4300000000003</v>
      </c>
      <c r="H128" s="22">
        <v>2480</v>
      </c>
      <c r="I128" s="23">
        <f t="shared" si="11"/>
        <v>2.0395567862476889</v>
      </c>
      <c r="J128" s="22">
        <f>AVERAGE(G128,H128)</f>
        <v>2455.2150000000001</v>
      </c>
      <c r="K128" s="22">
        <f t="shared" ref="K128:K130" si="23">J128*1.05</f>
        <v>2577.9757500000001</v>
      </c>
    </row>
    <row r="129" spans="1:11" ht="15">
      <c r="A129" s="10" t="s">
        <v>306</v>
      </c>
      <c r="B129" s="10"/>
      <c r="C129" s="8" t="s">
        <v>304</v>
      </c>
      <c r="D129" s="12" t="s">
        <v>305</v>
      </c>
      <c r="E129" s="20">
        <v>36</v>
      </c>
      <c r="F129" s="21">
        <v>1</v>
      </c>
      <c r="G129" s="22">
        <v>7291.24</v>
      </c>
      <c r="H129" s="22">
        <v>7439</v>
      </c>
      <c r="I129" s="23">
        <f t="shared" si="11"/>
        <v>2.0265414387676199</v>
      </c>
      <c r="J129" s="22">
        <f t="shared" ref="J129:J130" si="24">AVERAGE(G129,H129)</f>
        <v>7365.12</v>
      </c>
      <c r="K129" s="22">
        <f t="shared" si="23"/>
        <v>7733.3760000000002</v>
      </c>
    </row>
    <row r="130" spans="1:11" ht="15">
      <c r="A130" s="10" t="s">
        <v>307</v>
      </c>
      <c r="B130" s="10"/>
      <c r="C130" s="8" t="s">
        <v>304</v>
      </c>
      <c r="D130" s="12" t="s">
        <v>305</v>
      </c>
      <c r="E130" s="20">
        <v>60</v>
      </c>
      <c r="F130" s="21">
        <v>1</v>
      </c>
      <c r="G130" s="22">
        <v>12152.06</v>
      </c>
      <c r="H130" s="22">
        <v>12399</v>
      </c>
      <c r="I130" s="23">
        <f t="shared" si="11"/>
        <v>2.032083449225897</v>
      </c>
      <c r="J130" s="22">
        <f t="shared" si="24"/>
        <v>12275.529999999999</v>
      </c>
      <c r="K130" s="22">
        <f t="shared" si="23"/>
        <v>12889.306499999999</v>
      </c>
    </row>
    <row r="131" spans="1:11" ht="15" customHeight="1">
      <c r="A131" s="56" t="s">
        <v>308</v>
      </c>
      <c r="B131" s="52"/>
      <c r="C131" s="52"/>
      <c r="D131" s="52"/>
      <c r="E131" s="52"/>
      <c r="F131" s="52"/>
      <c r="G131" s="52"/>
      <c r="H131" s="52"/>
      <c r="I131" s="52"/>
      <c r="J131" s="52"/>
      <c r="K131" s="53"/>
    </row>
    <row r="132" spans="1:11" ht="15">
      <c r="A132" s="10" t="s">
        <v>309</v>
      </c>
      <c r="B132" s="10" t="s">
        <v>310</v>
      </c>
      <c r="C132" s="8" t="s">
        <v>311</v>
      </c>
      <c r="D132" s="12" t="s">
        <v>312</v>
      </c>
      <c r="E132" s="20" t="s">
        <v>16</v>
      </c>
      <c r="F132" s="21">
        <v>1</v>
      </c>
      <c r="G132" s="22">
        <v>1091.3599999999999</v>
      </c>
      <c r="H132" s="22">
        <v>1096</v>
      </c>
      <c r="I132" s="23">
        <f t="shared" si="11"/>
        <v>0.42515760152471227</v>
      </c>
      <c r="J132" s="22">
        <f>AVERAGE(G132,H132)</f>
        <v>1093.6799999999998</v>
      </c>
      <c r="K132" s="22">
        <f t="shared" ref="K132:K143" si="25">J132*1.05</f>
        <v>1148.3639999999998</v>
      </c>
    </row>
    <row r="133" spans="1:11" ht="15">
      <c r="A133" s="10" t="s">
        <v>313</v>
      </c>
      <c r="B133" s="10" t="s">
        <v>314</v>
      </c>
      <c r="C133" s="8" t="s">
        <v>315</v>
      </c>
      <c r="D133" s="12" t="s">
        <v>316</v>
      </c>
      <c r="E133" s="20" t="s">
        <v>16</v>
      </c>
      <c r="F133" s="21">
        <v>1</v>
      </c>
      <c r="G133" s="22">
        <v>1200.77</v>
      </c>
      <c r="H133" s="22">
        <v>1205</v>
      </c>
      <c r="I133" s="23">
        <f t="shared" si="11"/>
        <v>0.35227395754391083</v>
      </c>
      <c r="J133" s="22">
        <f t="shared" ref="J133:J143" si="26">AVERAGE(G133,H133)</f>
        <v>1202.885</v>
      </c>
      <c r="K133" s="22">
        <f t="shared" si="25"/>
        <v>1263.02925</v>
      </c>
    </row>
    <row r="134" spans="1:11" ht="15">
      <c r="A134" s="10" t="s">
        <v>317</v>
      </c>
      <c r="B134" s="10" t="s">
        <v>318</v>
      </c>
      <c r="C134" s="8" t="s">
        <v>319</v>
      </c>
      <c r="D134" s="12" t="s">
        <v>320</v>
      </c>
      <c r="E134" s="20" t="s">
        <v>16</v>
      </c>
      <c r="F134" s="21">
        <v>1</v>
      </c>
      <c r="G134" s="22">
        <v>1200.77</v>
      </c>
      <c r="H134" s="22">
        <v>1205</v>
      </c>
      <c r="I134" s="23">
        <f t="shared" ref="I134:I174" si="27">(H134-G134)/G134*100</f>
        <v>0.35227395754391083</v>
      </c>
      <c r="J134" s="22">
        <f t="shared" si="26"/>
        <v>1202.885</v>
      </c>
      <c r="K134" s="22">
        <f t="shared" si="25"/>
        <v>1263.02925</v>
      </c>
    </row>
    <row r="135" spans="1:11" ht="15">
      <c r="A135" s="10" t="s">
        <v>321</v>
      </c>
      <c r="B135" s="10" t="s">
        <v>322</v>
      </c>
      <c r="C135" s="8" t="s">
        <v>323</v>
      </c>
      <c r="D135" s="12" t="s">
        <v>324</v>
      </c>
      <c r="E135" s="20" t="s">
        <v>16</v>
      </c>
      <c r="F135" s="21">
        <v>1</v>
      </c>
      <c r="G135" s="22">
        <v>1091.3599999999999</v>
      </c>
      <c r="H135" s="22">
        <v>1096</v>
      </c>
      <c r="I135" s="23">
        <f t="shared" si="27"/>
        <v>0.42515760152471227</v>
      </c>
      <c r="J135" s="22">
        <f t="shared" si="26"/>
        <v>1093.6799999999998</v>
      </c>
      <c r="K135" s="22">
        <f t="shared" si="25"/>
        <v>1148.3639999999998</v>
      </c>
    </row>
    <row r="136" spans="1:11" ht="15">
      <c r="A136" s="10" t="s">
        <v>325</v>
      </c>
      <c r="B136" s="10" t="s">
        <v>326</v>
      </c>
      <c r="C136" s="8" t="s">
        <v>327</v>
      </c>
      <c r="D136" s="12" t="s">
        <v>328</v>
      </c>
      <c r="E136" s="20" t="s">
        <v>16</v>
      </c>
      <c r="F136" s="21">
        <v>1</v>
      </c>
      <c r="G136" s="22">
        <v>927.24</v>
      </c>
      <c r="H136" s="22">
        <v>931</v>
      </c>
      <c r="I136" s="23">
        <f t="shared" si="27"/>
        <v>0.40550450800224219</v>
      </c>
      <c r="J136" s="22">
        <f t="shared" si="26"/>
        <v>929.12</v>
      </c>
      <c r="K136" s="22">
        <f t="shared" si="25"/>
        <v>975.57600000000002</v>
      </c>
    </row>
    <row r="137" spans="1:11" ht="15">
      <c r="A137" s="10" t="s">
        <v>329</v>
      </c>
      <c r="B137" s="10" t="s">
        <v>330</v>
      </c>
      <c r="C137" s="8" t="s">
        <v>331</v>
      </c>
      <c r="D137" s="12" t="s">
        <v>332</v>
      </c>
      <c r="E137" s="20" t="s">
        <v>16</v>
      </c>
      <c r="F137" s="21">
        <v>1</v>
      </c>
      <c r="G137" s="22">
        <v>16408.59</v>
      </c>
      <c r="H137" s="22">
        <v>16467</v>
      </c>
      <c r="I137" s="23">
        <f t="shared" si="27"/>
        <v>0.35597208535285391</v>
      </c>
      <c r="J137" s="22">
        <f t="shared" si="26"/>
        <v>16437.794999999998</v>
      </c>
      <c r="K137" s="22">
        <f t="shared" si="25"/>
        <v>17259.68475</v>
      </c>
    </row>
    <row r="138" spans="1:11" ht="15">
      <c r="A138" s="10" t="s">
        <v>333</v>
      </c>
      <c r="B138" s="10" t="s">
        <v>334</v>
      </c>
      <c r="C138" s="8" t="s">
        <v>335</v>
      </c>
      <c r="D138" s="12" t="s">
        <v>336</v>
      </c>
      <c r="E138" s="20" t="s">
        <v>16</v>
      </c>
      <c r="F138" s="21">
        <v>1</v>
      </c>
      <c r="G138" s="22">
        <v>924.51</v>
      </c>
      <c r="H138" s="22">
        <v>928</v>
      </c>
      <c r="I138" s="23">
        <f t="shared" si="27"/>
        <v>0.37749726882348583</v>
      </c>
      <c r="J138" s="22">
        <f t="shared" si="26"/>
        <v>926.255</v>
      </c>
      <c r="K138" s="22">
        <f t="shared" si="25"/>
        <v>972.56775000000005</v>
      </c>
    </row>
    <row r="139" spans="1:11" ht="15">
      <c r="A139" s="10" t="s">
        <v>337</v>
      </c>
      <c r="B139" s="10" t="s">
        <v>338</v>
      </c>
      <c r="C139" s="8" t="s">
        <v>339</v>
      </c>
      <c r="D139" s="12" t="s">
        <v>340</v>
      </c>
      <c r="E139" s="20" t="s">
        <v>16</v>
      </c>
      <c r="F139" s="21">
        <v>1</v>
      </c>
      <c r="G139" s="22">
        <v>229.76999999999998</v>
      </c>
      <c r="H139" s="22">
        <v>231</v>
      </c>
      <c r="I139" s="23">
        <f t="shared" si="27"/>
        <v>0.53531792662228239</v>
      </c>
      <c r="J139" s="22">
        <f t="shared" si="26"/>
        <v>230.38499999999999</v>
      </c>
      <c r="K139" s="22">
        <f t="shared" si="25"/>
        <v>241.90424999999999</v>
      </c>
    </row>
    <row r="140" spans="1:11" ht="15">
      <c r="A140" s="10" t="s">
        <v>341</v>
      </c>
      <c r="B140" s="10" t="s">
        <v>342</v>
      </c>
      <c r="C140" s="8" t="s">
        <v>343</v>
      </c>
      <c r="D140" s="12" t="s">
        <v>344</v>
      </c>
      <c r="E140" s="20" t="s">
        <v>16</v>
      </c>
      <c r="F140" s="21">
        <v>1</v>
      </c>
      <c r="G140" s="22">
        <v>544.31999999999994</v>
      </c>
      <c r="H140" s="22">
        <v>547</v>
      </c>
      <c r="I140" s="23">
        <f t="shared" si="27"/>
        <v>0.49235743680189298</v>
      </c>
      <c r="J140" s="22">
        <f t="shared" si="26"/>
        <v>545.66</v>
      </c>
      <c r="K140" s="22">
        <f t="shared" si="25"/>
        <v>572.94299999999998</v>
      </c>
    </row>
    <row r="141" spans="1:11" ht="15">
      <c r="A141" s="10" t="s">
        <v>345</v>
      </c>
      <c r="B141" s="10" t="s">
        <v>346</v>
      </c>
      <c r="C141" s="8" t="s">
        <v>347</v>
      </c>
      <c r="D141" s="12" t="s">
        <v>348</v>
      </c>
      <c r="E141" s="20" t="s">
        <v>16</v>
      </c>
      <c r="F141" s="21">
        <v>1</v>
      </c>
      <c r="G141" s="22">
        <v>382.93</v>
      </c>
      <c r="H141" s="22">
        <v>385</v>
      </c>
      <c r="I141" s="23">
        <f t="shared" si="27"/>
        <v>0.54056877236048184</v>
      </c>
      <c r="J141" s="22">
        <f t="shared" si="26"/>
        <v>383.96500000000003</v>
      </c>
      <c r="K141" s="22">
        <f t="shared" si="25"/>
        <v>403.16325000000006</v>
      </c>
    </row>
    <row r="142" spans="1:11" ht="15">
      <c r="A142" s="10" t="s">
        <v>349</v>
      </c>
      <c r="B142" s="10" t="s">
        <v>350</v>
      </c>
      <c r="C142" s="8" t="s">
        <v>351</v>
      </c>
      <c r="D142" s="12" t="s">
        <v>352</v>
      </c>
      <c r="E142" s="20" t="s">
        <v>16</v>
      </c>
      <c r="F142" s="21">
        <v>1</v>
      </c>
      <c r="G142" s="22">
        <v>1094.0999999999999</v>
      </c>
      <c r="H142" s="22">
        <v>1098</v>
      </c>
      <c r="I142" s="23">
        <f t="shared" si="27"/>
        <v>0.35645736221552798</v>
      </c>
      <c r="J142" s="22">
        <f t="shared" si="26"/>
        <v>1096.05</v>
      </c>
      <c r="K142" s="22">
        <f t="shared" si="25"/>
        <v>1150.8525</v>
      </c>
    </row>
    <row r="143" spans="1:11" ht="15">
      <c r="A143" s="10" t="s">
        <v>353</v>
      </c>
      <c r="B143" s="10" t="s">
        <v>354</v>
      </c>
      <c r="C143" s="8" t="s">
        <v>355</v>
      </c>
      <c r="D143" s="12" t="s">
        <v>356</v>
      </c>
      <c r="E143" s="20" t="s">
        <v>16</v>
      </c>
      <c r="F143" s="21">
        <v>1</v>
      </c>
      <c r="G143" s="22">
        <v>246.17999999999998</v>
      </c>
      <c r="H143" s="22">
        <v>248</v>
      </c>
      <c r="I143" s="23">
        <f t="shared" si="27"/>
        <v>0.73929644975222264</v>
      </c>
      <c r="J143" s="22">
        <f t="shared" si="26"/>
        <v>247.08999999999997</v>
      </c>
      <c r="K143" s="22">
        <f t="shared" si="25"/>
        <v>259.44450000000001</v>
      </c>
    </row>
    <row r="144" spans="1:11" ht="15" customHeight="1">
      <c r="A144" s="56" t="s">
        <v>357</v>
      </c>
      <c r="B144" s="52"/>
      <c r="C144" s="52"/>
      <c r="D144" s="52"/>
      <c r="E144" s="52"/>
      <c r="F144" s="52"/>
      <c r="G144" s="52"/>
      <c r="H144" s="52"/>
      <c r="I144" s="52"/>
      <c r="J144" s="52"/>
      <c r="K144" s="53"/>
    </row>
    <row r="145" spans="1:11" ht="15">
      <c r="A145" s="10" t="s">
        <v>358</v>
      </c>
      <c r="B145" s="10"/>
      <c r="C145" s="8" t="s">
        <v>359</v>
      </c>
      <c r="D145" s="12" t="s">
        <v>360</v>
      </c>
      <c r="E145" s="20" t="s">
        <v>16</v>
      </c>
      <c r="F145" s="21">
        <v>1</v>
      </c>
      <c r="G145" s="22">
        <v>0</v>
      </c>
      <c r="H145" s="22"/>
      <c r="I145" s="23"/>
      <c r="J145" s="22"/>
      <c r="K145" s="22"/>
    </row>
    <row r="146" spans="1:11" ht="15">
      <c r="A146" s="13" t="s">
        <v>361</v>
      </c>
      <c r="B146" s="14" t="s">
        <v>60</v>
      </c>
      <c r="C146" s="13" t="s">
        <v>362</v>
      </c>
      <c r="D146" s="12" t="s">
        <v>363</v>
      </c>
      <c r="E146" s="20" t="s">
        <v>16</v>
      </c>
      <c r="F146" s="21">
        <v>1</v>
      </c>
      <c r="G146" s="22">
        <v>3435.8</v>
      </c>
      <c r="H146" s="22">
        <v>3467</v>
      </c>
      <c r="I146" s="23">
        <f t="shared" si="27"/>
        <v>0.90808545316956213</v>
      </c>
      <c r="J146" s="22">
        <f t="shared" ref="J146" si="28">AVERAGE(G146,H146)</f>
        <v>3451.4</v>
      </c>
      <c r="K146" s="22">
        <f t="shared" ref="K146" si="29">J146*1.05</f>
        <v>3623.9700000000003</v>
      </c>
    </row>
    <row r="147" spans="1:11" ht="15">
      <c r="A147" s="1" t="s">
        <v>364</v>
      </c>
      <c r="B147" s="15"/>
      <c r="C147" s="47" t="s">
        <v>365</v>
      </c>
      <c r="D147" s="47" t="s">
        <v>364</v>
      </c>
      <c r="E147" s="47" t="s">
        <v>364</v>
      </c>
      <c r="F147" s="47" t="s">
        <v>364</v>
      </c>
      <c r="G147" s="57" t="s">
        <v>364</v>
      </c>
      <c r="H147" s="22"/>
      <c r="I147" s="23"/>
      <c r="J147" s="22"/>
      <c r="K147" s="22"/>
    </row>
    <row r="148" spans="1:11" ht="15">
      <c r="A148" s="13" t="s">
        <v>366</v>
      </c>
      <c r="B148" s="14"/>
      <c r="C148" s="13" t="s">
        <v>367</v>
      </c>
      <c r="D148" s="12" t="s">
        <v>368</v>
      </c>
      <c r="E148" s="20" t="s">
        <v>16</v>
      </c>
      <c r="F148" s="21">
        <v>1</v>
      </c>
      <c r="G148" s="22">
        <v>0</v>
      </c>
      <c r="H148" s="22"/>
      <c r="I148" s="23"/>
      <c r="J148" s="22"/>
      <c r="K148" s="22"/>
    </row>
    <row r="149" spans="1:11" ht="15">
      <c r="A149" s="1" t="s">
        <v>364</v>
      </c>
      <c r="B149" s="15"/>
      <c r="C149" s="47" t="s">
        <v>369</v>
      </c>
      <c r="D149" s="48" t="s">
        <v>364</v>
      </c>
      <c r="E149" s="48" t="s">
        <v>364</v>
      </c>
      <c r="F149" s="48" t="s">
        <v>364</v>
      </c>
      <c r="G149" s="55" t="s">
        <v>364</v>
      </c>
      <c r="H149" s="22"/>
      <c r="I149" s="23"/>
      <c r="J149" s="22"/>
      <c r="K149" s="22"/>
    </row>
    <row r="150" spans="1:11" ht="15">
      <c r="A150" s="10" t="s">
        <v>370</v>
      </c>
      <c r="B150" s="10"/>
      <c r="C150" s="8" t="s">
        <v>359</v>
      </c>
      <c r="D150" s="12" t="s">
        <v>360</v>
      </c>
      <c r="E150" s="20" t="s">
        <v>16</v>
      </c>
      <c r="F150" s="21">
        <v>1</v>
      </c>
      <c r="G150" s="22">
        <v>0</v>
      </c>
      <c r="H150" s="22"/>
      <c r="I150" s="23"/>
      <c r="J150" s="22"/>
      <c r="K150" s="22"/>
    </row>
    <row r="151" spans="1:11" ht="15">
      <c r="A151" s="13" t="s">
        <v>371</v>
      </c>
      <c r="B151" s="14"/>
      <c r="C151" s="13" t="s">
        <v>367</v>
      </c>
      <c r="D151" s="12" t="s">
        <v>368</v>
      </c>
      <c r="E151" s="20" t="s">
        <v>16</v>
      </c>
      <c r="F151" s="21">
        <v>1</v>
      </c>
      <c r="G151" s="22">
        <v>0</v>
      </c>
      <c r="H151" s="22"/>
      <c r="I151" s="23"/>
      <c r="J151" s="22"/>
      <c r="K151" s="22"/>
    </row>
    <row r="152" spans="1:11" ht="15">
      <c r="A152" s="1" t="s">
        <v>364</v>
      </c>
      <c r="B152" s="15"/>
      <c r="C152" s="47" t="s">
        <v>372</v>
      </c>
      <c r="D152" s="48" t="s">
        <v>364</v>
      </c>
      <c r="E152" s="48" t="s">
        <v>364</v>
      </c>
      <c r="F152" s="48" t="s">
        <v>364</v>
      </c>
      <c r="G152" s="55" t="s">
        <v>364</v>
      </c>
      <c r="H152" s="22"/>
      <c r="I152" s="23"/>
      <c r="J152" s="22"/>
      <c r="K152" s="22"/>
    </row>
    <row r="153" spans="1:11" ht="15">
      <c r="A153" s="13" t="s">
        <v>373</v>
      </c>
      <c r="B153" s="14" t="s">
        <v>374</v>
      </c>
      <c r="C153" s="13" t="s">
        <v>375</v>
      </c>
      <c r="D153" s="12" t="s">
        <v>376</v>
      </c>
      <c r="E153" s="20" t="s">
        <v>16</v>
      </c>
      <c r="F153" s="21">
        <v>1</v>
      </c>
      <c r="G153" s="22">
        <v>4326.6100000000006</v>
      </c>
      <c r="H153" s="22">
        <v>4366</v>
      </c>
      <c r="I153" s="23">
        <f t="shared" si="27"/>
        <v>0.91041254007177463</v>
      </c>
      <c r="J153" s="22">
        <f t="shared" ref="J153" si="30">AVERAGE(G153,H153)</f>
        <v>4346.3050000000003</v>
      </c>
      <c r="K153" s="22">
        <f t="shared" ref="K153" si="31">J153*1.05</f>
        <v>4563.6202500000009</v>
      </c>
    </row>
    <row r="154" spans="1:11" ht="15">
      <c r="A154" s="1" t="s">
        <v>364</v>
      </c>
      <c r="B154" s="15"/>
      <c r="C154" s="47" t="s">
        <v>372</v>
      </c>
      <c r="D154" s="48" t="s">
        <v>364</v>
      </c>
      <c r="E154" s="48" t="s">
        <v>364</v>
      </c>
      <c r="F154" s="48" t="s">
        <v>364</v>
      </c>
      <c r="G154" s="55" t="s">
        <v>364</v>
      </c>
      <c r="H154" s="22"/>
      <c r="I154" s="23"/>
      <c r="J154" s="22"/>
      <c r="K154" s="22"/>
    </row>
    <row r="155" spans="1:11" ht="15">
      <c r="A155" s="10" t="s">
        <v>377</v>
      </c>
      <c r="B155" s="10"/>
      <c r="C155" s="8" t="s">
        <v>359</v>
      </c>
      <c r="D155" s="12" t="s">
        <v>360</v>
      </c>
      <c r="E155" s="20" t="s">
        <v>16</v>
      </c>
      <c r="F155" s="21">
        <v>1</v>
      </c>
      <c r="G155" s="30">
        <v>0</v>
      </c>
      <c r="H155" s="22"/>
      <c r="I155" s="23"/>
      <c r="J155" s="22"/>
      <c r="K155" s="22"/>
    </row>
    <row r="156" spans="1:11" ht="15">
      <c r="A156" s="13" t="s">
        <v>378</v>
      </c>
      <c r="B156" s="14"/>
      <c r="C156" s="13" t="s">
        <v>367</v>
      </c>
      <c r="D156" s="12" t="s">
        <v>368</v>
      </c>
      <c r="E156" s="20" t="s">
        <v>16</v>
      </c>
      <c r="F156" s="21">
        <v>1</v>
      </c>
      <c r="G156" s="30">
        <v>0</v>
      </c>
      <c r="H156" s="22"/>
      <c r="I156" s="23"/>
      <c r="J156" s="22"/>
      <c r="K156" s="22"/>
    </row>
    <row r="157" spans="1:11" ht="15">
      <c r="A157" s="1" t="s">
        <v>364</v>
      </c>
      <c r="B157" s="15"/>
      <c r="C157" s="47" t="s">
        <v>379</v>
      </c>
      <c r="D157" s="48" t="s">
        <v>364</v>
      </c>
      <c r="E157" s="48" t="s">
        <v>364</v>
      </c>
      <c r="F157" s="48" t="s">
        <v>364</v>
      </c>
      <c r="G157" s="55" t="s">
        <v>364</v>
      </c>
      <c r="H157" s="22"/>
      <c r="I157" s="23"/>
      <c r="J157" s="22"/>
      <c r="K157" s="22"/>
    </row>
    <row r="158" spans="1:11" ht="15">
      <c r="A158" s="13" t="s">
        <v>380</v>
      </c>
      <c r="B158" s="14" t="s">
        <v>381</v>
      </c>
      <c r="C158" s="13" t="s">
        <v>382</v>
      </c>
      <c r="D158" s="12" t="s">
        <v>383</v>
      </c>
      <c r="E158" s="20" t="s">
        <v>16</v>
      </c>
      <c r="F158" s="21">
        <v>1</v>
      </c>
      <c r="G158" s="22">
        <v>7304.76</v>
      </c>
      <c r="H158" s="22">
        <v>7370</v>
      </c>
      <c r="I158" s="23">
        <f t="shared" si="27"/>
        <v>0.89311626939146227</v>
      </c>
      <c r="J158" s="22">
        <f t="shared" ref="J158" si="32">AVERAGE(G158,H158)</f>
        <v>7337.38</v>
      </c>
      <c r="K158" s="22">
        <f t="shared" ref="K158" si="33">J158*1.05</f>
        <v>7704.2490000000007</v>
      </c>
    </row>
    <row r="159" spans="1:11" ht="15">
      <c r="A159" s="1" t="s">
        <v>364</v>
      </c>
      <c r="B159" s="9"/>
      <c r="C159" s="47" t="s">
        <v>379</v>
      </c>
      <c r="D159" s="48" t="s">
        <v>364</v>
      </c>
      <c r="E159" s="48" t="s">
        <v>364</v>
      </c>
      <c r="F159" s="48" t="s">
        <v>364</v>
      </c>
      <c r="G159" s="55" t="s">
        <v>364</v>
      </c>
      <c r="H159" s="22"/>
    </row>
    <row r="160" spans="1:11" ht="29.25" customHeight="1">
      <c r="A160" s="58" t="s">
        <v>384</v>
      </c>
      <c r="B160" s="49"/>
      <c r="C160" s="49"/>
      <c r="D160" s="49"/>
      <c r="E160" s="49"/>
      <c r="F160" s="49"/>
      <c r="G160" s="49"/>
      <c r="H160" s="49"/>
      <c r="I160" s="49"/>
      <c r="J160" s="49"/>
      <c r="K160" s="54"/>
    </row>
    <row r="161" spans="1:12" ht="15">
      <c r="A161" s="10" t="s">
        <v>385</v>
      </c>
      <c r="B161" s="10"/>
      <c r="C161" s="8" t="s">
        <v>359</v>
      </c>
      <c r="D161" s="12" t="s">
        <v>360</v>
      </c>
      <c r="E161" s="20" t="s">
        <v>16</v>
      </c>
      <c r="F161" s="21">
        <v>1</v>
      </c>
      <c r="G161" s="22">
        <v>0</v>
      </c>
      <c r="H161" s="22"/>
    </row>
    <row r="162" spans="1:12" ht="15">
      <c r="A162" s="13" t="s">
        <v>386</v>
      </c>
      <c r="B162" s="14" t="s">
        <v>60</v>
      </c>
      <c r="C162" s="13" t="s">
        <v>387</v>
      </c>
      <c r="D162" s="12" t="s">
        <v>388</v>
      </c>
      <c r="E162" s="20" t="s">
        <v>16</v>
      </c>
      <c r="F162" s="21">
        <v>1</v>
      </c>
      <c r="G162" s="22">
        <v>10340.050000000001</v>
      </c>
      <c r="H162" s="22">
        <v>10432</v>
      </c>
      <c r="I162" s="23">
        <f t="shared" si="27"/>
        <v>0.88926069022875998</v>
      </c>
      <c r="J162" s="22">
        <f t="shared" ref="J162" si="34">AVERAGE(G162,H162)</f>
        <v>10386.025000000001</v>
      </c>
      <c r="K162" s="22">
        <f t="shared" ref="K162" si="35">J162*1.05</f>
        <v>10905.326250000002</v>
      </c>
    </row>
    <row r="163" spans="1:12" ht="15">
      <c r="A163" s="1" t="s">
        <v>364</v>
      </c>
      <c r="B163" s="15"/>
      <c r="C163" s="47" t="s">
        <v>369</v>
      </c>
      <c r="D163" s="48" t="s">
        <v>364</v>
      </c>
      <c r="E163" s="48" t="s">
        <v>364</v>
      </c>
      <c r="F163" s="48" t="s">
        <v>364</v>
      </c>
      <c r="G163" s="55" t="s">
        <v>364</v>
      </c>
      <c r="H163" s="22"/>
      <c r="I163" s="23"/>
      <c r="J163" s="22"/>
      <c r="K163" s="22"/>
    </row>
    <row r="164" spans="1:12" ht="15">
      <c r="A164" s="13" t="s">
        <v>389</v>
      </c>
      <c r="B164" s="14"/>
      <c r="C164" s="13" t="s">
        <v>390</v>
      </c>
      <c r="D164" s="12" t="s">
        <v>368</v>
      </c>
      <c r="E164" s="20" t="s">
        <v>16</v>
      </c>
      <c r="F164" s="21">
        <v>1</v>
      </c>
      <c r="G164" s="22">
        <v>0</v>
      </c>
      <c r="H164" s="22"/>
      <c r="I164" s="23"/>
      <c r="J164" s="22"/>
      <c r="K164" s="22"/>
    </row>
    <row r="165" spans="1:12" ht="15">
      <c r="A165" s="1" t="s">
        <v>364</v>
      </c>
      <c r="B165" s="15"/>
      <c r="C165" s="47" t="s">
        <v>369</v>
      </c>
      <c r="D165" s="48" t="s">
        <v>364</v>
      </c>
      <c r="E165" s="48" t="s">
        <v>364</v>
      </c>
      <c r="F165" s="48" t="s">
        <v>364</v>
      </c>
      <c r="G165" s="55" t="s">
        <v>364</v>
      </c>
      <c r="H165" s="22"/>
      <c r="I165" s="23"/>
      <c r="J165" s="22"/>
      <c r="K165" s="22"/>
    </row>
    <row r="166" spans="1:12" ht="15">
      <c r="A166" s="10" t="s">
        <v>391</v>
      </c>
      <c r="B166" s="10"/>
      <c r="C166" s="8" t="s">
        <v>359</v>
      </c>
      <c r="D166" s="12" t="s">
        <v>360</v>
      </c>
      <c r="E166" s="20" t="s">
        <v>16</v>
      </c>
      <c r="F166" s="21">
        <v>1</v>
      </c>
      <c r="G166" s="22">
        <v>0</v>
      </c>
      <c r="H166" s="22"/>
      <c r="I166" s="23"/>
      <c r="J166" s="22"/>
      <c r="K166" s="22"/>
    </row>
    <row r="167" spans="1:12" ht="15">
      <c r="A167" s="13" t="s">
        <v>392</v>
      </c>
      <c r="B167" s="14"/>
      <c r="C167" s="13" t="s">
        <v>390</v>
      </c>
      <c r="D167" s="12" t="s">
        <v>368</v>
      </c>
      <c r="E167" s="20" t="s">
        <v>16</v>
      </c>
      <c r="F167" s="21">
        <v>1</v>
      </c>
      <c r="G167" s="22">
        <v>0</v>
      </c>
      <c r="H167" s="22"/>
      <c r="I167" s="23"/>
      <c r="J167" s="22"/>
      <c r="K167" s="22"/>
    </row>
    <row r="168" spans="1:12" ht="15">
      <c r="A168" s="1" t="s">
        <v>364</v>
      </c>
      <c r="B168" s="15"/>
      <c r="C168" s="47" t="s">
        <v>372</v>
      </c>
      <c r="D168" s="48" t="s">
        <v>364</v>
      </c>
      <c r="E168" s="48" t="s">
        <v>364</v>
      </c>
      <c r="F168" s="48" t="s">
        <v>364</v>
      </c>
      <c r="G168" s="55" t="s">
        <v>364</v>
      </c>
      <c r="H168" s="22"/>
      <c r="I168" s="23"/>
      <c r="J168" s="22"/>
      <c r="K168" s="22"/>
    </row>
    <row r="169" spans="1:12" ht="15">
      <c r="A169" s="13" t="s">
        <v>393</v>
      </c>
      <c r="B169" s="14" t="s">
        <v>394</v>
      </c>
      <c r="C169" s="13" t="s">
        <v>395</v>
      </c>
      <c r="D169" s="12" t="s">
        <v>396</v>
      </c>
      <c r="E169" s="20" t="s">
        <v>16</v>
      </c>
      <c r="F169" s="21">
        <v>1</v>
      </c>
      <c r="G169" s="22">
        <v>12981.74</v>
      </c>
      <c r="H169" s="22">
        <v>13097</v>
      </c>
      <c r="I169" s="23">
        <f t="shared" si="27"/>
        <v>0.8878624899281623</v>
      </c>
      <c r="J169" s="22">
        <f t="shared" ref="J169" si="36">AVERAGE(G169,H169)</f>
        <v>13039.369999999999</v>
      </c>
      <c r="K169" s="22">
        <f t="shared" ref="K169" si="37">J169*1.05</f>
        <v>13691.3385</v>
      </c>
    </row>
    <row r="170" spans="1:12" ht="15">
      <c r="A170" s="1" t="s">
        <v>364</v>
      </c>
      <c r="B170" s="15"/>
      <c r="C170" s="47" t="s">
        <v>372</v>
      </c>
      <c r="D170" s="48" t="s">
        <v>364</v>
      </c>
      <c r="E170" s="48" t="s">
        <v>364</v>
      </c>
      <c r="F170" s="48" t="s">
        <v>364</v>
      </c>
      <c r="G170" s="55" t="s">
        <v>364</v>
      </c>
      <c r="H170" s="22"/>
      <c r="I170" s="23"/>
      <c r="J170" s="22"/>
      <c r="K170" s="22"/>
    </row>
    <row r="171" spans="1:12" ht="15">
      <c r="A171" s="10" t="s">
        <v>397</v>
      </c>
      <c r="B171" s="10"/>
      <c r="C171" s="8" t="s">
        <v>359</v>
      </c>
      <c r="D171" s="12" t="s">
        <v>360</v>
      </c>
      <c r="E171" s="20" t="s">
        <v>16</v>
      </c>
      <c r="F171" s="21">
        <v>1</v>
      </c>
      <c r="G171" s="22">
        <v>0</v>
      </c>
      <c r="H171" s="22"/>
      <c r="I171" s="23"/>
      <c r="J171" s="22"/>
      <c r="K171" s="22"/>
    </row>
    <row r="172" spans="1:12" ht="15">
      <c r="A172" s="13" t="s">
        <v>398</v>
      </c>
      <c r="B172" s="14"/>
      <c r="C172" s="13" t="s">
        <v>390</v>
      </c>
      <c r="D172" s="12" t="s">
        <v>368</v>
      </c>
      <c r="E172" s="20" t="s">
        <v>16</v>
      </c>
      <c r="F172" s="21">
        <v>1</v>
      </c>
      <c r="G172" s="22">
        <v>0</v>
      </c>
      <c r="H172" s="22"/>
      <c r="I172" s="23"/>
      <c r="J172" s="22"/>
      <c r="K172" s="22"/>
    </row>
    <row r="173" spans="1:12" ht="15">
      <c r="A173" s="1" t="s">
        <v>364</v>
      </c>
      <c r="B173" s="15"/>
      <c r="C173" s="47" t="s">
        <v>379</v>
      </c>
      <c r="D173" s="48" t="s">
        <v>364</v>
      </c>
      <c r="E173" s="48" t="s">
        <v>364</v>
      </c>
      <c r="F173" s="48" t="s">
        <v>364</v>
      </c>
      <c r="G173" s="55" t="s">
        <v>364</v>
      </c>
      <c r="H173" s="22"/>
      <c r="I173" s="23"/>
      <c r="J173" s="22"/>
      <c r="K173" s="22"/>
    </row>
    <row r="174" spans="1:12" ht="15">
      <c r="A174" s="13" t="s">
        <v>399</v>
      </c>
      <c r="B174" s="14" t="s">
        <v>400</v>
      </c>
      <c r="C174" s="13" t="s">
        <v>401</v>
      </c>
      <c r="D174" s="12" t="s">
        <v>402</v>
      </c>
      <c r="E174" s="20" t="s">
        <v>16</v>
      </c>
      <c r="F174" s="21">
        <v>1</v>
      </c>
      <c r="G174" s="22">
        <v>21942.949999999997</v>
      </c>
      <c r="H174" s="22">
        <v>22138</v>
      </c>
      <c r="I174" s="23">
        <f t="shared" si="27"/>
        <v>0.88889597797927322</v>
      </c>
      <c r="J174" s="22">
        <f t="shared" ref="J174" si="38">AVERAGE(G174,H174)</f>
        <v>22040.474999999999</v>
      </c>
      <c r="K174" s="22">
        <f t="shared" ref="K174" si="39">J174*1.05</f>
        <v>23142.498749999999</v>
      </c>
    </row>
    <row r="175" spans="1:12" ht="15">
      <c r="A175" s="1" t="s">
        <v>364</v>
      </c>
      <c r="B175" s="9"/>
      <c r="C175" s="47" t="s">
        <v>379</v>
      </c>
      <c r="D175" s="48" t="s">
        <v>364</v>
      </c>
      <c r="E175" s="48" t="s">
        <v>364</v>
      </c>
      <c r="F175" s="48" t="s">
        <v>364</v>
      </c>
      <c r="G175" s="55" t="s">
        <v>364</v>
      </c>
      <c r="H175" s="47"/>
      <c r="I175" s="48"/>
      <c r="J175" s="48"/>
      <c r="K175" s="48"/>
      <c r="L175" s="55"/>
    </row>
    <row r="176" spans="1:12" ht="15.75" thickBot="1">
      <c r="A176" s="4" t="s">
        <v>364</v>
      </c>
      <c r="B176" s="4"/>
      <c r="C176" s="4" t="s">
        <v>364</v>
      </c>
      <c r="D176" s="4" t="s">
        <v>364</v>
      </c>
      <c r="E176" s="4" t="s">
        <v>364</v>
      </c>
      <c r="F176" s="4" t="s">
        <v>364</v>
      </c>
      <c r="G176" s="4" t="s">
        <v>364</v>
      </c>
      <c r="H176" s="4"/>
      <c r="I176" s="4"/>
      <c r="J176" s="4"/>
      <c r="K176" s="4"/>
    </row>
  </sheetData>
  <autoFilter ref="A2:K176" xr:uid="{BC4986F9-9EDF-4D6F-983B-4871A198D0D6}"/>
  <mergeCells count="29">
    <mergeCell ref="A99:K99"/>
    <mergeCell ref="A3:K3"/>
    <mergeCell ref="A5:K5"/>
    <mergeCell ref="A13:K13"/>
    <mergeCell ref="A21:K21"/>
    <mergeCell ref="A29:K29"/>
    <mergeCell ref="A37:K37"/>
    <mergeCell ref="A45:K45"/>
    <mergeCell ref="A53:K53"/>
    <mergeCell ref="A61:K61"/>
    <mergeCell ref="A69:K69"/>
    <mergeCell ref="A83:K83"/>
    <mergeCell ref="C165:G165"/>
    <mergeCell ref="A115:K115"/>
    <mergeCell ref="A131:K131"/>
    <mergeCell ref="A144:K144"/>
    <mergeCell ref="C147:G147"/>
    <mergeCell ref="C149:G149"/>
    <mergeCell ref="C152:G152"/>
    <mergeCell ref="C154:G154"/>
    <mergeCell ref="C157:G157"/>
    <mergeCell ref="C159:G159"/>
    <mergeCell ref="A160:K160"/>
    <mergeCell ref="C163:G163"/>
    <mergeCell ref="C168:G168"/>
    <mergeCell ref="C170:G170"/>
    <mergeCell ref="C173:G173"/>
    <mergeCell ref="C175:G175"/>
    <mergeCell ref="H175:L175"/>
  </mergeCells>
  <printOptions horizontalCentered="1"/>
  <pageMargins left="0.25" right="0.25" top="0.75" bottom="0.75" header="0.3" footer="0.3"/>
  <pageSetup paperSize="8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86F9-9EDF-4D6F-983B-4871A198D0D6}">
  <sheetPr>
    <pageSetUpPr fitToPage="1"/>
  </sheetPr>
  <dimension ref="A1:L155"/>
  <sheetViews>
    <sheetView showGridLines="0" zoomScale="90" zoomScaleNormal="90" workbookViewId="0">
      <selection activeCell="N23" sqref="N23"/>
    </sheetView>
  </sheetViews>
  <sheetFormatPr defaultColWidth="14.85546875" defaultRowHeight="12.75" customHeight="1"/>
  <cols>
    <col min="1" max="2" width="13.7109375" customWidth="1"/>
    <col min="3" max="3" width="23.42578125" customWidth="1"/>
    <col min="4" max="4" width="62.7109375" customWidth="1"/>
    <col min="5" max="5" width="16.42578125" customWidth="1"/>
    <col min="6" max="6" width="9.7109375" customWidth="1"/>
    <col min="7" max="7" width="16.140625" customWidth="1"/>
    <col min="9" max="10" width="14.85546875" style="6"/>
  </cols>
  <sheetData>
    <row r="1" spans="1:11" ht="15">
      <c r="G1" s="2"/>
    </row>
    <row r="2" spans="1:11" ht="4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5" t="s">
        <v>7</v>
      </c>
      <c r="I2" s="7" t="s">
        <v>8</v>
      </c>
      <c r="J2" s="7" t="s">
        <v>9</v>
      </c>
      <c r="K2" s="5" t="s">
        <v>10</v>
      </c>
    </row>
    <row r="3" spans="1:11" ht="15" customHeight="1">
      <c r="A3" s="56" t="s">
        <v>11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15">
      <c r="A4" s="10" t="s">
        <v>12</v>
      </c>
      <c r="B4" s="10" t="s">
        <v>403</v>
      </c>
      <c r="C4" s="8" t="s">
        <v>14</v>
      </c>
      <c r="D4" s="12" t="s">
        <v>15</v>
      </c>
      <c r="E4" s="20" t="s">
        <v>16</v>
      </c>
      <c r="F4" s="21">
        <v>1</v>
      </c>
      <c r="G4" s="22">
        <v>10.41</v>
      </c>
      <c r="H4" s="22">
        <v>11</v>
      </c>
      <c r="I4" s="23">
        <f>(H4-G4)/G4*100</f>
        <v>5.6676272814601329</v>
      </c>
      <c r="J4" s="22">
        <f>AVERAGE(G4,H4)</f>
        <v>10.705</v>
      </c>
      <c r="K4" s="22">
        <f>J4*1.05</f>
        <v>11.240250000000001</v>
      </c>
    </row>
    <row r="5" spans="1:11" ht="15" customHeight="1">
      <c r="A5" s="56" t="s">
        <v>17</v>
      </c>
      <c r="B5" s="52"/>
      <c r="C5" s="52"/>
      <c r="D5" s="52"/>
      <c r="E5" s="52"/>
      <c r="F5" s="52"/>
      <c r="G5" s="52"/>
      <c r="H5" s="52"/>
      <c r="I5" s="52"/>
      <c r="J5" s="52"/>
      <c r="K5" s="53"/>
    </row>
    <row r="6" spans="1:11" ht="15">
      <c r="A6" s="10" t="s">
        <v>18</v>
      </c>
      <c r="B6" s="10" t="s">
        <v>19</v>
      </c>
      <c r="C6" s="8" t="s">
        <v>20</v>
      </c>
      <c r="D6" s="12" t="s">
        <v>21</v>
      </c>
      <c r="E6" s="20" t="s">
        <v>16</v>
      </c>
      <c r="F6" s="21">
        <v>1</v>
      </c>
      <c r="G6" s="22">
        <v>3291.55</v>
      </c>
      <c r="H6" s="22">
        <v>3304</v>
      </c>
      <c r="I6" s="23">
        <f t="shared" ref="I6:I47" si="0">(H6-G6)/G6*100</f>
        <v>0.37824125412039367</v>
      </c>
      <c r="J6" s="22">
        <f>AVERAGE(G6,H6)</f>
        <v>3297.7750000000001</v>
      </c>
      <c r="K6" s="22">
        <f t="shared" ref="K6:K12" si="1">J6*1.05</f>
        <v>3462.6637500000002</v>
      </c>
    </row>
    <row r="7" spans="1:11" ht="15">
      <c r="A7" s="10" t="s">
        <v>22</v>
      </c>
      <c r="B7" s="10" t="s">
        <v>23</v>
      </c>
      <c r="C7" s="8" t="s">
        <v>24</v>
      </c>
      <c r="D7" s="12" t="s">
        <v>25</v>
      </c>
      <c r="E7" s="20" t="s">
        <v>16</v>
      </c>
      <c r="F7" s="21">
        <v>1</v>
      </c>
      <c r="G7" s="22">
        <v>2453.3300000000004</v>
      </c>
      <c r="H7" s="22">
        <v>2476</v>
      </c>
      <c r="I7" s="23">
        <f t="shared" si="0"/>
        <v>0.92405016854640898</v>
      </c>
      <c r="J7" s="22">
        <f t="shared" ref="J7:J12" si="2">AVERAGE(G7,H7)</f>
        <v>2464.665</v>
      </c>
      <c r="K7" s="22">
        <f t="shared" si="1"/>
        <v>2587.8982500000002</v>
      </c>
    </row>
    <row r="8" spans="1:11" ht="15">
      <c r="A8" s="10" t="s">
        <v>26</v>
      </c>
      <c r="B8" s="10" t="s">
        <v>27</v>
      </c>
      <c r="C8" s="8" t="s">
        <v>28</v>
      </c>
      <c r="D8" s="12" t="s">
        <v>29</v>
      </c>
      <c r="E8" s="20" t="s">
        <v>16</v>
      </c>
      <c r="F8" s="21">
        <v>1</v>
      </c>
      <c r="G8" s="22">
        <v>5519.83</v>
      </c>
      <c r="H8" s="22">
        <v>5569</v>
      </c>
      <c r="I8" s="23">
        <f t="shared" si="0"/>
        <v>0.89078830326296421</v>
      </c>
      <c r="J8" s="22">
        <f t="shared" si="2"/>
        <v>5544.415</v>
      </c>
      <c r="K8" s="22">
        <f t="shared" si="1"/>
        <v>5821.6357500000004</v>
      </c>
    </row>
    <row r="9" spans="1:11" ht="15">
      <c r="A9" s="10" t="s">
        <v>30</v>
      </c>
      <c r="B9" s="10" t="s">
        <v>31</v>
      </c>
      <c r="C9" s="8" t="s">
        <v>32</v>
      </c>
      <c r="D9" s="12" t="s">
        <v>33</v>
      </c>
      <c r="E9" s="20" t="s">
        <v>16</v>
      </c>
      <c r="F9" s="21">
        <v>1</v>
      </c>
      <c r="G9" s="22">
        <v>9200.06</v>
      </c>
      <c r="H9" s="22">
        <v>9282</v>
      </c>
      <c r="I9" s="23">
        <f t="shared" si="0"/>
        <v>0.89064636534979669</v>
      </c>
      <c r="J9" s="22">
        <f t="shared" si="2"/>
        <v>9241.0299999999988</v>
      </c>
      <c r="K9" s="22">
        <f t="shared" si="1"/>
        <v>9703.0814999999984</v>
      </c>
    </row>
    <row r="10" spans="1:11" ht="15">
      <c r="A10" s="10" t="s">
        <v>34</v>
      </c>
      <c r="B10" s="10" t="s">
        <v>35</v>
      </c>
      <c r="C10" s="8" t="s">
        <v>404</v>
      </c>
      <c r="D10" s="12" t="s">
        <v>405</v>
      </c>
      <c r="E10" s="20">
        <v>12</v>
      </c>
      <c r="F10" s="21">
        <v>1</v>
      </c>
      <c r="G10" s="22">
        <v>786.68</v>
      </c>
      <c r="H10" s="22">
        <v>803</v>
      </c>
      <c r="I10" s="23">
        <f t="shared" si="0"/>
        <v>2.0745411094727273</v>
      </c>
      <c r="J10" s="22">
        <f t="shared" si="2"/>
        <v>794.83999999999992</v>
      </c>
      <c r="K10" s="22">
        <f t="shared" si="1"/>
        <v>834.58199999999999</v>
      </c>
    </row>
    <row r="11" spans="1:11" ht="15">
      <c r="A11" s="10" t="s">
        <v>38</v>
      </c>
      <c r="B11" s="10" t="s">
        <v>39</v>
      </c>
      <c r="C11" s="8" t="s">
        <v>406</v>
      </c>
      <c r="D11" s="12" t="s">
        <v>407</v>
      </c>
      <c r="E11" s="20">
        <v>36</v>
      </c>
      <c r="F11" s="21">
        <v>1</v>
      </c>
      <c r="G11" s="22">
        <v>2360.0300000000002</v>
      </c>
      <c r="H11" s="22">
        <v>2408</v>
      </c>
      <c r="I11" s="23">
        <f t="shared" si="0"/>
        <v>2.0326012804921882</v>
      </c>
      <c r="J11" s="22">
        <f t="shared" si="2"/>
        <v>2384.0150000000003</v>
      </c>
      <c r="K11" s="22">
        <f t="shared" si="1"/>
        <v>2503.2157500000003</v>
      </c>
    </row>
    <row r="12" spans="1:11" ht="15">
      <c r="A12" s="10" t="s">
        <v>40</v>
      </c>
      <c r="B12" s="10" t="s">
        <v>41</v>
      </c>
      <c r="C12" s="8" t="s">
        <v>408</v>
      </c>
      <c r="D12" s="12" t="s">
        <v>409</v>
      </c>
      <c r="E12" s="20">
        <v>60</v>
      </c>
      <c r="F12" s="21">
        <v>1</v>
      </c>
      <c r="G12" s="22">
        <v>3933.3700000000003</v>
      </c>
      <c r="H12" s="22">
        <v>4014</v>
      </c>
      <c r="I12" s="23">
        <f t="shared" si="0"/>
        <v>2.0498961450359272</v>
      </c>
      <c r="J12" s="22">
        <f t="shared" si="2"/>
        <v>3973.6850000000004</v>
      </c>
      <c r="K12" s="22">
        <f t="shared" si="1"/>
        <v>4172.3692500000006</v>
      </c>
    </row>
    <row r="13" spans="1:11" ht="15" customHeight="1">
      <c r="A13" s="56" t="s">
        <v>42</v>
      </c>
      <c r="B13" s="52"/>
      <c r="C13" s="52"/>
      <c r="D13" s="52"/>
      <c r="E13" s="52"/>
      <c r="F13" s="52"/>
      <c r="G13" s="52"/>
      <c r="H13" s="52"/>
      <c r="I13" s="52"/>
      <c r="J13" s="52"/>
      <c r="K13" s="53"/>
    </row>
    <row r="14" spans="1:11" ht="15">
      <c r="A14" s="10" t="s">
        <v>43</v>
      </c>
      <c r="B14" s="10" t="s">
        <v>44</v>
      </c>
      <c r="C14" s="8" t="s">
        <v>45</v>
      </c>
      <c r="D14" s="12" t="s">
        <v>46</v>
      </c>
      <c r="E14" s="20" t="s">
        <v>16</v>
      </c>
      <c r="F14" s="21">
        <v>1</v>
      </c>
      <c r="G14" s="22">
        <v>458</v>
      </c>
      <c r="H14" s="22">
        <v>460</v>
      </c>
      <c r="I14" s="23">
        <f t="shared" si="0"/>
        <v>0.43668122270742354</v>
      </c>
      <c r="J14" s="22">
        <f>AVERAGE(G14,H14)</f>
        <v>459</v>
      </c>
      <c r="K14" s="22">
        <f t="shared" ref="K14:K49" si="3">J14*1.05</f>
        <v>481.95000000000005</v>
      </c>
    </row>
    <row r="15" spans="1:11" ht="15">
      <c r="A15" s="10" t="s">
        <v>47</v>
      </c>
      <c r="B15" s="10" t="s">
        <v>48</v>
      </c>
      <c r="C15" s="8" t="s">
        <v>49</v>
      </c>
      <c r="D15" s="12" t="s">
        <v>50</v>
      </c>
      <c r="E15" s="20" t="s">
        <v>16</v>
      </c>
      <c r="F15" s="21">
        <v>1</v>
      </c>
      <c r="G15" s="22">
        <v>343.24</v>
      </c>
      <c r="H15" s="22">
        <v>347</v>
      </c>
      <c r="I15" s="23">
        <f t="shared" si="0"/>
        <v>1.0954434215126416</v>
      </c>
      <c r="J15" s="22">
        <f t="shared" ref="J15:J17" si="4">AVERAGE(G15,H15)</f>
        <v>345.12</v>
      </c>
      <c r="K15" s="22">
        <f t="shared" si="3"/>
        <v>362.37600000000003</v>
      </c>
    </row>
    <row r="16" spans="1:11" ht="15">
      <c r="A16" s="10" t="s">
        <v>51</v>
      </c>
      <c r="B16" s="10" t="s">
        <v>52</v>
      </c>
      <c r="C16" s="8" t="s">
        <v>53</v>
      </c>
      <c r="D16" s="12" t="s">
        <v>54</v>
      </c>
      <c r="E16" s="20" t="s">
        <v>16</v>
      </c>
      <c r="F16" s="21">
        <v>1</v>
      </c>
      <c r="G16" s="22">
        <v>772.28</v>
      </c>
      <c r="H16" s="22">
        <v>780</v>
      </c>
      <c r="I16" s="23">
        <f t="shared" si="0"/>
        <v>0.99963743719894693</v>
      </c>
      <c r="J16" s="22">
        <f t="shared" si="4"/>
        <v>776.14</v>
      </c>
      <c r="K16" s="22">
        <f t="shared" si="3"/>
        <v>814.947</v>
      </c>
    </row>
    <row r="17" spans="1:11" ht="15">
      <c r="A17" s="10" t="s">
        <v>55</v>
      </c>
      <c r="B17" s="10" t="s">
        <v>56</v>
      </c>
      <c r="C17" s="8" t="s">
        <v>57</v>
      </c>
      <c r="D17" s="12" t="s">
        <v>58</v>
      </c>
      <c r="E17" s="20" t="s">
        <v>16</v>
      </c>
      <c r="F17" s="21">
        <v>1</v>
      </c>
      <c r="G17" s="22">
        <v>1287.1400000000001</v>
      </c>
      <c r="H17" s="22">
        <v>1299</v>
      </c>
      <c r="I17" s="23">
        <f t="shared" si="0"/>
        <v>0.92142268906256508</v>
      </c>
      <c r="J17" s="22">
        <f t="shared" si="4"/>
        <v>1293.0700000000002</v>
      </c>
      <c r="K17" s="22">
        <f t="shared" si="3"/>
        <v>1357.7235000000003</v>
      </c>
    </row>
    <row r="18" spans="1:11" ht="15" customHeight="1">
      <c r="A18" s="56" t="s">
        <v>65</v>
      </c>
      <c r="B18" s="52"/>
      <c r="C18" s="52"/>
      <c r="D18" s="52"/>
      <c r="E18" s="52"/>
      <c r="F18" s="52"/>
      <c r="G18" s="52"/>
      <c r="H18" s="52"/>
      <c r="I18" s="52"/>
      <c r="J18" s="52"/>
      <c r="K18" s="53"/>
    </row>
    <row r="19" spans="1:11" ht="15">
      <c r="A19" s="10" t="s">
        <v>66</v>
      </c>
      <c r="B19" s="10" t="s">
        <v>67</v>
      </c>
      <c r="C19" s="8" t="s">
        <v>68</v>
      </c>
      <c r="D19" s="12" t="s">
        <v>69</v>
      </c>
      <c r="E19" s="20" t="s">
        <v>16</v>
      </c>
      <c r="F19" s="21">
        <v>1</v>
      </c>
      <c r="G19" s="22">
        <v>922.56999999999994</v>
      </c>
      <c r="H19" s="22">
        <v>926</v>
      </c>
      <c r="I19" s="23">
        <f t="shared" si="0"/>
        <v>0.37178750663906951</v>
      </c>
      <c r="J19" s="22">
        <f>AVERAGE(G19,H19)</f>
        <v>924.28499999999997</v>
      </c>
      <c r="K19" s="22">
        <f t="shared" si="3"/>
        <v>970.49924999999996</v>
      </c>
    </row>
    <row r="20" spans="1:11" ht="15">
      <c r="A20" s="10" t="s">
        <v>70</v>
      </c>
      <c r="B20" s="10" t="s">
        <v>71</v>
      </c>
      <c r="C20" s="8" t="s">
        <v>72</v>
      </c>
      <c r="D20" s="12" t="s">
        <v>73</v>
      </c>
      <c r="E20" s="20" t="s">
        <v>16</v>
      </c>
      <c r="F20" s="21">
        <v>1</v>
      </c>
      <c r="G20" s="22">
        <v>417.01</v>
      </c>
      <c r="H20" s="22">
        <v>421</v>
      </c>
      <c r="I20" s="23">
        <f t="shared" si="0"/>
        <v>0.95681158725210647</v>
      </c>
      <c r="J20" s="22">
        <f t="shared" ref="J20:J22" si="5">AVERAGE(G20,H20)</f>
        <v>419.005</v>
      </c>
      <c r="K20" s="22">
        <f t="shared" si="3"/>
        <v>439.95525000000004</v>
      </c>
    </row>
    <row r="21" spans="1:11" ht="15">
      <c r="A21" s="10" t="s">
        <v>74</v>
      </c>
      <c r="B21" s="10" t="s">
        <v>75</v>
      </c>
      <c r="C21" s="8" t="s">
        <v>76</v>
      </c>
      <c r="D21" s="12" t="s">
        <v>77</v>
      </c>
      <c r="E21" s="20" t="s">
        <v>16</v>
      </c>
      <c r="F21" s="21">
        <v>1</v>
      </c>
      <c r="G21" s="22">
        <v>938.38</v>
      </c>
      <c r="H21" s="22">
        <v>947</v>
      </c>
      <c r="I21" s="23">
        <f t="shared" si="0"/>
        <v>0.91860440333340487</v>
      </c>
      <c r="J21" s="22">
        <f t="shared" si="5"/>
        <v>942.69</v>
      </c>
      <c r="K21" s="22">
        <f t="shared" si="3"/>
        <v>989.82450000000006</v>
      </c>
    </row>
    <row r="22" spans="1:11" ht="15">
      <c r="A22" s="10" t="s">
        <v>78</v>
      </c>
      <c r="B22" s="10" t="s">
        <v>79</v>
      </c>
      <c r="C22" s="8" t="s">
        <v>80</v>
      </c>
      <c r="D22" s="12" t="s">
        <v>81</v>
      </c>
      <c r="E22" s="20" t="s">
        <v>16</v>
      </c>
      <c r="F22" s="21">
        <v>1</v>
      </c>
      <c r="G22" s="22">
        <v>1563.6299999999999</v>
      </c>
      <c r="H22" s="22">
        <v>1578</v>
      </c>
      <c r="I22" s="23">
        <f t="shared" si="0"/>
        <v>0.91901536808580797</v>
      </c>
      <c r="J22" s="22">
        <f t="shared" si="5"/>
        <v>1570.8150000000001</v>
      </c>
      <c r="K22" s="22">
        <f t="shared" si="3"/>
        <v>1649.3557500000002</v>
      </c>
    </row>
    <row r="23" spans="1:11" ht="15" customHeight="1">
      <c r="A23" s="56" t="s">
        <v>87</v>
      </c>
      <c r="B23" s="52"/>
      <c r="C23" s="52"/>
      <c r="D23" s="52"/>
      <c r="E23" s="52"/>
      <c r="F23" s="52"/>
      <c r="G23" s="52"/>
      <c r="H23" s="52"/>
      <c r="I23" s="52"/>
      <c r="J23" s="52"/>
      <c r="K23" s="53"/>
    </row>
    <row r="24" spans="1:11" ht="15">
      <c r="A24" s="10" t="s">
        <v>88</v>
      </c>
      <c r="B24" s="10" t="s">
        <v>89</v>
      </c>
      <c r="C24" s="8" t="s">
        <v>90</v>
      </c>
      <c r="D24" s="12" t="s">
        <v>91</v>
      </c>
      <c r="E24" s="20" t="s">
        <v>16</v>
      </c>
      <c r="F24" s="21">
        <v>1</v>
      </c>
      <c r="G24" s="22">
        <v>655.68999999999994</v>
      </c>
      <c r="H24" s="22">
        <v>658</v>
      </c>
      <c r="I24" s="23">
        <f t="shared" si="0"/>
        <v>0.35230062987083216</v>
      </c>
      <c r="J24" s="22">
        <f>AVERAGE(G24,H24)</f>
        <v>656.84500000000003</v>
      </c>
      <c r="K24" s="22">
        <f t="shared" si="3"/>
        <v>689.68725000000006</v>
      </c>
    </row>
    <row r="25" spans="1:11" ht="15">
      <c r="A25" s="10" t="s">
        <v>92</v>
      </c>
      <c r="B25" s="10" t="s">
        <v>93</v>
      </c>
      <c r="C25" s="8" t="s">
        <v>94</v>
      </c>
      <c r="D25" s="12" t="s">
        <v>95</v>
      </c>
      <c r="E25" s="20" t="s">
        <v>16</v>
      </c>
      <c r="F25" s="21">
        <v>1</v>
      </c>
      <c r="G25" s="22">
        <v>367.83</v>
      </c>
      <c r="H25" s="22">
        <v>372</v>
      </c>
      <c r="I25" s="23">
        <f t="shared" si="0"/>
        <v>1.133675882880683</v>
      </c>
      <c r="J25" s="22">
        <f t="shared" ref="J25:J27" si="6">AVERAGE(G25,H25)</f>
        <v>369.91499999999996</v>
      </c>
      <c r="K25" s="22">
        <f t="shared" si="3"/>
        <v>388.41074999999995</v>
      </c>
    </row>
    <row r="26" spans="1:11" ht="15">
      <c r="A26" s="10" t="s">
        <v>96</v>
      </c>
      <c r="B26" s="10" t="s">
        <v>97</v>
      </c>
      <c r="C26" s="8" t="s">
        <v>98</v>
      </c>
      <c r="D26" s="12" t="s">
        <v>99</v>
      </c>
      <c r="E26" s="20" t="s">
        <v>16</v>
      </c>
      <c r="F26" s="21">
        <v>1</v>
      </c>
      <c r="G26" s="22">
        <v>827.49</v>
      </c>
      <c r="H26" s="22">
        <v>835</v>
      </c>
      <c r="I26" s="23">
        <f t="shared" si="0"/>
        <v>0.90756383762945669</v>
      </c>
      <c r="J26" s="22">
        <f t="shared" si="6"/>
        <v>831.245</v>
      </c>
      <c r="K26" s="22">
        <f t="shared" si="3"/>
        <v>872.80725000000007</v>
      </c>
    </row>
    <row r="27" spans="1:11" ht="15">
      <c r="A27" s="10" t="s">
        <v>100</v>
      </c>
      <c r="B27" s="10" t="s">
        <v>101</v>
      </c>
      <c r="C27" s="8" t="s">
        <v>102</v>
      </c>
      <c r="D27" s="12" t="s">
        <v>103</v>
      </c>
      <c r="E27" s="20" t="s">
        <v>16</v>
      </c>
      <c r="F27" s="21">
        <v>1</v>
      </c>
      <c r="G27" s="22">
        <v>1379.47</v>
      </c>
      <c r="H27" s="22">
        <v>1392</v>
      </c>
      <c r="I27" s="23">
        <f t="shared" si="0"/>
        <v>0.90831986197597425</v>
      </c>
      <c r="J27" s="22">
        <f t="shared" si="6"/>
        <v>1385.7350000000001</v>
      </c>
      <c r="K27" s="22">
        <f t="shared" si="3"/>
        <v>1455.0217500000001</v>
      </c>
    </row>
    <row r="28" spans="1:11" ht="15" customHeight="1">
      <c r="A28" s="56" t="s">
        <v>109</v>
      </c>
      <c r="B28" s="52"/>
      <c r="C28" s="52"/>
      <c r="D28" s="52"/>
      <c r="E28" s="52"/>
      <c r="F28" s="52"/>
      <c r="G28" s="52"/>
      <c r="H28" s="52"/>
      <c r="I28" s="52"/>
      <c r="J28" s="52"/>
      <c r="K28" s="53"/>
    </row>
    <row r="29" spans="1:11" ht="15">
      <c r="A29" s="10" t="s">
        <v>110</v>
      </c>
      <c r="B29" s="10" t="s">
        <v>111</v>
      </c>
      <c r="C29" s="8" t="s">
        <v>112</v>
      </c>
      <c r="D29" s="12" t="s">
        <v>113</v>
      </c>
      <c r="E29" s="20" t="s">
        <v>16</v>
      </c>
      <c r="F29" s="21">
        <v>1</v>
      </c>
      <c r="G29" s="22">
        <v>1278.4000000000001</v>
      </c>
      <c r="H29" s="22">
        <v>1283</v>
      </c>
      <c r="I29" s="23">
        <f t="shared" si="0"/>
        <v>0.35982478097621312</v>
      </c>
      <c r="J29" s="22">
        <f>AVERAGE(G29,H29)</f>
        <v>1280.7</v>
      </c>
      <c r="K29" s="22">
        <f t="shared" si="3"/>
        <v>1344.7350000000001</v>
      </c>
    </row>
    <row r="30" spans="1:11" ht="15">
      <c r="A30" s="10" t="s">
        <v>114</v>
      </c>
      <c r="B30" s="10" t="s">
        <v>115</v>
      </c>
      <c r="C30" s="8" t="s">
        <v>116</v>
      </c>
      <c r="D30" s="12" t="s">
        <v>117</v>
      </c>
      <c r="E30" s="20" t="s">
        <v>16</v>
      </c>
      <c r="F30" s="21">
        <v>1</v>
      </c>
      <c r="G30" s="22">
        <v>515.36</v>
      </c>
      <c r="H30" s="22">
        <v>520</v>
      </c>
      <c r="I30" s="23">
        <f t="shared" si="0"/>
        <v>0.90034150884818109</v>
      </c>
      <c r="J30" s="22">
        <f t="shared" ref="J30:J32" si="7">AVERAGE(G30,H30)</f>
        <v>517.68000000000006</v>
      </c>
      <c r="K30" s="22">
        <f t="shared" si="3"/>
        <v>543.56400000000008</v>
      </c>
    </row>
    <row r="31" spans="1:11" ht="15">
      <c r="A31" s="10" t="s">
        <v>118</v>
      </c>
      <c r="B31" s="10" t="s">
        <v>119</v>
      </c>
      <c r="C31" s="8" t="s">
        <v>120</v>
      </c>
      <c r="D31" s="12" t="s">
        <v>121</v>
      </c>
      <c r="E31" s="20" t="s">
        <v>16</v>
      </c>
      <c r="F31" s="21">
        <v>1</v>
      </c>
      <c r="G31" s="22">
        <v>1159.68</v>
      </c>
      <c r="H31" s="22">
        <v>1170</v>
      </c>
      <c r="I31" s="23">
        <f t="shared" si="0"/>
        <v>0.8899006622516501</v>
      </c>
      <c r="J31" s="22">
        <f t="shared" si="7"/>
        <v>1164.8400000000001</v>
      </c>
      <c r="K31" s="22">
        <f t="shared" si="3"/>
        <v>1223.0820000000001</v>
      </c>
    </row>
    <row r="32" spans="1:11" ht="15">
      <c r="A32" s="10" t="s">
        <v>122</v>
      </c>
      <c r="B32" s="10" t="s">
        <v>123</v>
      </c>
      <c r="C32" s="8" t="s">
        <v>124</v>
      </c>
      <c r="D32" s="12" t="s">
        <v>125</v>
      </c>
      <c r="E32" s="20" t="s">
        <v>16</v>
      </c>
      <c r="F32" s="21">
        <v>1</v>
      </c>
      <c r="G32" s="22">
        <v>1932.45</v>
      </c>
      <c r="H32" s="22">
        <v>1950</v>
      </c>
      <c r="I32" s="23">
        <f t="shared" si="0"/>
        <v>0.90817356205852429</v>
      </c>
      <c r="J32" s="22">
        <f t="shared" si="7"/>
        <v>1941.2249999999999</v>
      </c>
      <c r="K32" s="22">
        <f t="shared" si="3"/>
        <v>2038.2862499999999</v>
      </c>
    </row>
    <row r="33" spans="1:11" ht="15" customHeight="1">
      <c r="A33" s="56" t="s">
        <v>131</v>
      </c>
      <c r="B33" s="52"/>
      <c r="C33" s="52"/>
      <c r="D33" s="52"/>
      <c r="E33" s="52"/>
      <c r="F33" s="52"/>
      <c r="G33" s="52"/>
      <c r="H33" s="52"/>
      <c r="I33" s="52"/>
      <c r="J33" s="52"/>
      <c r="K33" s="53"/>
    </row>
    <row r="34" spans="1:11" ht="15">
      <c r="A34" s="10" t="s">
        <v>132</v>
      </c>
      <c r="B34" s="10" t="s">
        <v>133</v>
      </c>
      <c r="C34" s="8" t="s">
        <v>134</v>
      </c>
      <c r="D34" s="12" t="s">
        <v>135</v>
      </c>
      <c r="E34" s="20" t="s">
        <v>16</v>
      </c>
      <c r="F34" s="21">
        <v>1</v>
      </c>
      <c r="G34" s="22">
        <v>656.27</v>
      </c>
      <c r="H34" s="22">
        <v>659</v>
      </c>
      <c r="I34" s="23">
        <f t="shared" si="0"/>
        <v>0.415987322291133</v>
      </c>
      <c r="J34" s="22">
        <f>AVERAGE(G34,H34)</f>
        <v>657.63499999999999</v>
      </c>
      <c r="K34" s="22">
        <f t="shared" si="3"/>
        <v>690.51675</v>
      </c>
    </row>
    <row r="35" spans="1:11" ht="15">
      <c r="A35" s="10" t="s">
        <v>136</v>
      </c>
      <c r="B35" s="10" t="s">
        <v>137</v>
      </c>
      <c r="C35" s="8" t="s">
        <v>138</v>
      </c>
      <c r="D35" s="12" t="s">
        <v>139</v>
      </c>
      <c r="E35" s="20" t="s">
        <v>16</v>
      </c>
      <c r="F35" s="21">
        <v>1</v>
      </c>
      <c r="G35" s="22">
        <v>558.91999999999996</v>
      </c>
      <c r="H35" s="22">
        <v>564</v>
      </c>
      <c r="I35" s="23">
        <f t="shared" si="0"/>
        <v>0.90889572747442238</v>
      </c>
      <c r="J35" s="22">
        <f t="shared" ref="J35:J37" si="8">AVERAGE(G35,H35)</f>
        <v>561.46</v>
      </c>
      <c r="K35" s="22">
        <f t="shared" si="3"/>
        <v>589.53300000000002</v>
      </c>
    </row>
    <row r="36" spans="1:11" ht="15">
      <c r="A36" s="10" t="s">
        <v>140</v>
      </c>
      <c r="B36" s="10" t="s">
        <v>141</v>
      </c>
      <c r="C36" s="8" t="s">
        <v>142</v>
      </c>
      <c r="D36" s="12" t="s">
        <v>143</v>
      </c>
      <c r="E36" s="20" t="s">
        <v>16</v>
      </c>
      <c r="F36" s="21">
        <v>1</v>
      </c>
      <c r="G36" s="22">
        <v>1257.53</v>
      </c>
      <c r="H36" s="22">
        <v>1269</v>
      </c>
      <c r="I36" s="23">
        <f t="shared" si="0"/>
        <v>0.91210547660891017</v>
      </c>
      <c r="J36" s="22">
        <f t="shared" si="8"/>
        <v>1263.2649999999999</v>
      </c>
      <c r="K36" s="22">
        <f t="shared" si="3"/>
        <v>1326.4282499999999</v>
      </c>
    </row>
    <row r="37" spans="1:11" ht="15">
      <c r="A37" s="10" t="s">
        <v>144</v>
      </c>
      <c r="B37" s="10" t="s">
        <v>145</v>
      </c>
      <c r="C37" s="8" t="s">
        <v>146</v>
      </c>
      <c r="D37" s="12" t="s">
        <v>147</v>
      </c>
      <c r="E37" s="20" t="s">
        <v>16</v>
      </c>
      <c r="F37" s="21">
        <v>1</v>
      </c>
      <c r="G37" s="22">
        <v>2095.8700000000003</v>
      </c>
      <c r="H37" s="22">
        <v>2115</v>
      </c>
      <c r="I37" s="23">
        <f t="shared" si="0"/>
        <v>0.9127474509392115</v>
      </c>
      <c r="J37" s="22">
        <f t="shared" si="8"/>
        <v>2105.4350000000004</v>
      </c>
      <c r="K37" s="22">
        <f t="shared" si="3"/>
        <v>2210.7067500000007</v>
      </c>
    </row>
    <row r="38" spans="1:11" ht="15" customHeight="1">
      <c r="A38" s="56" t="s">
        <v>153</v>
      </c>
      <c r="B38" s="52"/>
      <c r="C38" s="52"/>
      <c r="D38" s="52"/>
      <c r="E38" s="52"/>
      <c r="F38" s="52"/>
      <c r="G38" s="52"/>
      <c r="H38" s="52"/>
      <c r="I38" s="52"/>
      <c r="J38" s="52"/>
      <c r="K38" s="53"/>
    </row>
    <row r="39" spans="1:11" ht="15">
      <c r="A39" s="10" t="s">
        <v>154</v>
      </c>
      <c r="B39" s="10" t="s">
        <v>155</v>
      </c>
      <c r="C39" s="8" t="s">
        <v>156</v>
      </c>
      <c r="D39" s="12" t="s">
        <v>157</v>
      </c>
      <c r="E39" s="20" t="s">
        <v>16</v>
      </c>
      <c r="F39" s="21">
        <v>1</v>
      </c>
      <c r="G39" s="22">
        <v>921.48</v>
      </c>
      <c r="H39" s="22">
        <v>925</v>
      </c>
      <c r="I39" s="23">
        <f t="shared" si="0"/>
        <v>0.38199418327038914</v>
      </c>
      <c r="J39" s="22">
        <f>AVERAGE(G39,H39)</f>
        <v>923.24</v>
      </c>
      <c r="K39" s="22">
        <f t="shared" si="3"/>
        <v>969.40200000000004</v>
      </c>
    </row>
    <row r="40" spans="1:11" ht="15">
      <c r="A40" s="10" t="s">
        <v>158</v>
      </c>
      <c r="B40" s="10" t="s">
        <v>159</v>
      </c>
      <c r="C40" s="8" t="s">
        <v>160</v>
      </c>
      <c r="D40" s="12" t="s">
        <v>161</v>
      </c>
      <c r="E40" s="20" t="s">
        <v>16</v>
      </c>
      <c r="F40" s="21">
        <v>1</v>
      </c>
      <c r="G40" s="22">
        <v>916.6</v>
      </c>
      <c r="H40" s="22">
        <v>925</v>
      </c>
      <c r="I40" s="23">
        <f t="shared" si="0"/>
        <v>0.91643028583896757</v>
      </c>
      <c r="J40" s="22">
        <f t="shared" ref="J40:J42" si="9">AVERAGE(G40,H40)</f>
        <v>920.8</v>
      </c>
      <c r="K40" s="22">
        <f t="shared" si="3"/>
        <v>966.84</v>
      </c>
    </row>
    <row r="41" spans="1:11" ht="15">
      <c r="A41" s="10" t="s">
        <v>162</v>
      </c>
      <c r="B41" s="10" t="s">
        <v>163</v>
      </c>
      <c r="C41" s="8" t="s">
        <v>164</v>
      </c>
      <c r="D41" s="12" t="s">
        <v>165</v>
      </c>
      <c r="E41" s="20" t="s">
        <v>16</v>
      </c>
      <c r="F41" s="21">
        <v>1</v>
      </c>
      <c r="G41" s="22">
        <v>2062.34</v>
      </c>
      <c r="H41" s="22">
        <v>2081</v>
      </c>
      <c r="I41" s="23">
        <f t="shared" si="0"/>
        <v>0.90479746307591635</v>
      </c>
      <c r="J41" s="22">
        <f t="shared" si="9"/>
        <v>2071.67</v>
      </c>
      <c r="K41" s="22">
        <f t="shared" si="3"/>
        <v>2175.2535000000003</v>
      </c>
    </row>
    <row r="42" spans="1:11" ht="15">
      <c r="A42" s="10" t="s">
        <v>166</v>
      </c>
      <c r="B42" s="10" t="s">
        <v>167</v>
      </c>
      <c r="C42" s="8" t="s">
        <v>168</v>
      </c>
      <c r="D42" s="12" t="s">
        <v>169</v>
      </c>
      <c r="E42" s="20" t="s">
        <v>16</v>
      </c>
      <c r="F42" s="21">
        <v>1</v>
      </c>
      <c r="G42" s="22">
        <v>3437.2200000000003</v>
      </c>
      <c r="H42" s="22">
        <v>3468</v>
      </c>
      <c r="I42" s="23">
        <f t="shared" si="0"/>
        <v>0.89549112364060901</v>
      </c>
      <c r="J42" s="22">
        <f t="shared" si="9"/>
        <v>3452.61</v>
      </c>
      <c r="K42" s="22">
        <f t="shared" si="3"/>
        <v>3625.2405000000003</v>
      </c>
    </row>
    <row r="43" spans="1:11" ht="15" customHeight="1">
      <c r="A43" s="56" t="s">
        <v>175</v>
      </c>
      <c r="B43" s="52"/>
      <c r="C43" s="52"/>
      <c r="D43" s="52"/>
      <c r="E43" s="52"/>
      <c r="F43" s="52"/>
      <c r="G43" s="52"/>
      <c r="H43" s="52"/>
      <c r="I43" s="52"/>
      <c r="J43" s="52"/>
      <c r="K43" s="53"/>
    </row>
    <row r="44" spans="1:11" ht="15">
      <c r="A44" s="10" t="s">
        <v>176</v>
      </c>
      <c r="B44" s="10" t="s">
        <v>177</v>
      </c>
      <c r="C44" s="8" t="s">
        <v>178</v>
      </c>
      <c r="D44" s="12" t="s">
        <v>179</v>
      </c>
      <c r="E44" s="20" t="s">
        <v>16</v>
      </c>
      <c r="F44" s="21">
        <v>1</v>
      </c>
      <c r="G44" s="22">
        <v>2045.22</v>
      </c>
      <c r="H44" s="22">
        <v>2053</v>
      </c>
      <c r="I44" s="23">
        <f t="shared" si="0"/>
        <v>0.38039917466091533</v>
      </c>
      <c r="J44" s="22">
        <f>AVERAGE(G44,H44)</f>
        <v>2049.11</v>
      </c>
      <c r="K44" s="22">
        <f t="shared" si="3"/>
        <v>2151.5655000000002</v>
      </c>
    </row>
    <row r="45" spans="1:11" ht="15">
      <c r="A45" s="11" t="s">
        <v>180</v>
      </c>
      <c r="B45" s="11" t="s">
        <v>159</v>
      </c>
      <c r="C45" s="24" t="s">
        <v>160</v>
      </c>
      <c r="D45" s="25" t="s">
        <v>161</v>
      </c>
      <c r="E45" s="26" t="s">
        <v>16</v>
      </c>
      <c r="F45" s="27">
        <v>1</v>
      </c>
      <c r="G45" s="28">
        <v>916.6</v>
      </c>
      <c r="H45" s="28">
        <v>925</v>
      </c>
      <c r="I45" s="29">
        <f t="shared" si="0"/>
        <v>0.91643028583896757</v>
      </c>
      <c r="J45" s="28">
        <f t="shared" ref="J45:J47" si="10">AVERAGE(G45,H45)</f>
        <v>920.8</v>
      </c>
      <c r="K45" s="28">
        <f t="shared" si="3"/>
        <v>966.84</v>
      </c>
    </row>
    <row r="46" spans="1:11" ht="15">
      <c r="A46" s="11" t="s">
        <v>181</v>
      </c>
      <c r="B46" s="11" t="s">
        <v>163</v>
      </c>
      <c r="C46" s="24" t="s">
        <v>164</v>
      </c>
      <c r="D46" s="25" t="s">
        <v>165</v>
      </c>
      <c r="E46" s="26" t="s">
        <v>16</v>
      </c>
      <c r="F46" s="27">
        <v>1</v>
      </c>
      <c r="G46" s="28">
        <v>2062.34</v>
      </c>
      <c r="H46" s="28">
        <v>2081</v>
      </c>
      <c r="I46" s="29">
        <f t="shared" si="0"/>
        <v>0.90479746307591635</v>
      </c>
      <c r="J46" s="28">
        <f t="shared" si="10"/>
        <v>2071.67</v>
      </c>
      <c r="K46" s="28">
        <f t="shared" si="3"/>
        <v>2175.2535000000003</v>
      </c>
    </row>
    <row r="47" spans="1:11" ht="15">
      <c r="A47" s="11" t="s">
        <v>182</v>
      </c>
      <c r="B47" s="11" t="s">
        <v>167</v>
      </c>
      <c r="C47" s="24" t="s">
        <v>168</v>
      </c>
      <c r="D47" s="25" t="s">
        <v>169</v>
      </c>
      <c r="E47" s="26" t="s">
        <v>16</v>
      </c>
      <c r="F47" s="27">
        <v>1</v>
      </c>
      <c r="G47" s="28">
        <v>3437.2200000000003</v>
      </c>
      <c r="H47" s="28">
        <v>3468</v>
      </c>
      <c r="I47" s="29">
        <f t="shared" si="0"/>
        <v>0.89549112364060901</v>
      </c>
      <c r="J47" s="28">
        <f t="shared" si="10"/>
        <v>3452.61</v>
      </c>
      <c r="K47" s="28">
        <f t="shared" si="3"/>
        <v>3625.2405000000003</v>
      </c>
    </row>
    <row r="48" spans="1:11" ht="15" customHeight="1">
      <c r="A48" s="56" t="s">
        <v>188</v>
      </c>
      <c r="B48" s="52"/>
      <c r="C48" s="52"/>
      <c r="D48" s="52"/>
      <c r="E48" s="52"/>
      <c r="F48" s="52"/>
      <c r="G48" s="52"/>
      <c r="H48" s="52"/>
      <c r="I48" s="52"/>
      <c r="J48" s="52"/>
      <c r="K48" s="53"/>
    </row>
    <row r="49" spans="1:11" ht="15">
      <c r="A49" s="10" t="s">
        <v>189</v>
      </c>
      <c r="B49" s="10" t="s">
        <v>190</v>
      </c>
      <c r="C49" s="8" t="s">
        <v>191</v>
      </c>
      <c r="D49" s="12" t="s">
        <v>192</v>
      </c>
      <c r="E49" s="20" t="s">
        <v>16</v>
      </c>
      <c r="F49" s="21">
        <v>1</v>
      </c>
      <c r="G49" s="22">
        <v>24030.179999999997</v>
      </c>
      <c r="H49" s="22">
        <v>24115</v>
      </c>
      <c r="I49" s="23">
        <f t="shared" ref="I49:I111" si="11">(H49-G49)/G49*100</f>
        <v>0.35297280336644732</v>
      </c>
      <c r="J49" s="22">
        <f>AVERAGE(G49,H49)</f>
        <v>24072.589999999997</v>
      </c>
      <c r="K49" s="22">
        <f t="shared" si="3"/>
        <v>25276.219499999996</v>
      </c>
    </row>
    <row r="50" spans="1:11" ht="15">
      <c r="A50" s="13" t="s">
        <v>193</v>
      </c>
      <c r="B50" s="13"/>
      <c r="C50" s="13" t="s">
        <v>194</v>
      </c>
      <c r="D50" s="12" t="s">
        <v>195</v>
      </c>
      <c r="E50" s="20" t="s">
        <v>16</v>
      </c>
      <c r="F50" s="21">
        <v>1</v>
      </c>
      <c r="G50" s="22">
        <v>0</v>
      </c>
      <c r="H50" s="22">
        <v>0</v>
      </c>
      <c r="I50" s="23"/>
      <c r="J50" s="22"/>
      <c r="K50" s="22"/>
    </row>
    <row r="51" spans="1:11" ht="15">
      <c r="A51" s="13" t="s">
        <v>196</v>
      </c>
      <c r="B51" s="13"/>
      <c r="C51" s="13" t="s">
        <v>197</v>
      </c>
      <c r="D51" s="12" t="s">
        <v>198</v>
      </c>
      <c r="E51" s="20" t="s">
        <v>16</v>
      </c>
      <c r="F51" s="21">
        <v>1</v>
      </c>
      <c r="G51" s="22">
        <v>0</v>
      </c>
      <c r="H51" s="22">
        <v>0</v>
      </c>
      <c r="I51" s="23"/>
      <c r="J51" s="22"/>
      <c r="K51" s="22"/>
    </row>
    <row r="52" spans="1:11" ht="15">
      <c r="A52" s="13" t="s">
        <v>199</v>
      </c>
      <c r="B52" s="13"/>
      <c r="C52" s="13" t="s">
        <v>200</v>
      </c>
      <c r="D52" s="12" t="s">
        <v>201</v>
      </c>
      <c r="E52" s="20" t="s">
        <v>16</v>
      </c>
      <c r="F52" s="21">
        <v>3</v>
      </c>
      <c r="G52" s="22">
        <v>0</v>
      </c>
      <c r="H52" s="22">
        <v>0</v>
      </c>
      <c r="I52" s="23"/>
      <c r="J52" s="22"/>
      <c r="K52" s="22"/>
    </row>
    <row r="53" spans="1:11" ht="15">
      <c r="A53" s="13" t="s">
        <v>202</v>
      </c>
      <c r="B53" s="13"/>
      <c r="C53" s="13" t="s">
        <v>203</v>
      </c>
      <c r="D53" s="12" t="s">
        <v>204</v>
      </c>
      <c r="E53" s="20" t="s">
        <v>16</v>
      </c>
      <c r="F53" s="21">
        <v>1</v>
      </c>
      <c r="G53" s="22">
        <v>0</v>
      </c>
      <c r="H53" s="22">
        <v>0</v>
      </c>
      <c r="I53" s="23"/>
      <c r="J53" s="22"/>
      <c r="K53" s="22"/>
    </row>
    <row r="54" spans="1:11" ht="15">
      <c r="A54" s="13" t="s">
        <v>205</v>
      </c>
      <c r="B54" s="13"/>
      <c r="C54" s="13" t="s">
        <v>206</v>
      </c>
      <c r="D54" s="12" t="s">
        <v>207</v>
      </c>
      <c r="E54" s="20" t="s">
        <v>16</v>
      </c>
      <c r="F54" s="21">
        <v>2</v>
      </c>
      <c r="G54" s="22">
        <v>0</v>
      </c>
      <c r="H54" s="22">
        <v>0</v>
      </c>
      <c r="I54" s="23"/>
      <c r="J54" s="22"/>
      <c r="K54" s="22"/>
    </row>
    <row r="55" spans="1:11" ht="15">
      <c r="A55" s="13" t="s">
        <v>208</v>
      </c>
      <c r="B55" s="13"/>
      <c r="C55" s="13" t="s">
        <v>209</v>
      </c>
      <c r="D55" s="12" t="s">
        <v>210</v>
      </c>
      <c r="E55" s="20" t="s">
        <v>16</v>
      </c>
      <c r="F55" s="21">
        <v>2</v>
      </c>
      <c r="G55" s="22">
        <v>0</v>
      </c>
      <c r="H55" s="22">
        <v>0</v>
      </c>
      <c r="I55" s="23"/>
      <c r="J55" s="22"/>
      <c r="K55" s="22"/>
    </row>
    <row r="56" spans="1:11" ht="15">
      <c r="A56" s="13" t="s">
        <v>211</v>
      </c>
      <c r="B56" s="13"/>
      <c r="C56" s="13" t="s">
        <v>212</v>
      </c>
      <c r="D56" s="12" t="s">
        <v>213</v>
      </c>
      <c r="E56" s="20" t="s">
        <v>16</v>
      </c>
      <c r="F56" s="21">
        <v>1</v>
      </c>
      <c r="G56" s="22">
        <v>0</v>
      </c>
      <c r="H56" s="22">
        <v>0</v>
      </c>
      <c r="I56" s="23"/>
      <c r="J56" s="22"/>
      <c r="K56" s="22"/>
    </row>
    <row r="57" spans="1:11" ht="15">
      <c r="A57" s="13" t="s">
        <v>214</v>
      </c>
      <c r="B57" s="13"/>
      <c r="C57" s="13" t="s">
        <v>215</v>
      </c>
      <c r="D57" s="12" t="s">
        <v>216</v>
      </c>
      <c r="E57" s="20" t="s">
        <v>16</v>
      </c>
      <c r="F57" s="21">
        <v>1</v>
      </c>
      <c r="G57" s="22">
        <v>0</v>
      </c>
      <c r="H57" s="22">
        <v>0</v>
      </c>
      <c r="I57" s="23"/>
      <c r="J57" s="22"/>
      <c r="K57" s="22"/>
    </row>
    <row r="58" spans="1:11" ht="15">
      <c r="A58" s="13" t="s">
        <v>217</v>
      </c>
      <c r="B58" s="13"/>
      <c r="C58" s="13" t="s">
        <v>218</v>
      </c>
      <c r="D58" s="12" t="s">
        <v>219</v>
      </c>
      <c r="E58" s="20" t="s">
        <v>16</v>
      </c>
      <c r="F58" s="21">
        <v>1</v>
      </c>
      <c r="G58" s="22">
        <v>0</v>
      </c>
      <c r="H58" s="22">
        <v>0</v>
      </c>
      <c r="I58" s="23"/>
      <c r="J58" s="22"/>
      <c r="K58" s="22"/>
    </row>
    <row r="59" spans="1:11" ht="15">
      <c r="A59" s="10" t="s">
        <v>220</v>
      </c>
      <c r="B59" s="14" t="s">
        <v>410</v>
      </c>
      <c r="C59" s="8" t="s">
        <v>411</v>
      </c>
      <c r="D59" s="12" t="s">
        <v>412</v>
      </c>
      <c r="E59" s="20">
        <v>12</v>
      </c>
      <c r="F59" s="21">
        <v>1</v>
      </c>
      <c r="G59" s="22">
        <v>2786.2400000000002</v>
      </c>
      <c r="H59" s="22">
        <v>2843</v>
      </c>
      <c r="I59" s="23">
        <f t="shared" si="11"/>
        <v>2.0371540140117061</v>
      </c>
      <c r="J59" s="22">
        <f>AVERAGE(G59,H59)</f>
        <v>2814.62</v>
      </c>
      <c r="K59" s="22">
        <f t="shared" ref="K59:K61" si="12">J59*1.05</f>
        <v>2955.3510000000001</v>
      </c>
    </row>
    <row r="60" spans="1:11" ht="15">
      <c r="A60" s="10" t="s">
        <v>223</v>
      </c>
      <c r="B60" s="14" t="s">
        <v>413</v>
      </c>
      <c r="C60" s="8" t="s">
        <v>414</v>
      </c>
      <c r="D60" s="12" t="s">
        <v>415</v>
      </c>
      <c r="E60" s="20">
        <v>36</v>
      </c>
      <c r="F60" s="21">
        <v>1</v>
      </c>
      <c r="G60" s="22">
        <v>8358.7100000000009</v>
      </c>
      <c r="H60" s="22">
        <v>8528</v>
      </c>
      <c r="I60" s="23">
        <f t="shared" si="11"/>
        <v>2.0253125183192027</v>
      </c>
      <c r="J60" s="22">
        <f t="shared" ref="J60:J61" si="13">AVERAGE(G60,H60)</f>
        <v>8443.3549999999996</v>
      </c>
      <c r="K60" s="22">
        <f t="shared" si="12"/>
        <v>8865.5227500000001</v>
      </c>
    </row>
    <row r="61" spans="1:11" ht="15">
      <c r="A61" s="10" t="s">
        <v>224</v>
      </c>
      <c r="B61" s="14" t="s">
        <v>416</v>
      </c>
      <c r="C61" s="8" t="s">
        <v>417</v>
      </c>
      <c r="D61" s="12" t="s">
        <v>418</v>
      </c>
      <c r="E61" s="20">
        <v>60</v>
      </c>
      <c r="F61" s="21">
        <v>1</v>
      </c>
      <c r="G61" s="22">
        <v>13931.16</v>
      </c>
      <c r="H61" s="22">
        <v>14214</v>
      </c>
      <c r="I61" s="23">
        <f t="shared" si="11"/>
        <v>2.030268836191675</v>
      </c>
      <c r="J61" s="22">
        <f t="shared" si="13"/>
        <v>14072.58</v>
      </c>
      <c r="K61" s="22">
        <f t="shared" si="12"/>
        <v>14776.209000000001</v>
      </c>
    </row>
    <row r="62" spans="1:11" ht="15" customHeight="1">
      <c r="A62" s="56" t="s">
        <v>225</v>
      </c>
      <c r="B62" s="52"/>
      <c r="C62" s="52"/>
      <c r="D62" s="52"/>
      <c r="E62" s="52"/>
      <c r="F62" s="52"/>
      <c r="G62" s="52"/>
      <c r="H62" s="52"/>
      <c r="I62" s="52"/>
      <c r="J62" s="52"/>
      <c r="K62" s="53"/>
    </row>
    <row r="63" spans="1:11" ht="15">
      <c r="A63" s="10" t="s">
        <v>226</v>
      </c>
      <c r="B63" s="10" t="s">
        <v>227</v>
      </c>
      <c r="C63" s="8" t="s">
        <v>228</v>
      </c>
      <c r="D63" s="12" t="s">
        <v>229</v>
      </c>
      <c r="E63" s="20" t="s">
        <v>16</v>
      </c>
      <c r="F63" s="21">
        <v>1</v>
      </c>
      <c r="G63" s="22">
        <v>8989.8000000000011</v>
      </c>
      <c r="H63" s="22">
        <v>9022</v>
      </c>
      <c r="I63" s="23">
        <f t="shared" si="11"/>
        <v>0.35818371932633547</v>
      </c>
      <c r="J63" s="22">
        <f>AVERAGE(G63,H63)</f>
        <v>9005.9000000000015</v>
      </c>
      <c r="K63" s="22">
        <f t="shared" ref="K63" si="14">J63*1.05</f>
        <v>9456.1950000000015</v>
      </c>
    </row>
    <row r="64" spans="1:11" ht="15">
      <c r="A64" s="13" t="s">
        <v>230</v>
      </c>
      <c r="B64" s="13"/>
      <c r="C64" s="13" t="s">
        <v>203</v>
      </c>
      <c r="D64" s="12" t="s">
        <v>204</v>
      </c>
      <c r="E64" s="20" t="s">
        <v>16</v>
      </c>
      <c r="F64" s="21">
        <v>1</v>
      </c>
      <c r="G64" s="22">
        <v>0</v>
      </c>
      <c r="H64" s="22">
        <v>0</v>
      </c>
      <c r="I64" s="23"/>
      <c r="J64" s="22"/>
      <c r="K64" s="22"/>
    </row>
    <row r="65" spans="1:11" ht="15">
      <c r="A65" s="13" t="s">
        <v>231</v>
      </c>
      <c r="B65" s="13"/>
      <c r="C65" s="13" t="s">
        <v>197</v>
      </c>
      <c r="D65" s="12" t="s">
        <v>198</v>
      </c>
      <c r="E65" s="20" t="s">
        <v>16</v>
      </c>
      <c r="F65" s="21">
        <v>1</v>
      </c>
      <c r="G65" s="22">
        <v>0</v>
      </c>
      <c r="H65" s="22">
        <v>0</v>
      </c>
      <c r="I65" s="23"/>
      <c r="J65" s="22"/>
      <c r="K65" s="22"/>
    </row>
    <row r="66" spans="1:11" ht="15">
      <c r="A66" s="13" t="s">
        <v>232</v>
      </c>
      <c r="B66" s="13"/>
      <c r="C66" s="13" t="s">
        <v>233</v>
      </c>
      <c r="D66" s="12" t="s">
        <v>234</v>
      </c>
      <c r="E66" s="20" t="s">
        <v>16</v>
      </c>
      <c r="F66" s="21">
        <v>1</v>
      </c>
      <c r="G66" s="22">
        <v>0</v>
      </c>
      <c r="H66" s="22">
        <v>0</v>
      </c>
      <c r="I66" s="23"/>
      <c r="J66" s="22"/>
      <c r="K66" s="22"/>
    </row>
    <row r="67" spans="1:11" ht="15">
      <c r="A67" s="13" t="s">
        <v>235</v>
      </c>
      <c r="B67" s="13"/>
      <c r="C67" s="13" t="s">
        <v>194</v>
      </c>
      <c r="D67" s="12" t="s">
        <v>195</v>
      </c>
      <c r="E67" s="20" t="s">
        <v>16</v>
      </c>
      <c r="F67" s="21">
        <v>1</v>
      </c>
      <c r="G67" s="22">
        <v>0</v>
      </c>
      <c r="H67" s="22">
        <v>0</v>
      </c>
      <c r="I67" s="23"/>
      <c r="J67" s="22"/>
      <c r="K67" s="22"/>
    </row>
    <row r="68" spans="1:11" ht="15">
      <c r="A68" s="13" t="s">
        <v>236</v>
      </c>
      <c r="B68" s="13"/>
      <c r="C68" s="13" t="s">
        <v>237</v>
      </c>
      <c r="D68" s="12" t="s">
        <v>238</v>
      </c>
      <c r="E68" s="20" t="s">
        <v>16</v>
      </c>
      <c r="F68" s="21">
        <v>3</v>
      </c>
      <c r="G68" s="22">
        <v>0</v>
      </c>
      <c r="H68" s="22">
        <v>0</v>
      </c>
      <c r="I68" s="23"/>
      <c r="J68" s="22"/>
      <c r="K68" s="22"/>
    </row>
    <row r="69" spans="1:11" ht="15">
      <c r="A69" s="13" t="s">
        <v>239</v>
      </c>
      <c r="B69" s="13"/>
      <c r="C69" s="13" t="s">
        <v>240</v>
      </c>
      <c r="D69" s="12" t="s">
        <v>241</v>
      </c>
      <c r="E69" s="20" t="s">
        <v>16</v>
      </c>
      <c r="F69" s="21">
        <v>1</v>
      </c>
      <c r="G69" s="22">
        <v>0</v>
      </c>
      <c r="H69" s="22">
        <v>0</v>
      </c>
      <c r="I69" s="23"/>
      <c r="J69" s="22"/>
      <c r="K69" s="22"/>
    </row>
    <row r="70" spans="1:11" ht="15">
      <c r="A70" s="13" t="s">
        <v>242</v>
      </c>
      <c r="B70" s="13"/>
      <c r="C70" s="13" t="s">
        <v>243</v>
      </c>
      <c r="D70" s="12" t="s">
        <v>244</v>
      </c>
      <c r="E70" s="20" t="s">
        <v>16</v>
      </c>
      <c r="F70" s="21">
        <v>2</v>
      </c>
      <c r="G70" s="22">
        <v>0</v>
      </c>
      <c r="H70" s="22">
        <v>0</v>
      </c>
      <c r="I70" s="23"/>
      <c r="J70" s="22"/>
      <c r="K70" s="22"/>
    </row>
    <row r="71" spans="1:11" ht="15">
      <c r="A71" s="13" t="s">
        <v>245</v>
      </c>
      <c r="B71" s="13"/>
      <c r="C71" s="13" t="s">
        <v>246</v>
      </c>
      <c r="D71" s="12" t="s">
        <v>247</v>
      </c>
      <c r="E71" s="20" t="s">
        <v>16</v>
      </c>
      <c r="F71" s="21">
        <v>2</v>
      </c>
      <c r="G71" s="22">
        <v>0</v>
      </c>
      <c r="H71" s="22">
        <v>0</v>
      </c>
      <c r="I71" s="23"/>
      <c r="J71" s="22"/>
      <c r="K71" s="22"/>
    </row>
    <row r="72" spans="1:11" ht="15">
      <c r="A72" s="13" t="s">
        <v>248</v>
      </c>
      <c r="B72" s="13"/>
      <c r="C72" s="13" t="s">
        <v>212</v>
      </c>
      <c r="D72" s="12" t="s">
        <v>213</v>
      </c>
      <c r="E72" s="20" t="s">
        <v>16</v>
      </c>
      <c r="F72" s="21">
        <v>1</v>
      </c>
      <c r="G72" s="22">
        <v>0</v>
      </c>
      <c r="H72" s="22">
        <v>0</v>
      </c>
      <c r="I72" s="23"/>
      <c r="J72" s="22"/>
      <c r="K72" s="22"/>
    </row>
    <row r="73" spans="1:11" ht="15">
      <c r="A73" s="13" t="s">
        <v>249</v>
      </c>
      <c r="B73" s="13"/>
      <c r="C73" s="13" t="s">
        <v>218</v>
      </c>
      <c r="D73" s="12" t="s">
        <v>219</v>
      </c>
      <c r="E73" s="20" t="s">
        <v>16</v>
      </c>
      <c r="F73" s="21">
        <v>1</v>
      </c>
      <c r="G73" s="22">
        <v>0</v>
      </c>
      <c r="H73" s="22">
        <v>0</v>
      </c>
      <c r="I73" s="23"/>
      <c r="J73" s="22"/>
      <c r="K73" s="22"/>
    </row>
    <row r="74" spans="1:11" ht="15">
      <c r="A74" s="13" t="s">
        <v>250</v>
      </c>
      <c r="B74" s="13"/>
      <c r="C74" s="13" t="s">
        <v>251</v>
      </c>
      <c r="D74" s="12" t="s">
        <v>252</v>
      </c>
      <c r="E74" s="20" t="s">
        <v>16</v>
      </c>
      <c r="F74" s="21">
        <v>1</v>
      </c>
      <c r="G74" s="22">
        <v>0</v>
      </c>
      <c r="H74" s="22">
        <v>0</v>
      </c>
      <c r="I74" s="23"/>
      <c r="J74" s="22"/>
      <c r="K74" s="22"/>
    </row>
    <row r="75" spans="1:11" ht="15">
      <c r="A75" s="10" t="s">
        <v>253</v>
      </c>
      <c r="B75" s="14" t="s">
        <v>419</v>
      </c>
      <c r="C75" s="8" t="s">
        <v>420</v>
      </c>
      <c r="D75" s="12" t="s">
        <v>421</v>
      </c>
      <c r="E75" s="20">
        <v>12</v>
      </c>
      <c r="F75" s="21">
        <v>1</v>
      </c>
      <c r="G75" s="22">
        <v>352.74</v>
      </c>
      <c r="H75" s="22">
        <v>360</v>
      </c>
      <c r="I75" s="23">
        <f t="shared" si="11"/>
        <v>2.0581731587004564</v>
      </c>
      <c r="J75" s="22">
        <f>AVERAGE(G75,H75)</f>
        <v>356.37</v>
      </c>
      <c r="K75" s="22">
        <f t="shared" ref="K75:K77" si="15">J75*1.05</f>
        <v>374.18850000000003</v>
      </c>
    </row>
    <row r="76" spans="1:11" ht="15">
      <c r="A76" s="10" t="s">
        <v>256</v>
      </c>
      <c r="B76" s="14" t="s">
        <v>422</v>
      </c>
      <c r="C76" s="8" t="s">
        <v>423</v>
      </c>
      <c r="D76" s="12" t="s">
        <v>424</v>
      </c>
      <c r="E76" s="20">
        <v>36</v>
      </c>
      <c r="F76" s="21">
        <v>1</v>
      </c>
      <c r="G76" s="22">
        <v>1058.2</v>
      </c>
      <c r="H76" s="22">
        <v>1080</v>
      </c>
      <c r="I76" s="23">
        <f t="shared" si="11"/>
        <v>2.0601020601020559</v>
      </c>
      <c r="J76" s="22">
        <f t="shared" ref="J76:J77" si="16">AVERAGE(G76,H76)</f>
        <v>1069.0999999999999</v>
      </c>
      <c r="K76" s="22">
        <f t="shared" si="15"/>
        <v>1122.5550000000001</v>
      </c>
    </row>
    <row r="77" spans="1:11" ht="15">
      <c r="A77" s="10" t="s">
        <v>257</v>
      </c>
      <c r="B77" s="14" t="s">
        <v>425</v>
      </c>
      <c r="C77" s="8" t="s">
        <v>426</v>
      </c>
      <c r="D77" s="12" t="s">
        <v>427</v>
      </c>
      <c r="E77" s="20">
        <v>60</v>
      </c>
      <c r="F77" s="21">
        <v>1</v>
      </c>
      <c r="G77" s="22">
        <v>1763.64</v>
      </c>
      <c r="H77" s="22">
        <v>1800</v>
      </c>
      <c r="I77" s="23">
        <f t="shared" si="11"/>
        <v>2.0616452337211615</v>
      </c>
      <c r="J77" s="22">
        <f t="shared" si="16"/>
        <v>1781.8200000000002</v>
      </c>
      <c r="K77" s="22">
        <f t="shared" si="15"/>
        <v>1870.9110000000003</v>
      </c>
    </row>
    <row r="78" spans="1:11" ht="15" customHeight="1">
      <c r="A78" s="56" t="s">
        <v>258</v>
      </c>
      <c r="B78" s="52"/>
      <c r="C78" s="52"/>
      <c r="D78" s="52"/>
      <c r="E78" s="52"/>
      <c r="F78" s="52"/>
      <c r="G78" s="52"/>
      <c r="H78" s="52"/>
      <c r="I78" s="52"/>
      <c r="J78" s="52"/>
      <c r="K78" s="53"/>
    </row>
    <row r="79" spans="1:11" ht="15">
      <c r="A79" s="10" t="s">
        <v>259</v>
      </c>
      <c r="B79" s="10" t="s">
        <v>260</v>
      </c>
      <c r="C79" s="8" t="s">
        <v>261</v>
      </c>
      <c r="D79" s="12" t="s">
        <v>262</v>
      </c>
      <c r="E79" s="20" t="s">
        <v>16</v>
      </c>
      <c r="F79" s="21">
        <v>1</v>
      </c>
      <c r="G79" s="22">
        <v>17852.289999999997</v>
      </c>
      <c r="H79" s="22">
        <v>17916</v>
      </c>
      <c r="I79" s="23">
        <f t="shared" si="11"/>
        <v>0.35687298380209359</v>
      </c>
      <c r="J79" s="22">
        <f>AVERAGE(G79,H79)</f>
        <v>17884.144999999997</v>
      </c>
      <c r="K79" s="22">
        <f t="shared" ref="K79" si="17">J79*1.05</f>
        <v>18778.352249999996</v>
      </c>
    </row>
    <row r="80" spans="1:11" ht="15">
      <c r="A80" s="13" t="s">
        <v>263</v>
      </c>
      <c r="B80" s="13"/>
      <c r="C80" s="13" t="s">
        <v>203</v>
      </c>
      <c r="D80" s="12" t="s">
        <v>204</v>
      </c>
      <c r="E80" s="20" t="s">
        <v>16</v>
      </c>
      <c r="F80" s="21">
        <v>1</v>
      </c>
      <c r="G80" s="22">
        <v>0</v>
      </c>
      <c r="H80" s="22">
        <v>0</v>
      </c>
      <c r="I80" s="23"/>
      <c r="J80" s="22"/>
      <c r="K80" s="22"/>
    </row>
    <row r="81" spans="1:11" ht="15">
      <c r="A81" s="13" t="s">
        <v>264</v>
      </c>
      <c r="B81" s="13"/>
      <c r="C81" s="13" t="s">
        <v>197</v>
      </c>
      <c r="D81" s="12" t="s">
        <v>198</v>
      </c>
      <c r="E81" s="20" t="s">
        <v>16</v>
      </c>
      <c r="F81" s="21">
        <v>1</v>
      </c>
      <c r="G81" s="22">
        <v>0</v>
      </c>
      <c r="H81" s="22">
        <v>0</v>
      </c>
      <c r="I81" s="23"/>
      <c r="J81" s="22"/>
      <c r="K81" s="22"/>
    </row>
    <row r="82" spans="1:11" ht="15">
      <c r="A82" s="13" t="s">
        <v>265</v>
      </c>
      <c r="B82" s="13"/>
      <c r="C82" s="13" t="s">
        <v>233</v>
      </c>
      <c r="D82" s="12" t="s">
        <v>234</v>
      </c>
      <c r="E82" s="20" t="s">
        <v>16</v>
      </c>
      <c r="F82" s="21">
        <v>1</v>
      </c>
      <c r="G82" s="22">
        <v>0</v>
      </c>
      <c r="H82" s="22">
        <v>0</v>
      </c>
      <c r="I82" s="23"/>
      <c r="J82" s="22"/>
      <c r="K82" s="22"/>
    </row>
    <row r="83" spans="1:11" ht="15">
      <c r="A83" s="13" t="s">
        <v>266</v>
      </c>
      <c r="B83" s="13"/>
      <c r="C83" s="13" t="s">
        <v>194</v>
      </c>
      <c r="D83" s="12" t="s">
        <v>195</v>
      </c>
      <c r="E83" s="20" t="s">
        <v>16</v>
      </c>
      <c r="F83" s="21">
        <v>1</v>
      </c>
      <c r="G83" s="22">
        <v>0</v>
      </c>
      <c r="H83" s="22">
        <v>0</v>
      </c>
      <c r="I83" s="23"/>
      <c r="J83" s="22"/>
      <c r="K83" s="22"/>
    </row>
    <row r="84" spans="1:11" ht="15">
      <c r="A84" s="13" t="s">
        <v>267</v>
      </c>
      <c r="B84" s="13"/>
      <c r="C84" s="13" t="s">
        <v>268</v>
      </c>
      <c r="D84" s="12" t="s">
        <v>269</v>
      </c>
      <c r="E84" s="20" t="s">
        <v>16</v>
      </c>
      <c r="F84" s="21">
        <v>4</v>
      </c>
      <c r="G84" s="22">
        <v>0</v>
      </c>
      <c r="H84" s="22">
        <v>0</v>
      </c>
      <c r="I84" s="23"/>
      <c r="J84" s="22"/>
      <c r="K84" s="22"/>
    </row>
    <row r="85" spans="1:11" ht="15">
      <c r="A85" s="13" t="s">
        <v>270</v>
      </c>
      <c r="B85" s="13"/>
      <c r="C85" s="13" t="s">
        <v>271</v>
      </c>
      <c r="D85" s="12" t="s">
        <v>272</v>
      </c>
      <c r="E85" s="20" t="s">
        <v>16</v>
      </c>
      <c r="F85" s="21">
        <v>1</v>
      </c>
      <c r="G85" s="22">
        <v>1455.8799999999999</v>
      </c>
      <c r="H85" s="22">
        <v>1461</v>
      </c>
      <c r="I85" s="23">
        <f t="shared" si="11"/>
        <v>0.35167733604418761</v>
      </c>
      <c r="J85" s="22">
        <f>AVERAGE(G85,H85)</f>
        <v>1458.44</v>
      </c>
      <c r="K85" s="22">
        <f t="shared" ref="K85" si="18">J85*1.05</f>
        <v>1531.3620000000001</v>
      </c>
    </row>
    <row r="86" spans="1:11" ht="15">
      <c r="A86" s="13" t="s">
        <v>273</v>
      </c>
      <c r="B86" s="13"/>
      <c r="C86" s="13" t="s">
        <v>274</v>
      </c>
      <c r="D86" s="12" t="s">
        <v>275</v>
      </c>
      <c r="E86" s="20" t="s">
        <v>16</v>
      </c>
      <c r="F86" s="21">
        <v>2</v>
      </c>
      <c r="G86" s="22">
        <v>0</v>
      </c>
      <c r="H86" s="22">
        <v>0</v>
      </c>
      <c r="I86" s="23"/>
      <c r="J86" s="22"/>
      <c r="K86" s="22"/>
    </row>
    <row r="87" spans="1:11" ht="15">
      <c r="A87" s="13" t="s">
        <v>276</v>
      </c>
      <c r="B87" s="13"/>
      <c r="C87" s="13" t="s">
        <v>246</v>
      </c>
      <c r="D87" s="12" t="s">
        <v>247</v>
      </c>
      <c r="E87" s="20" t="s">
        <v>16</v>
      </c>
      <c r="F87" s="21">
        <v>2</v>
      </c>
      <c r="G87" s="22">
        <v>0</v>
      </c>
      <c r="H87" s="22">
        <v>0</v>
      </c>
      <c r="I87" s="23"/>
      <c r="J87" s="22"/>
      <c r="K87" s="22"/>
    </row>
    <row r="88" spans="1:11" ht="15">
      <c r="A88" s="13" t="s">
        <v>277</v>
      </c>
      <c r="B88" s="13"/>
      <c r="C88" s="13" t="s">
        <v>212</v>
      </c>
      <c r="D88" s="12" t="s">
        <v>213</v>
      </c>
      <c r="E88" s="20" t="s">
        <v>16</v>
      </c>
      <c r="F88" s="21">
        <v>1</v>
      </c>
      <c r="G88" s="22">
        <v>0</v>
      </c>
      <c r="H88" s="22">
        <v>0</v>
      </c>
      <c r="I88" s="23"/>
      <c r="J88" s="22"/>
      <c r="K88" s="22"/>
    </row>
    <row r="89" spans="1:11" ht="15">
      <c r="A89" s="13" t="s">
        <v>278</v>
      </c>
      <c r="B89" s="13"/>
      <c r="C89" s="13" t="s">
        <v>251</v>
      </c>
      <c r="D89" s="12" t="s">
        <v>252</v>
      </c>
      <c r="E89" s="20" t="s">
        <v>16</v>
      </c>
      <c r="F89" s="21">
        <v>1</v>
      </c>
      <c r="G89" s="22">
        <v>0</v>
      </c>
      <c r="H89" s="22">
        <v>0</v>
      </c>
      <c r="I89" s="23"/>
      <c r="J89" s="22"/>
      <c r="K89" s="22"/>
    </row>
    <row r="90" spans="1:11" ht="15">
      <c r="A90" s="13" t="s">
        <v>279</v>
      </c>
      <c r="B90" s="13"/>
      <c r="C90" s="13" t="s">
        <v>218</v>
      </c>
      <c r="D90" s="12" t="s">
        <v>219</v>
      </c>
      <c r="E90" s="20" t="s">
        <v>16</v>
      </c>
      <c r="F90" s="21">
        <v>1</v>
      </c>
      <c r="G90" s="22">
        <v>0</v>
      </c>
      <c r="H90" s="22">
        <v>0</v>
      </c>
      <c r="I90" s="23"/>
      <c r="J90" s="22"/>
      <c r="K90" s="22"/>
    </row>
    <row r="91" spans="1:11" ht="15">
      <c r="A91" s="10" t="s">
        <v>280</v>
      </c>
      <c r="B91" s="14" t="s">
        <v>428</v>
      </c>
      <c r="C91" s="8" t="s">
        <v>429</v>
      </c>
      <c r="D91" s="12" t="s">
        <v>430</v>
      </c>
      <c r="E91" s="20">
        <v>12</v>
      </c>
      <c r="F91" s="21">
        <v>1</v>
      </c>
      <c r="G91" s="22">
        <v>2173.6200000000003</v>
      </c>
      <c r="H91" s="22">
        <v>2218</v>
      </c>
      <c r="I91" s="23">
        <f t="shared" si="11"/>
        <v>2.0417552286047997</v>
      </c>
      <c r="J91" s="22">
        <f>AVERAGE(G91,H91)</f>
        <v>2195.8100000000004</v>
      </c>
      <c r="K91" s="22">
        <f t="shared" ref="K91:K93" si="19">J91*1.05</f>
        <v>2305.6005000000005</v>
      </c>
    </row>
    <row r="92" spans="1:11" ht="15">
      <c r="A92" s="10" t="s">
        <v>283</v>
      </c>
      <c r="B92" s="14" t="s">
        <v>431</v>
      </c>
      <c r="C92" s="8" t="s">
        <v>432</v>
      </c>
      <c r="D92" s="12" t="s">
        <v>433</v>
      </c>
      <c r="E92" s="20">
        <v>36</v>
      </c>
      <c r="F92" s="21">
        <v>1</v>
      </c>
      <c r="G92" s="22">
        <v>6520.81</v>
      </c>
      <c r="H92" s="22">
        <v>6653</v>
      </c>
      <c r="I92" s="23">
        <f t="shared" si="11"/>
        <v>2.0272021420651667</v>
      </c>
      <c r="J92" s="22">
        <f t="shared" ref="J92:J93" si="20">AVERAGE(G92,H92)</f>
        <v>6586.9050000000007</v>
      </c>
      <c r="K92" s="22">
        <f t="shared" si="19"/>
        <v>6916.250250000001</v>
      </c>
    </row>
    <row r="93" spans="1:11" ht="15">
      <c r="A93" s="10" t="s">
        <v>284</v>
      </c>
      <c r="B93" s="14" t="s">
        <v>434</v>
      </c>
      <c r="C93" s="8" t="s">
        <v>435</v>
      </c>
      <c r="D93" s="12" t="s">
        <v>436</v>
      </c>
      <c r="E93" s="20">
        <v>60</v>
      </c>
      <c r="F93" s="21">
        <v>1</v>
      </c>
      <c r="G93" s="22">
        <v>10868.02</v>
      </c>
      <c r="H93" s="22">
        <v>11089</v>
      </c>
      <c r="I93" s="23">
        <f t="shared" si="11"/>
        <v>2.0333050546465645</v>
      </c>
      <c r="J93" s="22">
        <f t="shared" si="20"/>
        <v>10978.51</v>
      </c>
      <c r="K93" s="22">
        <f t="shared" si="19"/>
        <v>11527.435500000001</v>
      </c>
    </row>
    <row r="94" spans="1:11" ht="15" customHeight="1">
      <c r="A94" s="56" t="s">
        <v>285</v>
      </c>
      <c r="B94" s="52"/>
      <c r="C94" s="52"/>
      <c r="D94" s="52"/>
      <c r="E94" s="52"/>
      <c r="F94" s="52"/>
      <c r="G94" s="52"/>
      <c r="H94" s="52"/>
      <c r="I94" s="52"/>
      <c r="J94" s="52"/>
      <c r="K94" s="53"/>
    </row>
    <row r="95" spans="1:11" ht="15">
      <c r="A95" s="10" t="s">
        <v>286</v>
      </c>
      <c r="B95" s="10" t="s">
        <v>287</v>
      </c>
      <c r="C95" s="8" t="s">
        <v>288</v>
      </c>
      <c r="D95" s="12" t="s">
        <v>289</v>
      </c>
      <c r="E95" s="20" t="s">
        <v>16</v>
      </c>
      <c r="F95" s="21">
        <v>1</v>
      </c>
      <c r="G95" s="22">
        <v>19816.16</v>
      </c>
      <c r="H95" s="22">
        <v>19886</v>
      </c>
      <c r="I95" s="23">
        <f t="shared" si="11"/>
        <v>0.35243962503330689</v>
      </c>
      <c r="J95" s="22">
        <f>AVERAGE(G95,H95)</f>
        <v>19851.080000000002</v>
      </c>
      <c r="K95" s="22">
        <f t="shared" ref="K95" si="21">J95*1.05</f>
        <v>20843.634000000002</v>
      </c>
    </row>
    <row r="96" spans="1:11" ht="15">
      <c r="A96" s="13" t="s">
        <v>290</v>
      </c>
      <c r="B96" s="13"/>
      <c r="C96" s="13" t="s">
        <v>203</v>
      </c>
      <c r="D96" s="12" t="s">
        <v>204</v>
      </c>
      <c r="E96" s="20" t="s">
        <v>16</v>
      </c>
      <c r="F96" s="21">
        <v>1</v>
      </c>
      <c r="G96" s="22">
        <v>0</v>
      </c>
      <c r="H96" s="22">
        <v>0</v>
      </c>
      <c r="I96" s="23"/>
      <c r="J96" s="22"/>
      <c r="K96" s="22"/>
    </row>
    <row r="97" spans="1:11" ht="15">
      <c r="A97" s="13" t="s">
        <v>291</v>
      </c>
      <c r="B97" s="13"/>
      <c r="C97" s="13" t="s">
        <v>197</v>
      </c>
      <c r="D97" s="12" t="s">
        <v>198</v>
      </c>
      <c r="E97" s="20" t="s">
        <v>16</v>
      </c>
      <c r="F97" s="21">
        <v>1</v>
      </c>
      <c r="G97" s="22">
        <v>0</v>
      </c>
      <c r="H97" s="22">
        <v>0</v>
      </c>
      <c r="I97" s="23"/>
      <c r="J97" s="22"/>
      <c r="K97" s="22"/>
    </row>
    <row r="98" spans="1:11" ht="15">
      <c r="A98" s="13" t="s">
        <v>292</v>
      </c>
      <c r="B98" s="13"/>
      <c r="C98" s="13" t="s">
        <v>233</v>
      </c>
      <c r="D98" s="12" t="s">
        <v>234</v>
      </c>
      <c r="E98" s="20" t="s">
        <v>16</v>
      </c>
      <c r="F98" s="21">
        <v>1</v>
      </c>
      <c r="G98" s="22">
        <v>0</v>
      </c>
      <c r="H98" s="22">
        <v>0</v>
      </c>
      <c r="I98" s="23"/>
      <c r="J98" s="22"/>
      <c r="K98" s="22"/>
    </row>
    <row r="99" spans="1:11" ht="15">
      <c r="A99" s="13" t="s">
        <v>293</v>
      </c>
      <c r="B99" s="13"/>
      <c r="C99" s="13" t="s">
        <v>194</v>
      </c>
      <c r="D99" s="12" t="s">
        <v>195</v>
      </c>
      <c r="E99" s="20" t="s">
        <v>16</v>
      </c>
      <c r="F99" s="21">
        <v>1</v>
      </c>
      <c r="G99" s="22">
        <v>0</v>
      </c>
      <c r="H99" s="22">
        <v>0</v>
      </c>
      <c r="I99" s="23"/>
      <c r="J99" s="22"/>
      <c r="K99" s="22"/>
    </row>
    <row r="100" spans="1:11" ht="15">
      <c r="A100" s="13" t="s">
        <v>294</v>
      </c>
      <c r="B100" s="13"/>
      <c r="C100" s="13" t="s">
        <v>268</v>
      </c>
      <c r="D100" s="12" t="s">
        <v>269</v>
      </c>
      <c r="E100" s="20" t="s">
        <v>16</v>
      </c>
      <c r="F100" s="21">
        <v>4</v>
      </c>
      <c r="G100" s="22">
        <v>0</v>
      </c>
      <c r="H100" s="22">
        <v>0</v>
      </c>
      <c r="I100" s="23"/>
      <c r="J100" s="22"/>
      <c r="K100" s="22"/>
    </row>
    <row r="101" spans="1:11" ht="15">
      <c r="A101" s="13" t="s">
        <v>295</v>
      </c>
      <c r="B101" s="13"/>
      <c r="C101" s="13" t="s">
        <v>271</v>
      </c>
      <c r="D101" s="12" t="s">
        <v>272</v>
      </c>
      <c r="E101" s="20" t="s">
        <v>16</v>
      </c>
      <c r="F101" s="21">
        <v>1</v>
      </c>
      <c r="G101" s="22">
        <v>1455.8799999999999</v>
      </c>
      <c r="H101" s="22">
        <v>1461</v>
      </c>
      <c r="I101" s="23">
        <f t="shared" si="11"/>
        <v>0.35167733604418761</v>
      </c>
      <c r="J101" s="22">
        <f>AVERAGE(G101,H101)</f>
        <v>1458.44</v>
      </c>
      <c r="K101" s="22">
        <f t="shared" ref="K101" si="22">J101*1.05</f>
        <v>1531.3620000000001</v>
      </c>
    </row>
    <row r="102" spans="1:11" ht="15">
      <c r="A102" s="13" t="s">
        <v>296</v>
      </c>
      <c r="B102" s="13"/>
      <c r="C102" s="13" t="s">
        <v>297</v>
      </c>
      <c r="D102" s="12" t="s">
        <v>298</v>
      </c>
      <c r="E102" s="20" t="s">
        <v>16</v>
      </c>
      <c r="F102" s="21">
        <v>2</v>
      </c>
      <c r="G102" s="22">
        <v>0</v>
      </c>
      <c r="H102" s="22">
        <v>0</v>
      </c>
      <c r="I102" s="23"/>
      <c r="J102" s="22"/>
      <c r="K102" s="22"/>
    </row>
    <row r="103" spans="1:11" ht="15">
      <c r="A103" s="13" t="s">
        <v>299</v>
      </c>
      <c r="B103" s="13"/>
      <c r="C103" s="13" t="s">
        <v>209</v>
      </c>
      <c r="D103" s="12" t="s">
        <v>210</v>
      </c>
      <c r="E103" s="20" t="s">
        <v>16</v>
      </c>
      <c r="F103" s="21">
        <v>2</v>
      </c>
      <c r="G103" s="22">
        <v>0</v>
      </c>
      <c r="H103" s="22">
        <v>0</v>
      </c>
      <c r="I103" s="23"/>
      <c r="J103" s="22"/>
      <c r="K103" s="22"/>
    </row>
    <row r="104" spans="1:11" ht="15">
      <c r="A104" s="13" t="s">
        <v>300</v>
      </c>
      <c r="B104" s="13"/>
      <c r="C104" s="13" t="s">
        <v>212</v>
      </c>
      <c r="D104" s="12" t="s">
        <v>213</v>
      </c>
      <c r="E104" s="20" t="s">
        <v>16</v>
      </c>
      <c r="F104" s="21">
        <v>1</v>
      </c>
      <c r="G104" s="22">
        <v>0</v>
      </c>
      <c r="H104" s="22">
        <v>0</v>
      </c>
      <c r="I104" s="23"/>
      <c r="J104" s="22"/>
      <c r="K104" s="22"/>
    </row>
    <row r="105" spans="1:11" ht="15">
      <c r="A105" s="13" t="s">
        <v>301</v>
      </c>
      <c r="B105" s="13"/>
      <c r="C105" s="13" t="s">
        <v>251</v>
      </c>
      <c r="D105" s="12" t="s">
        <v>252</v>
      </c>
      <c r="E105" s="20" t="s">
        <v>16</v>
      </c>
      <c r="F105" s="21">
        <v>1</v>
      </c>
      <c r="G105" s="22">
        <v>0</v>
      </c>
      <c r="H105" s="22">
        <v>0</v>
      </c>
      <c r="I105" s="23"/>
      <c r="J105" s="22"/>
      <c r="K105" s="22"/>
    </row>
    <row r="106" spans="1:11" ht="15">
      <c r="A106" s="13" t="s">
        <v>302</v>
      </c>
      <c r="B106" s="13"/>
      <c r="C106" s="13" t="s">
        <v>218</v>
      </c>
      <c r="D106" s="12" t="s">
        <v>219</v>
      </c>
      <c r="E106" s="20" t="s">
        <v>16</v>
      </c>
      <c r="F106" s="21">
        <v>1</v>
      </c>
      <c r="G106" s="22">
        <v>0</v>
      </c>
      <c r="H106" s="22">
        <v>0</v>
      </c>
      <c r="I106" s="23"/>
      <c r="J106" s="22"/>
      <c r="K106" s="22"/>
    </row>
    <row r="107" spans="1:11" ht="15">
      <c r="A107" s="10" t="s">
        <v>303</v>
      </c>
      <c r="B107" s="14" t="s">
        <v>437</v>
      </c>
      <c r="C107" s="8" t="s">
        <v>438</v>
      </c>
      <c r="D107" s="12" t="s">
        <v>439</v>
      </c>
      <c r="E107" s="20">
        <v>12</v>
      </c>
      <c r="F107" s="21">
        <v>1</v>
      </c>
      <c r="G107" s="22">
        <v>2430.4300000000003</v>
      </c>
      <c r="H107" s="22">
        <v>2480</v>
      </c>
      <c r="I107" s="23">
        <f t="shared" si="11"/>
        <v>2.0395567862476889</v>
      </c>
      <c r="J107" s="22">
        <f>AVERAGE(G107,H107)</f>
        <v>2455.2150000000001</v>
      </c>
      <c r="K107" s="22">
        <f t="shared" ref="K107:K109" si="23">J107*1.05</f>
        <v>2577.9757500000001</v>
      </c>
    </row>
    <row r="108" spans="1:11" ht="15">
      <c r="A108" s="10" t="s">
        <v>306</v>
      </c>
      <c r="B108" s="14" t="s">
        <v>440</v>
      </c>
      <c r="C108" s="8" t="s">
        <v>441</v>
      </c>
      <c r="D108" s="12" t="s">
        <v>442</v>
      </c>
      <c r="E108" s="20">
        <v>36</v>
      </c>
      <c r="F108" s="21">
        <v>1</v>
      </c>
      <c r="G108" s="22">
        <v>7291.24</v>
      </c>
      <c r="H108" s="22">
        <v>7439</v>
      </c>
      <c r="I108" s="23">
        <f t="shared" si="11"/>
        <v>2.0265414387676199</v>
      </c>
      <c r="J108" s="22">
        <f t="shared" ref="J108:J109" si="24">AVERAGE(G108,H108)</f>
        <v>7365.12</v>
      </c>
      <c r="K108" s="22">
        <f t="shared" si="23"/>
        <v>7733.3760000000002</v>
      </c>
    </row>
    <row r="109" spans="1:11" ht="15">
      <c r="A109" s="10" t="s">
        <v>307</v>
      </c>
      <c r="B109" s="14" t="s">
        <v>443</v>
      </c>
      <c r="C109" s="8" t="s">
        <v>444</v>
      </c>
      <c r="D109" s="12" t="s">
        <v>445</v>
      </c>
      <c r="E109" s="20">
        <v>60</v>
      </c>
      <c r="F109" s="21">
        <v>1</v>
      </c>
      <c r="G109" s="22">
        <v>12152.06</v>
      </c>
      <c r="H109" s="22">
        <v>12399</v>
      </c>
      <c r="I109" s="23">
        <f t="shared" si="11"/>
        <v>2.032083449225897</v>
      </c>
      <c r="J109" s="22">
        <f t="shared" si="24"/>
        <v>12275.529999999999</v>
      </c>
      <c r="K109" s="22">
        <f t="shared" si="23"/>
        <v>12889.306499999999</v>
      </c>
    </row>
    <row r="110" spans="1:11" ht="15" customHeight="1">
      <c r="A110" s="56" t="s">
        <v>308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3"/>
    </row>
    <row r="111" spans="1:11" ht="15">
      <c r="A111" s="10" t="s">
        <v>309</v>
      </c>
      <c r="B111" s="10" t="s">
        <v>446</v>
      </c>
      <c r="C111" s="8" t="s">
        <v>311</v>
      </c>
      <c r="D111" s="12" t="s">
        <v>312</v>
      </c>
      <c r="E111" s="20" t="s">
        <v>16</v>
      </c>
      <c r="F111" s="21">
        <v>1</v>
      </c>
      <c r="G111" s="22">
        <v>1091.3599999999999</v>
      </c>
      <c r="H111" s="22">
        <v>1096</v>
      </c>
      <c r="I111" s="23">
        <f t="shared" si="11"/>
        <v>0.42515760152471227</v>
      </c>
      <c r="J111" s="22">
        <f>AVERAGE(G111,H111)</f>
        <v>1093.6799999999998</v>
      </c>
      <c r="K111" s="22">
        <f t="shared" ref="K111:K122" si="25">J111*1.05</f>
        <v>1148.3639999999998</v>
      </c>
    </row>
    <row r="112" spans="1:11" ht="15">
      <c r="A112" s="10" t="s">
        <v>313</v>
      </c>
      <c r="B112" s="10" t="s">
        <v>447</v>
      </c>
      <c r="C112" s="8" t="s">
        <v>315</v>
      </c>
      <c r="D112" s="12" t="s">
        <v>316</v>
      </c>
      <c r="E112" s="20" t="s">
        <v>16</v>
      </c>
      <c r="F112" s="21">
        <v>1</v>
      </c>
      <c r="G112" s="22">
        <v>1200.77</v>
      </c>
      <c r="H112" s="22">
        <v>1205</v>
      </c>
      <c r="I112" s="23">
        <f t="shared" ref="I112:I153" si="26">(H112-G112)/G112*100</f>
        <v>0.35227395754391083</v>
      </c>
      <c r="J112" s="22">
        <f t="shared" ref="J112:J122" si="27">AVERAGE(G112,H112)</f>
        <v>1202.885</v>
      </c>
      <c r="K112" s="22">
        <f t="shared" si="25"/>
        <v>1263.02925</v>
      </c>
    </row>
    <row r="113" spans="1:11" ht="15">
      <c r="A113" s="10" t="s">
        <v>317</v>
      </c>
      <c r="B113" s="10" t="s">
        <v>448</v>
      </c>
      <c r="C113" s="8" t="s">
        <v>319</v>
      </c>
      <c r="D113" s="12" t="s">
        <v>320</v>
      </c>
      <c r="E113" s="20" t="s">
        <v>16</v>
      </c>
      <c r="F113" s="21">
        <v>1</v>
      </c>
      <c r="G113" s="22">
        <v>1200.77</v>
      </c>
      <c r="H113" s="22">
        <v>1205</v>
      </c>
      <c r="I113" s="23">
        <f t="shared" si="26"/>
        <v>0.35227395754391083</v>
      </c>
      <c r="J113" s="22">
        <f t="shared" si="27"/>
        <v>1202.885</v>
      </c>
      <c r="K113" s="22">
        <f t="shared" si="25"/>
        <v>1263.02925</v>
      </c>
    </row>
    <row r="114" spans="1:11" ht="15">
      <c r="A114" s="10" t="s">
        <v>321</v>
      </c>
      <c r="B114" s="10" t="s">
        <v>449</v>
      </c>
      <c r="C114" s="8" t="s">
        <v>323</v>
      </c>
      <c r="D114" s="12" t="s">
        <v>324</v>
      </c>
      <c r="E114" s="20" t="s">
        <v>16</v>
      </c>
      <c r="F114" s="21">
        <v>1</v>
      </c>
      <c r="G114" s="22">
        <v>1091.3599999999999</v>
      </c>
      <c r="H114" s="22">
        <v>1096</v>
      </c>
      <c r="I114" s="23">
        <f t="shared" si="26"/>
        <v>0.42515760152471227</v>
      </c>
      <c r="J114" s="22">
        <f t="shared" si="27"/>
        <v>1093.6799999999998</v>
      </c>
      <c r="K114" s="22">
        <f t="shared" si="25"/>
        <v>1148.3639999999998</v>
      </c>
    </row>
    <row r="115" spans="1:11" ht="15">
      <c r="A115" s="10" t="s">
        <v>325</v>
      </c>
      <c r="B115" s="10" t="s">
        <v>450</v>
      </c>
      <c r="C115" s="8" t="s">
        <v>327</v>
      </c>
      <c r="D115" s="12" t="s">
        <v>328</v>
      </c>
      <c r="E115" s="20" t="s">
        <v>16</v>
      </c>
      <c r="F115" s="21">
        <v>1</v>
      </c>
      <c r="G115" s="22">
        <v>927.24</v>
      </c>
      <c r="H115" s="22">
        <v>931</v>
      </c>
      <c r="I115" s="23">
        <f t="shared" si="26"/>
        <v>0.40550450800224219</v>
      </c>
      <c r="J115" s="22">
        <f t="shared" si="27"/>
        <v>929.12</v>
      </c>
      <c r="K115" s="22">
        <f t="shared" si="25"/>
        <v>975.57600000000002</v>
      </c>
    </row>
    <row r="116" spans="1:11" ht="15">
      <c r="A116" s="10" t="s">
        <v>329</v>
      </c>
      <c r="B116" s="10" t="s">
        <v>451</v>
      </c>
      <c r="C116" s="8" t="s">
        <v>331</v>
      </c>
      <c r="D116" s="12" t="s">
        <v>332</v>
      </c>
      <c r="E116" s="20" t="s">
        <v>16</v>
      </c>
      <c r="F116" s="21">
        <v>1</v>
      </c>
      <c r="G116" s="22">
        <v>16408.59</v>
      </c>
      <c r="H116" s="22">
        <v>16467</v>
      </c>
      <c r="I116" s="23">
        <f t="shared" si="26"/>
        <v>0.35597208535285391</v>
      </c>
      <c r="J116" s="22">
        <f t="shared" si="27"/>
        <v>16437.794999999998</v>
      </c>
      <c r="K116" s="22">
        <f t="shared" si="25"/>
        <v>17259.68475</v>
      </c>
    </row>
    <row r="117" spans="1:11" ht="15">
      <c r="A117" s="10" t="s">
        <v>333</v>
      </c>
      <c r="B117" s="10" t="s">
        <v>452</v>
      </c>
      <c r="C117" s="8" t="s">
        <v>335</v>
      </c>
      <c r="D117" s="12" t="s">
        <v>336</v>
      </c>
      <c r="E117" s="20" t="s">
        <v>16</v>
      </c>
      <c r="F117" s="21">
        <v>1</v>
      </c>
      <c r="G117" s="22">
        <v>924.51</v>
      </c>
      <c r="H117" s="22">
        <v>928</v>
      </c>
      <c r="I117" s="23">
        <f t="shared" si="26"/>
        <v>0.37749726882348583</v>
      </c>
      <c r="J117" s="22">
        <f t="shared" si="27"/>
        <v>926.255</v>
      </c>
      <c r="K117" s="22">
        <f t="shared" si="25"/>
        <v>972.56775000000005</v>
      </c>
    </row>
    <row r="118" spans="1:11" ht="15">
      <c r="A118" s="10" t="s">
        <v>337</v>
      </c>
      <c r="B118" s="10" t="s">
        <v>453</v>
      </c>
      <c r="C118" s="8" t="s">
        <v>339</v>
      </c>
      <c r="D118" s="12" t="s">
        <v>340</v>
      </c>
      <c r="E118" s="20" t="s">
        <v>16</v>
      </c>
      <c r="F118" s="21">
        <v>1</v>
      </c>
      <c r="G118" s="22">
        <v>229.76999999999998</v>
      </c>
      <c r="H118" s="22">
        <v>231</v>
      </c>
      <c r="I118" s="23">
        <f t="shared" si="26"/>
        <v>0.53531792662228239</v>
      </c>
      <c r="J118" s="22">
        <f t="shared" si="27"/>
        <v>230.38499999999999</v>
      </c>
      <c r="K118" s="22">
        <f t="shared" si="25"/>
        <v>241.90424999999999</v>
      </c>
    </row>
    <row r="119" spans="1:11" ht="15">
      <c r="A119" s="10" t="s">
        <v>341</v>
      </c>
      <c r="B119" s="10" t="s">
        <v>454</v>
      </c>
      <c r="C119" s="8" t="s">
        <v>343</v>
      </c>
      <c r="D119" s="12" t="s">
        <v>344</v>
      </c>
      <c r="E119" s="20" t="s">
        <v>16</v>
      </c>
      <c r="F119" s="21">
        <v>1</v>
      </c>
      <c r="G119" s="22">
        <v>544.31999999999994</v>
      </c>
      <c r="H119" s="22">
        <v>547</v>
      </c>
      <c r="I119" s="23">
        <f t="shared" si="26"/>
        <v>0.49235743680189298</v>
      </c>
      <c r="J119" s="22">
        <f t="shared" si="27"/>
        <v>545.66</v>
      </c>
      <c r="K119" s="22">
        <f t="shared" si="25"/>
        <v>572.94299999999998</v>
      </c>
    </row>
    <row r="120" spans="1:11" ht="15">
      <c r="A120" s="10" t="s">
        <v>345</v>
      </c>
      <c r="B120" s="10" t="s">
        <v>455</v>
      </c>
      <c r="C120" s="8" t="s">
        <v>347</v>
      </c>
      <c r="D120" s="12" t="s">
        <v>348</v>
      </c>
      <c r="E120" s="20" t="s">
        <v>16</v>
      </c>
      <c r="F120" s="21">
        <v>1</v>
      </c>
      <c r="G120" s="22">
        <v>382.93</v>
      </c>
      <c r="H120" s="22">
        <v>385</v>
      </c>
      <c r="I120" s="23">
        <f t="shared" si="26"/>
        <v>0.54056877236048184</v>
      </c>
      <c r="J120" s="22">
        <f t="shared" si="27"/>
        <v>383.96500000000003</v>
      </c>
      <c r="K120" s="22">
        <f t="shared" si="25"/>
        <v>403.16325000000006</v>
      </c>
    </row>
    <row r="121" spans="1:11" ht="15">
      <c r="A121" s="10" t="s">
        <v>349</v>
      </c>
      <c r="B121" s="10" t="s">
        <v>456</v>
      </c>
      <c r="C121" s="8" t="s">
        <v>351</v>
      </c>
      <c r="D121" s="12" t="s">
        <v>352</v>
      </c>
      <c r="E121" s="20" t="s">
        <v>16</v>
      </c>
      <c r="F121" s="21">
        <v>1</v>
      </c>
      <c r="G121" s="22">
        <v>1094.0999999999999</v>
      </c>
      <c r="H121" s="22">
        <v>1098</v>
      </c>
      <c r="I121" s="23">
        <f t="shared" si="26"/>
        <v>0.35645736221552798</v>
      </c>
      <c r="J121" s="22">
        <f t="shared" si="27"/>
        <v>1096.05</v>
      </c>
      <c r="K121" s="22">
        <f t="shared" si="25"/>
        <v>1150.8525</v>
      </c>
    </row>
    <row r="122" spans="1:11" ht="15">
      <c r="A122" s="10" t="s">
        <v>353</v>
      </c>
      <c r="B122" s="10" t="s">
        <v>457</v>
      </c>
      <c r="C122" s="8" t="s">
        <v>355</v>
      </c>
      <c r="D122" s="12" t="s">
        <v>356</v>
      </c>
      <c r="E122" s="20" t="s">
        <v>16</v>
      </c>
      <c r="F122" s="21">
        <v>1</v>
      </c>
      <c r="G122" s="22">
        <v>246.17999999999998</v>
      </c>
      <c r="H122" s="22">
        <v>248</v>
      </c>
      <c r="I122" s="23">
        <f t="shared" si="26"/>
        <v>0.73929644975222264</v>
      </c>
      <c r="J122" s="22">
        <f t="shared" si="27"/>
        <v>247.08999999999997</v>
      </c>
      <c r="K122" s="22">
        <f t="shared" si="25"/>
        <v>259.44450000000001</v>
      </c>
    </row>
    <row r="123" spans="1:11" ht="15" customHeight="1">
      <c r="A123" s="56" t="s">
        <v>357</v>
      </c>
      <c r="B123" s="52"/>
      <c r="C123" s="52"/>
      <c r="D123" s="52"/>
      <c r="E123" s="52"/>
      <c r="F123" s="52"/>
      <c r="G123" s="52"/>
      <c r="H123" s="52"/>
      <c r="I123" s="52"/>
      <c r="J123" s="52"/>
      <c r="K123" s="53"/>
    </row>
    <row r="124" spans="1:11" ht="15">
      <c r="A124" s="10" t="s">
        <v>358</v>
      </c>
      <c r="B124" s="10"/>
      <c r="C124" s="8" t="s">
        <v>359</v>
      </c>
      <c r="D124" s="12" t="s">
        <v>360</v>
      </c>
      <c r="E124" s="20" t="s">
        <v>16</v>
      </c>
      <c r="F124" s="21">
        <v>1</v>
      </c>
      <c r="G124" s="22">
        <v>0</v>
      </c>
      <c r="H124" s="22"/>
      <c r="I124" s="23"/>
      <c r="J124" s="22"/>
      <c r="K124" s="22"/>
    </row>
    <row r="125" spans="1:11" ht="15">
      <c r="A125" s="13" t="s">
        <v>361</v>
      </c>
      <c r="B125" s="14" t="s">
        <v>381</v>
      </c>
      <c r="C125" s="13" t="s">
        <v>362</v>
      </c>
      <c r="D125" s="12" t="s">
        <v>363</v>
      </c>
      <c r="E125" s="20" t="s">
        <v>16</v>
      </c>
      <c r="F125" s="21">
        <v>1</v>
      </c>
      <c r="G125" s="22">
        <v>3435.8</v>
      </c>
      <c r="H125" s="22">
        <v>3467</v>
      </c>
      <c r="I125" s="23">
        <f t="shared" si="26"/>
        <v>0.90808545316956213</v>
      </c>
      <c r="J125" s="22">
        <f t="shared" ref="J125" si="28">AVERAGE(G125,H125)</f>
        <v>3451.4</v>
      </c>
      <c r="K125" s="22">
        <f t="shared" ref="K125" si="29">J125*1.05</f>
        <v>3623.9700000000003</v>
      </c>
    </row>
    <row r="126" spans="1:11" ht="15">
      <c r="A126" s="1" t="s">
        <v>364</v>
      </c>
      <c r="B126" s="15"/>
      <c r="C126" s="47" t="s">
        <v>365</v>
      </c>
      <c r="D126" s="47" t="s">
        <v>364</v>
      </c>
      <c r="E126" s="47" t="s">
        <v>364</v>
      </c>
      <c r="F126" s="47" t="s">
        <v>364</v>
      </c>
      <c r="G126" s="57" t="s">
        <v>364</v>
      </c>
      <c r="H126" s="22"/>
      <c r="I126" s="23"/>
      <c r="J126" s="22"/>
      <c r="K126" s="22"/>
    </row>
    <row r="127" spans="1:11" ht="15">
      <c r="A127" s="13" t="s">
        <v>366</v>
      </c>
      <c r="B127" s="14"/>
      <c r="C127" s="13" t="s">
        <v>367</v>
      </c>
      <c r="D127" s="12" t="s">
        <v>368</v>
      </c>
      <c r="E127" s="20" t="s">
        <v>16</v>
      </c>
      <c r="F127" s="21">
        <v>1</v>
      </c>
      <c r="G127" s="22">
        <v>0</v>
      </c>
      <c r="H127" s="22"/>
      <c r="I127" s="23"/>
      <c r="J127" s="22"/>
      <c r="K127" s="22"/>
    </row>
    <row r="128" spans="1:11" ht="15">
      <c r="A128" s="1" t="s">
        <v>364</v>
      </c>
      <c r="B128" s="15"/>
      <c r="C128" s="47" t="s">
        <v>369</v>
      </c>
      <c r="D128" s="48" t="s">
        <v>364</v>
      </c>
      <c r="E128" s="48" t="s">
        <v>364</v>
      </c>
      <c r="F128" s="48" t="s">
        <v>364</v>
      </c>
      <c r="G128" s="55" t="s">
        <v>364</v>
      </c>
      <c r="H128" s="22"/>
      <c r="I128" s="23"/>
      <c r="J128" s="22"/>
      <c r="K128" s="22"/>
    </row>
    <row r="129" spans="1:11" ht="15">
      <c r="A129" s="10" t="s">
        <v>370</v>
      </c>
      <c r="B129" s="10"/>
      <c r="C129" s="8" t="s">
        <v>359</v>
      </c>
      <c r="D129" s="12" t="s">
        <v>360</v>
      </c>
      <c r="E129" s="20" t="s">
        <v>16</v>
      </c>
      <c r="F129" s="21">
        <v>1</v>
      </c>
      <c r="G129" s="22">
        <v>0</v>
      </c>
      <c r="H129" s="22"/>
      <c r="I129" s="23"/>
      <c r="J129" s="22"/>
      <c r="K129" s="22"/>
    </row>
    <row r="130" spans="1:11" ht="15">
      <c r="A130" s="13" t="s">
        <v>371</v>
      </c>
      <c r="B130" s="14"/>
      <c r="C130" s="13" t="s">
        <v>367</v>
      </c>
      <c r="D130" s="12" t="s">
        <v>368</v>
      </c>
      <c r="E130" s="20" t="s">
        <v>16</v>
      </c>
      <c r="F130" s="21">
        <v>1</v>
      </c>
      <c r="G130" s="22">
        <v>0</v>
      </c>
      <c r="H130" s="22"/>
      <c r="I130" s="23"/>
      <c r="J130" s="22"/>
      <c r="K130" s="22"/>
    </row>
    <row r="131" spans="1:11" ht="15">
      <c r="A131" s="1" t="s">
        <v>364</v>
      </c>
      <c r="B131" s="15"/>
      <c r="C131" s="47" t="s">
        <v>372</v>
      </c>
      <c r="D131" s="48" t="s">
        <v>364</v>
      </c>
      <c r="E131" s="48" t="s">
        <v>364</v>
      </c>
      <c r="F131" s="48" t="s">
        <v>364</v>
      </c>
      <c r="G131" s="55" t="s">
        <v>364</v>
      </c>
      <c r="H131" s="22"/>
      <c r="I131" s="23"/>
      <c r="J131" s="22"/>
      <c r="K131" s="22"/>
    </row>
    <row r="132" spans="1:11" ht="15">
      <c r="A132" s="13" t="s">
        <v>373</v>
      </c>
      <c r="B132" s="14" t="s">
        <v>458</v>
      </c>
      <c r="C132" s="13" t="s">
        <v>375</v>
      </c>
      <c r="D132" s="12" t="s">
        <v>376</v>
      </c>
      <c r="E132" s="20" t="s">
        <v>16</v>
      </c>
      <c r="F132" s="21">
        <v>1</v>
      </c>
      <c r="G132" s="22">
        <v>4326.6100000000006</v>
      </c>
      <c r="H132" s="22">
        <v>4366</v>
      </c>
      <c r="I132" s="23">
        <f t="shared" si="26"/>
        <v>0.91041254007177463</v>
      </c>
      <c r="J132" s="22">
        <f t="shared" ref="J132" si="30">AVERAGE(G132,H132)</f>
        <v>4346.3050000000003</v>
      </c>
      <c r="K132" s="22">
        <f t="shared" ref="K132" si="31">J132*1.05</f>
        <v>4563.6202500000009</v>
      </c>
    </row>
    <row r="133" spans="1:11" ht="15">
      <c r="A133" s="1" t="s">
        <v>364</v>
      </c>
      <c r="B133" s="15"/>
      <c r="C133" s="47" t="s">
        <v>372</v>
      </c>
      <c r="D133" s="48" t="s">
        <v>364</v>
      </c>
      <c r="E133" s="48" t="s">
        <v>364</v>
      </c>
      <c r="F133" s="48" t="s">
        <v>364</v>
      </c>
      <c r="G133" s="55" t="s">
        <v>364</v>
      </c>
      <c r="H133" s="22"/>
      <c r="I133" s="23"/>
      <c r="J133" s="22"/>
      <c r="K133" s="22"/>
    </row>
    <row r="134" spans="1:11" ht="15">
      <c r="A134" s="10" t="s">
        <v>377</v>
      </c>
      <c r="B134" s="10"/>
      <c r="C134" s="8" t="s">
        <v>359</v>
      </c>
      <c r="D134" s="12" t="s">
        <v>360</v>
      </c>
      <c r="E134" s="20" t="s">
        <v>16</v>
      </c>
      <c r="F134" s="21">
        <v>1</v>
      </c>
      <c r="G134" s="30">
        <v>0</v>
      </c>
      <c r="H134" s="22"/>
      <c r="I134" s="23"/>
      <c r="J134" s="22"/>
      <c r="K134" s="22"/>
    </row>
    <row r="135" spans="1:11" ht="15">
      <c r="A135" s="13" t="s">
        <v>378</v>
      </c>
      <c r="B135" s="14"/>
      <c r="C135" s="13" t="s">
        <v>367</v>
      </c>
      <c r="D135" s="12" t="s">
        <v>368</v>
      </c>
      <c r="E135" s="20" t="s">
        <v>16</v>
      </c>
      <c r="F135" s="21">
        <v>1</v>
      </c>
      <c r="G135" s="30">
        <v>0</v>
      </c>
      <c r="H135" s="22"/>
      <c r="I135" s="23"/>
      <c r="J135" s="22"/>
      <c r="K135" s="22"/>
    </row>
    <row r="136" spans="1:11" ht="15">
      <c r="A136" s="1" t="s">
        <v>364</v>
      </c>
      <c r="B136" s="15"/>
      <c r="C136" s="47" t="s">
        <v>379</v>
      </c>
      <c r="D136" s="48" t="s">
        <v>364</v>
      </c>
      <c r="E136" s="48" t="s">
        <v>364</v>
      </c>
      <c r="F136" s="48" t="s">
        <v>364</v>
      </c>
      <c r="G136" s="55" t="s">
        <v>364</v>
      </c>
      <c r="H136" s="22"/>
      <c r="I136" s="23"/>
      <c r="J136" s="22"/>
      <c r="K136" s="22"/>
    </row>
    <row r="137" spans="1:11" ht="15">
      <c r="A137" s="13" t="s">
        <v>380</v>
      </c>
      <c r="B137" s="14" t="s">
        <v>459</v>
      </c>
      <c r="C137" s="13" t="s">
        <v>382</v>
      </c>
      <c r="D137" s="12" t="s">
        <v>383</v>
      </c>
      <c r="E137" s="20" t="s">
        <v>16</v>
      </c>
      <c r="F137" s="21">
        <v>1</v>
      </c>
      <c r="G137" s="22">
        <v>7304.76</v>
      </c>
      <c r="H137" s="22">
        <v>7370</v>
      </c>
      <c r="I137" s="23">
        <f t="shared" si="26"/>
        <v>0.89311626939146227</v>
      </c>
      <c r="J137" s="22">
        <f t="shared" ref="J137" si="32">AVERAGE(G137,H137)</f>
        <v>7337.38</v>
      </c>
      <c r="K137" s="22">
        <f t="shared" ref="K137" si="33">J137*1.05</f>
        <v>7704.2490000000007</v>
      </c>
    </row>
    <row r="138" spans="1:11" ht="15">
      <c r="A138" s="1" t="s">
        <v>364</v>
      </c>
      <c r="B138" s="9"/>
      <c r="C138" s="47" t="s">
        <v>379</v>
      </c>
      <c r="D138" s="48" t="s">
        <v>364</v>
      </c>
      <c r="E138" s="48" t="s">
        <v>364</v>
      </c>
      <c r="F138" s="48" t="s">
        <v>364</v>
      </c>
      <c r="G138" s="55" t="s">
        <v>364</v>
      </c>
      <c r="H138" s="22"/>
    </row>
    <row r="139" spans="1:11" ht="29.25" customHeight="1">
      <c r="A139" s="58" t="s">
        <v>384</v>
      </c>
      <c r="B139" s="49"/>
      <c r="C139" s="49"/>
      <c r="D139" s="49"/>
      <c r="E139" s="49"/>
      <c r="F139" s="49"/>
      <c r="G139" s="49"/>
      <c r="H139" s="49"/>
      <c r="I139" s="49"/>
      <c r="J139" s="49"/>
      <c r="K139" s="54"/>
    </row>
    <row r="140" spans="1:11" ht="15">
      <c r="A140" s="10" t="s">
        <v>385</v>
      </c>
      <c r="B140" s="10"/>
      <c r="C140" s="8" t="s">
        <v>359</v>
      </c>
      <c r="D140" s="12" t="s">
        <v>360</v>
      </c>
      <c r="E140" s="20" t="s">
        <v>16</v>
      </c>
      <c r="F140" s="21">
        <v>1</v>
      </c>
      <c r="G140" s="22">
        <v>0</v>
      </c>
      <c r="H140" s="22"/>
    </row>
    <row r="141" spans="1:11" ht="15">
      <c r="A141" s="13" t="s">
        <v>386</v>
      </c>
      <c r="B141" s="14" t="s">
        <v>394</v>
      </c>
      <c r="C141" s="13" t="s">
        <v>387</v>
      </c>
      <c r="D141" s="12" t="s">
        <v>388</v>
      </c>
      <c r="E141" s="20" t="s">
        <v>16</v>
      </c>
      <c r="F141" s="21">
        <v>1</v>
      </c>
      <c r="G141" s="22">
        <v>10340.050000000001</v>
      </c>
      <c r="H141" s="22">
        <v>10432</v>
      </c>
      <c r="I141" s="23">
        <f t="shared" si="26"/>
        <v>0.88926069022875998</v>
      </c>
      <c r="J141" s="22">
        <f t="shared" ref="J141" si="34">AVERAGE(G141,H141)</f>
        <v>10386.025000000001</v>
      </c>
      <c r="K141" s="22">
        <f t="shared" ref="K141" si="35">J141*1.05</f>
        <v>10905.326250000002</v>
      </c>
    </row>
    <row r="142" spans="1:11" ht="15">
      <c r="A142" s="1" t="s">
        <v>364</v>
      </c>
      <c r="B142" s="15"/>
      <c r="C142" s="47" t="s">
        <v>369</v>
      </c>
      <c r="D142" s="48" t="s">
        <v>364</v>
      </c>
      <c r="E142" s="48" t="s">
        <v>364</v>
      </c>
      <c r="F142" s="48" t="s">
        <v>364</v>
      </c>
      <c r="G142" s="55" t="s">
        <v>364</v>
      </c>
      <c r="H142" s="22"/>
      <c r="I142" s="23"/>
      <c r="J142" s="22"/>
      <c r="K142" s="22"/>
    </row>
    <row r="143" spans="1:11" ht="15">
      <c r="A143" s="13" t="s">
        <v>389</v>
      </c>
      <c r="B143" s="14"/>
      <c r="C143" s="13" t="s">
        <v>390</v>
      </c>
      <c r="D143" s="12" t="s">
        <v>368</v>
      </c>
      <c r="E143" s="20" t="s">
        <v>16</v>
      </c>
      <c r="F143" s="21">
        <v>1</v>
      </c>
      <c r="G143" s="22">
        <v>0</v>
      </c>
      <c r="H143" s="22"/>
      <c r="I143" s="23"/>
      <c r="J143" s="22"/>
      <c r="K143" s="22"/>
    </row>
    <row r="144" spans="1:11" ht="15">
      <c r="A144" s="1" t="s">
        <v>364</v>
      </c>
      <c r="B144" s="15"/>
      <c r="C144" s="47" t="s">
        <v>369</v>
      </c>
      <c r="D144" s="48" t="s">
        <v>364</v>
      </c>
      <c r="E144" s="48" t="s">
        <v>364</v>
      </c>
      <c r="F144" s="48" t="s">
        <v>364</v>
      </c>
      <c r="G144" s="55" t="s">
        <v>364</v>
      </c>
      <c r="H144" s="22"/>
      <c r="I144" s="23"/>
      <c r="J144" s="22"/>
      <c r="K144" s="22"/>
    </row>
    <row r="145" spans="1:12" ht="15">
      <c r="A145" s="10" t="s">
        <v>391</v>
      </c>
      <c r="B145" s="10"/>
      <c r="C145" s="8" t="s">
        <v>359</v>
      </c>
      <c r="D145" s="12" t="s">
        <v>360</v>
      </c>
      <c r="E145" s="20" t="s">
        <v>16</v>
      </c>
      <c r="F145" s="21">
        <v>1</v>
      </c>
      <c r="G145" s="22">
        <v>0</v>
      </c>
      <c r="H145" s="22"/>
      <c r="I145" s="23"/>
      <c r="J145" s="22"/>
      <c r="K145" s="22"/>
    </row>
    <row r="146" spans="1:12" ht="15">
      <c r="A146" s="13" t="s">
        <v>392</v>
      </c>
      <c r="B146" s="14"/>
      <c r="C146" s="13" t="s">
        <v>390</v>
      </c>
      <c r="D146" s="12" t="s">
        <v>368</v>
      </c>
      <c r="E146" s="20" t="s">
        <v>16</v>
      </c>
      <c r="F146" s="21">
        <v>1</v>
      </c>
      <c r="G146" s="22">
        <v>0</v>
      </c>
      <c r="H146" s="22"/>
      <c r="I146" s="23"/>
      <c r="J146" s="22"/>
      <c r="K146" s="22"/>
    </row>
    <row r="147" spans="1:12" ht="15">
      <c r="A147" s="1" t="s">
        <v>364</v>
      </c>
      <c r="B147" s="15"/>
      <c r="C147" s="47" t="s">
        <v>372</v>
      </c>
      <c r="D147" s="48" t="s">
        <v>364</v>
      </c>
      <c r="E147" s="48" t="s">
        <v>364</v>
      </c>
      <c r="F147" s="48" t="s">
        <v>364</v>
      </c>
      <c r="G147" s="55" t="s">
        <v>364</v>
      </c>
      <c r="H147" s="22"/>
      <c r="I147" s="23"/>
      <c r="J147" s="22"/>
      <c r="K147" s="22"/>
    </row>
    <row r="148" spans="1:12" ht="15">
      <c r="A148" s="13" t="s">
        <v>393</v>
      </c>
      <c r="B148" s="14" t="s">
        <v>400</v>
      </c>
      <c r="C148" s="13" t="s">
        <v>395</v>
      </c>
      <c r="D148" s="12" t="s">
        <v>396</v>
      </c>
      <c r="E148" s="20" t="s">
        <v>16</v>
      </c>
      <c r="F148" s="21">
        <v>1</v>
      </c>
      <c r="G148" s="22">
        <v>12981.74</v>
      </c>
      <c r="H148" s="22">
        <v>13097</v>
      </c>
      <c r="I148" s="23">
        <f t="shared" si="26"/>
        <v>0.8878624899281623</v>
      </c>
      <c r="J148" s="22">
        <f t="shared" ref="J148" si="36">AVERAGE(G148,H148)</f>
        <v>13039.369999999999</v>
      </c>
      <c r="K148" s="22">
        <f t="shared" ref="K148" si="37">J148*1.05</f>
        <v>13691.3385</v>
      </c>
    </row>
    <row r="149" spans="1:12" ht="15">
      <c r="A149" s="1" t="s">
        <v>364</v>
      </c>
      <c r="B149" s="15"/>
      <c r="C149" s="47" t="s">
        <v>372</v>
      </c>
      <c r="D149" s="48" t="s">
        <v>364</v>
      </c>
      <c r="E149" s="48" t="s">
        <v>364</v>
      </c>
      <c r="F149" s="48" t="s">
        <v>364</v>
      </c>
      <c r="G149" s="55" t="s">
        <v>364</v>
      </c>
      <c r="H149" s="22"/>
      <c r="I149" s="23"/>
      <c r="J149" s="22"/>
      <c r="K149" s="22"/>
    </row>
    <row r="150" spans="1:12" ht="15">
      <c r="A150" s="10" t="s">
        <v>397</v>
      </c>
      <c r="B150" s="10"/>
      <c r="C150" s="8" t="s">
        <v>359</v>
      </c>
      <c r="D150" s="12" t="s">
        <v>360</v>
      </c>
      <c r="E150" s="20" t="s">
        <v>16</v>
      </c>
      <c r="F150" s="21">
        <v>1</v>
      </c>
      <c r="G150" s="22">
        <v>0</v>
      </c>
      <c r="H150" s="22"/>
      <c r="I150" s="23"/>
      <c r="J150" s="22"/>
      <c r="K150" s="22"/>
    </row>
    <row r="151" spans="1:12" ht="15">
      <c r="A151" s="13" t="s">
        <v>398</v>
      </c>
      <c r="B151" s="14"/>
      <c r="C151" s="13" t="s">
        <v>390</v>
      </c>
      <c r="D151" s="12" t="s">
        <v>368</v>
      </c>
      <c r="E151" s="20" t="s">
        <v>16</v>
      </c>
      <c r="F151" s="21">
        <v>1</v>
      </c>
      <c r="G151" s="22">
        <v>0</v>
      </c>
      <c r="H151" s="22"/>
      <c r="I151" s="23"/>
      <c r="J151" s="22"/>
      <c r="K151" s="22"/>
    </row>
    <row r="152" spans="1:12" ht="15">
      <c r="A152" s="1" t="s">
        <v>364</v>
      </c>
      <c r="B152" s="15"/>
      <c r="C152" s="47" t="s">
        <v>379</v>
      </c>
      <c r="D152" s="48" t="s">
        <v>364</v>
      </c>
      <c r="E152" s="48" t="s">
        <v>364</v>
      </c>
      <c r="F152" s="48" t="s">
        <v>364</v>
      </c>
      <c r="G152" s="55" t="s">
        <v>364</v>
      </c>
      <c r="H152" s="22"/>
      <c r="I152" s="23"/>
      <c r="J152" s="22"/>
      <c r="K152" s="22"/>
    </row>
    <row r="153" spans="1:12" ht="15">
      <c r="A153" s="13" t="s">
        <v>399</v>
      </c>
      <c r="B153" s="14" t="s">
        <v>374</v>
      </c>
      <c r="C153" s="13" t="s">
        <v>401</v>
      </c>
      <c r="D153" s="12" t="s">
        <v>402</v>
      </c>
      <c r="E153" s="20" t="s">
        <v>16</v>
      </c>
      <c r="F153" s="21">
        <v>1</v>
      </c>
      <c r="G153" s="22">
        <v>21942.949999999997</v>
      </c>
      <c r="H153" s="22">
        <v>22138</v>
      </c>
      <c r="I153" s="23">
        <f t="shared" si="26"/>
        <v>0.88889597797927322</v>
      </c>
      <c r="J153" s="22">
        <f t="shared" ref="J153" si="38">AVERAGE(G153,H153)</f>
        <v>22040.474999999999</v>
      </c>
      <c r="K153" s="22">
        <f t="shared" ref="K153" si="39">J153*1.05</f>
        <v>23142.498749999999</v>
      </c>
    </row>
    <row r="154" spans="1:12" ht="15">
      <c r="A154" s="1" t="s">
        <v>364</v>
      </c>
      <c r="B154" s="9"/>
      <c r="C154" s="47" t="s">
        <v>379</v>
      </c>
      <c r="D154" s="48" t="s">
        <v>364</v>
      </c>
      <c r="E154" s="48" t="s">
        <v>364</v>
      </c>
      <c r="F154" s="48" t="s">
        <v>364</v>
      </c>
      <c r="G154" s="55" t="s">
        <v>364</v>
      </c>
      <c r="H154" s="47"/>
      <c r="I154" s="48"/>
      <c r="J154" s="48"/>
      <c r="K154" s="48"/>
      <c r="L154" s="55"/>
    </row>
    <row r="155" spans="1:12" ht="15.75" thickBot="1">
      <c r="A155" s="4" t="s">
        <v>364</v>
      </c>
      <c r="B155" s="4"/>
      <c r="C155" s="4" t="s">
        <v>364</v>
      </c>
      <c r="D155" s="4" t="s">
        <v>364</v>
      </c>
      <c r="E155" s="4" t="s">
        <v>364</v>
      </c>
      <c r="F155" s="4" t="s">
        <v>364</v>
      </c>
      <c r="G155" s="4" t="s">
        <v>364</v>
      </c>
      <c r="H155" s="4"/>
      <c r="I155" s="4"/>
      <c r="J155" s="4"/>
      <c r="K155" s="4"/>
    </row>
  </sheetData>
  <autoFilter ref="A2:K155" xr:uid="{BC4986F9-9EDF-4D6F-983B-4871A198D0D6}"/>
  <mergeCells count="29">
    <mergeCell ref="A28:K28"/>
    <mergeCell ref="A33:K33"/>
    <mergeCell ref="A38:K38"/>
    <mergeCell ref="A3:K3"/>
    <mergeCell ref="A5:K5"/>
    <mergeCell ref="A13:K13"/>
    <mergeCell ref="A18:K18"/>
    <mergeCell ref="A23:K23"/>
    <mergeCell ref="A43:K43"/>
    <mergeCell ref="A48:K48"/>
    <mergeCell ref="C152:G152"/>
    <mergeCell ref="C154:G154"/>
    <mergeCell ref="C136:G136"/>
    <mergeCell ref="C138:G138"/>
    <mergeCell ref="C142:G142"/>
    <mergeCell ref="C144:G144"/>
    <mergeCell ref="A139:K139"/>
    <mergeCell ref="H154:L154"/>
    <mergeCell ref="C147:G147"/>
    <mergeCell ref="C149:G149"/>
    <mergeCell ref="C126:G126"/>
    <mergeCell ref="C128:G128"/>
    <mergeCell ref="C131:G131"/>
    <mergeCell ref="C133:G133"/>
    <mergeCell ref="A62:K62"/>
    <mergeCell ref="A78:K78"/>
    <mergeCell ref="A94:K94"/>
    <mergeCell ref="A110:K110"/>
    <mergeCell ref="A123:K123"/>
  </mergeCells>
  <phoneticPr fontId="5" type="noConversion"/>
  <printOptions horizontalCentered="1"/>
  <pageMargins left="0.25" right="0.25" top="0.75" bottom="0.75" header="0.3" footer="0.3"/>
  <pageSetup paperSize="8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CDDB6-2551-4490-A025-866AB8721F0B}">
  <sheetPr>
    <pageSetUpPr fitToPage="1"/>
  </sheetPr>
  <dimension ref="A1:F151"/>
  <sheetViews>
    <sheetView showGridLines="0" tabSelected="1" topLeftCell="A19" zoomScale="90" zoomScaleNormal="90" workbookViewId="0">
      <selection activeCell="H38" sqref="H38"/>
    </sheetView>
  </sheetViews>
  <sheetFormatPr defaultColWidth="14.85546875" defaultRowHeight="12.75" customHeight="1"/>
  <cols>
    <col min="1" max="1" width="13.7109375" customWidth="1"/>
    <col min="2" max="2" width="23.42578125" customWidth="1"/>
    <col min="3" max="3" width="62.7109375" customWidth="1"/>
    <col min="4" max="4" width="14.85546875" style="16"/>
  </cols>
  <sheetData>
    <row r="1" spans="1:4" ht="16.5" customHeight="1"/>
    <row r="2" spans="1:4" ht="42" customHeight="1">
      <c r="A2" s="3" t="s">
        <v>1</v>
      </c>
      <c r="B2" s="3" t="s">
        <v>2</v>
      </c>
      <c r="C2" s="3" t="s">
        <v>3</v>
      </c>
      <c r="D2" s="17" t="s">
        <v>460</v>
      </c>
    </row>
    <row r="3" spans="1:4" ht="15" customHeight="1">
      <c r="A3" s="52"/>
      <c r="B3" s="52"/>
      <c r="C3" s="52"/>
      <c r="D3" s="53"/>
    </row>
    <row r="4" spans="1:4" ht="15">
      <c r="A4" s="10" t="s">
        <v>403</v>
      </c>
      <c r="B4" s="8" t="s">
        <v>14</v>
      </c>
      <c r="C4" s="12" t="s">
        <v>15</v>
      </c>
      <c r="D4" s="31">
        <v>11.240250000000001</v>
      </c>
    </row>
    <row r="5" spans="1:4" ht="15" customHeight="1">
      <c r="A5" s="52"/>
      <c r="B5" s="52"/>
      <c r="C5" s="52"/>
      <c r="D5" s="53"/>
    </row>
    <row r="6" spans="1:4" ht="15">
      <c r="A6" s="10" t="s">
        <v>19</v>
      </c>
      <c r="B6" s="8" t="s">
        <v>20</v>
      </c>
      <c r="C6" s="12" t="s">
        <v>21</v>
      </c>
      <c r="D6" s="31">
        <v>3462.6637500000002</v>
      </c>
    </row>
    <row r="7" spans="1:4" ht="15">
      <c r="A7" s="10" t="s">
        <v>23</v>
      </c>
      <c r="B7" s="8" t="s">
        <v>24</v>
      </c>
      <c r="C7" s="12" t="s">
        <v>25</v>
      </c>
      <c r="D7" s="31">
        <v>2587.8982500000002</v>
      </c>
    </row>
    <row r="8" spans="1:4" ht="15">
      <c r="A8" s="10" t="s">
        <v>27</v>
      </c>
      <c r="B8" s="8" t="s">
        <v>28</v>
      </c>
      <c r="C8" s="12" t="s">
        <v>29</v>
      </c>
      <c r="D8" s="31">
        <v>5821.6357500000004</v>
      </c>
    </row>
    <row r="9" spans="1:4" ht="15">
      <c r="A9" s="10" t="s">
        <v>31</v>
      </c>
      <c r="B9" s="8" t="s">
        <v>32</v>
      </c>
      <c r="C9" s="12" t="s">
        <v>33</v>
      </c>
      <c r="D9" s="31">
        <v>9703.0814999999984</v>
      </c>
    </row>
    <row r="10" spans="1:4" ht="15">
      <c r="A10" s="10" t="s">
        <v>35</v>
      </c>
      <c r="B10" s="8" t="s">
        <v>404</v>
      </c>
      <c r="C10" s="12" t="s">
        <v>405</v>
      </c>
      <c r="D10" s="31">
        <v>834.58199999999999</v>
      </c>
    </row>
    <row r="11" spans="1:4" ht="15">
      <c r="A11" s="10" t="s">
        <v>39</v>
      </c>
      <c r="B11" s="8" t="s">
        <v>406</v>
      </c>
      <c r="C11" s="12" t="s">
        <v>407</v>
      </c>
      <c r="D11" s="31">
        <v>2503.2157500000003</v>
      </c>
    </row>
    <row r="12" spans="1:4" ht="15">
      <c r="A12" s="10" t="s">
        <v>41</v>
      </c>
      <c r="B12" s="8" t="s">
        <v>408</v>
      </c>
      <c r="C12" s="12" t="s">
        <v>409</v>
      </c>
      <c r="D12" s="31">
        <v>4172.3692500000006</v>
      </c>
    </row>
    <row r="13" spans="1:4" ht="15" customHeight="1">
      <c r="A13" s="52"/>
      <c r="B13" s="52"/>
      <c r="C13" s="52"/>
      <c r="D13" s="53"/>
    </row>
    <row r="14" spans="1:4" ht="15">
      <c r="A14" s="10" t="s">
        <v>44</v>
      </c>
      <c r="B14" s="8" t="s">
        <v>45</v>
      </c>
      <c r="C14" s="12" t="s">
        <v>46</v>
      </c>
      <c r="D14" s="31">
        <v>481.95000000000005</v>
      </c>
    </row>
    <row r="15" spans="1:4" ht="15">
      <c r="A15" s="10" t="s">
        <v>48</v>
      </c>
      <c r="B15" s="8" t="s">
        <v>49</v>
      </c>
      <c r="C15" s="12" t="s">
        <v>50</v>
      </c>
      <c r="D15" s="31">
        <v>362.37600000000003</v>
      </c>
    </row>
    <row r="16" spans="1:4" ht="15">
      <c r="A16" s="10" t="s">
        <v>52</v>
      </c>
      <c r="B16" s="8" t="s">
        <v>53</v>
      </c>
      <c r="C16" s="12" t="s">
        <v>54</v>
      </c>
      <c r="D16" s="31">
        <v>814.947</v>
      </c>
    </row>
    <row r="17" spans="1:4" ht="15">
      <c r="A17" s="10" t="s">
        <v>56</v>
      </c>
      <c r="B17" s="8" t="s">
        <v>57</v>
      </c>
      <c r="C17" s="12" t="s">
        <v>58</v>
      </c>
      <c r="D17" s="31">
        <v>1357.7235000000003</v>
      </c>
    </row>
    <row r="18" spans="1:4" ht="15" customHeight="1">
      <c r="A18" s="52"/>
      <c r="B18" s="52"/>
      <c r="C18" s="52"/>
      <c r="D18" s="53"/>
    </row>
    <row r="19" spans="1:4" ht="15">
      <c r="A19" s="10" t="s">
        <v>67</v>
      </c>
      <c r="B19" s="8" t="s">
        <v>68</v>
      </c>
      <c r="C19" s="12" t="s">
        <v>69</v>
      </c>
      <c r="D19" s="31">
        <v>970.49924999999996</v>
      </c>
    </row>
    <row r="20" spans="1:4" ht="15">
      <c r="A20" s="10" t="s">
        <v>71</v>
      </c>
      <c r="B20" s="8" t="s">
        <v>72</v>
      </c>
      <c r="C20" s="12" t="s">
        <v>73</v>
      </c>
      <c r="D20" s="31">
        <v>439.95525000000004</v>
      </c>
    </row>
    <row r="21" spans="1:4" ht="15">
      <c r="A21" s="10" t="s">
        <v>75</v>
      </c>
      <c r="B21" s="8" t="s">
        <v>76</v>
      </c>
      <c r="C21" s="12" t="s">
        <v>77</v>
      </c>
      <c r="D21" s="31">
        <v>989.82450000000006</v>
      </c>
    </row>
    <row r="22" spans="1:4" ht="15">
      <c r="A22" s="10" t="s">
        <v>79</v>
      </c>
      <c r="B22" s="8" t="s">
        <v>80</v>
      </c>
      <c r="C22" s="12" t="s">
        <v>81</v>
      </c>
      <c r="D22" s="31">
        <v>1649.3557500000002</v>
      </c>
    </row>
    <row r="23" spans="1:4" ht="15" customHeight="1">
      <c r="A23" s="52"/>
      <c r="B23" s="52"/>
      <c r="C23" s="52"/>
      <c r="D23" s="53"/>
    </row>
    <row r="24" spans="1:4" ht="15">
      <c r="A24" s="10" t="s">
        <v>89</v>
      </c>
      <c r="B24" s="8" t="s">
        <v>90</v>
      </c>
      <c r="C24" s="12" t="s">
        <v>91</v>
      </c>
      <c r="D24" s="31">
        <v>689.68725000000006</v>
      </c>
    </row>
    <row r="25" spans="1:4" ht="15">
      <c r="A25" s="10" t="s">
        <v>93</v>
      </c>
      <c r="B25" s="8" t="s">
        <v>94</v>
      </c>
      <c r="C25" s="12" t="s">
        <v>95</v>
      </c>
      <c r="D25" s="31">
        <v>388.41074999999995</v>
      </c>
    </row>
    <row r="26" spans="1:4" ht="15">
      <c r="A26" s="10" t="s">
        <v>97</v>
      </c>
      <c r="B26" s="8" t="s">
        <v>98</v>
      </c>
      <c r="C26" s="12" t="s">
        <v>99</v>
      </c>
      <c r="D26" s="31">
        <v>872.80725000000007</v>
      </c>
    </row>
    <row r="27" spans="1:4" ht="15">
      <c r="A27" s="10" t="s">
        <v>101</v>
      </c>
      <c r="B27" s="8" t="s">
        <v>102</v>
      </c>
      <c r="C27" s="12" t="s">
        <v>103</v>
      </c>
      <c r="D27" s="31">
        <v>1455.0217500000001</v>
      </c>
    </row>
    <row r="28" spans="1:4" ht="15" customHeight="1">
      <c r="A28" s="52"/>
      <c r="B28" s="52"/>
      <c r="C28" s="52"/>
      <c r="D28" s="53"/>
    </row>
    <row r="29" spans="1:4" ht="15">
      <c r="A29" s="10" t="s">
        <v>111</v>
      </c>
      <c r="B29" s="8" t="s">
        <v>112</v>
      </c>
      <c r="C29" s="12" t="s">
        <v>113</v>
      </c>
      <c r="D29" s="31">
        <v>1344.7350000000001</v>
      </c>
    </row>
    <row r="30" spans="1:4" ht="15">
      <c r="A30" s="10" t="s">
        <v>115</v>
      </c>
      <c r="B30" s="8" t="s">
        <v>116</v>
      </c>
      <c r="C30" s="12" t="s">
        <v>117</v>
      </c>
      <c r="D30" s="31">
        <v>543.56400000000008</v>
      </c>
    </row>
    <row r="31" spans="1:4" ht="15">
      <c r="A31" s="10" t="s">
        <v>119</v>
      </c>
      <c r="B31" s="8" t="s">
        <v>120</v>
      </c>
      <c r="C31" s="12" t="s">
        <v>121</v>
      </c>
      <c r="D31" s="31">
        <v>1223.0820000000001</v>
      </c>
    </row>
    <row r="32" spans="1:4" ht="15">
      <c r="A32" s="10" t="s">
        <v>123</v>
      </c>
      <c r="B32" s="8" t="s">
        <v>124</v>
      </c>
      <c r="C32" s="12" t="s">
        <v>125</v>
      </c>
      <c r="D32" s="31">
        <v>2038.2862499999999</v>
      </c>
    </row>
    <row r="33" spans="1:6" ht="15" customHeight="1">
      <c r="A33" s="52"/>
      <c r="B33" s="52"/>
      <c r="C33" s="52"/>
      <c r="D33" s="53"/>
    </row>
    <row r="34" spans="1:6" ht="15">
      <c r="A34" s="10" t="s">
        <v>133</v>
      </c>
      <c r="B34" s="8" t="s">
        <v>134</v>
      </c>
      <c r="C34" s="12" t="s">
        <v>135</v>
      </c>
      <c r="D34" s="31">
        <v>690.51675</v>
      </c>
    </row>
    <row r="35" spans="1:6" ht="15">
      <c r="A35" s="10" t="s">
        <v>137</v>
      </c>
      <c r="B35" s="8" t="s">
        <v>138</v>
      </c>
      <c r="C35" s="12" t="s">
        <v>139</v>
      </c>
      <c r="D35" s="31">
        <v>589.53300000000002</v>
      </c>
    </row>
    <row r="36" spans="1:6" ht="15">
      <c r="A36" s="10" t="s">
        <v>141</v>
      </c>
      <c r="B36" s="8" t="s">
        <v>142</v>
      </c>
      <c r="C36" s="12" t="s">
        <v>143</v>
      </c>
      <c r="D36" s="31">
        <v>1326.4282499999999</v>
      </c>
    </row>
    <row r="37" spans="1:6" ht="15">
      <c r="A37" s="10" t="s">
        <v>145</v>
      </c>
      <c r="B37" s="8" t="s">
        <v>146</v>
      </c>
      <c r="C37" s="12" t="s">
        <v>147</v>
      </c>
      <c r="D37" s="31">
        <v>2210.7067500000007</v>
      </c>
    </row>
    <row r="38" spans="1:6" ht="15" customHeight="1">
      <c r="A38" s="52"/>
      <c r="B38" s="52"/>
      <c r="C38" s="52"/>
      <c r="D38" s="53"/>
    </row>
    <row r="39" spans="1:6" ht="15">
      <c r="A39" s="10" t="s">
        <v>155</v>
      </c>
      <c r="B39" s="8" t="s">
        <v>156</v>
      </c>
      <c r="C39" s="12" t="s">
        <v>157</v>
      </c>
      <c r="D39" s="31">
        <v>969.40200000000004</v>
      </c>
    </row>
    <row r="40" spans="1:6" ht="15">
      <c r="A40" s="10" t="s">
        <v>159</v>
      </c>
      <c r="B40" s="8" t="s">
        <v>160</v>
      </c>
      <c r="C40" s="12" t="s">
        <v>161</v>
      </c>
      <c r="D40" s="31">
        <v>966.84</v>
      </c>
    </row>
    <row r="41" spans="1:6" ht="15">
      <c r="A41" s="10" t="s">
        <v>163</v>
      </c>
      <c r="B41" s="8" t="s">
        <v>164</v>
      </c>
      <c r="C41" s="12" t="s">
        <v>165</v>
      </c>
      <c r="D41" s="31">
        <v>2175.2535000000003</v>
      </c>
    </row>
    <row r="42" spans="1:6" ht="15">
      <c r="A42" s="10" t="s">
        <v>167</v>
      </c>
      <c r="B42" s="8" t="s">
        <v>168</v>
      </c>
      <c r="C42" s="12" t="s">
        <v>169</v>
      </c>
      <c r="D42" s="31">
        <v>3625.2405000000003</v>
      </c>
    </row>
    <row r="43" spans="1:6" ht="15" customHeight="1">
      <c r="A43" s="52"/>
      <c r="B43" s="52"/>
      <c r="C43" s="52"/>
      <c r="D43" s="53"/>
    </row>
    <row r="44" spans="1:6" ht="15">
      <c r="A44" s="10" t="s">
        <v>177</v>
      </c>
      <c r="B44" s="8" t="s">
        <v>178</v>
      </c>
      <c r="C44" s="12" t="s">
        <v>179</v>
      </c>
      <c r="D44" s="31">
        <v>2151.5655000000002</v>
      </c>
    </row>
    <row r="45" spans="1:6" ht="15" customHeight="1">
      <c r="A45" s="50"/>
      <c r="B45" s="50"/>
      <c r="C45" s="50"/>
      <c r="D45" s="50"/>
      <c r="E45" s="18" t="s">
        <v>461</v>
      </c>
      <c r="F45" s="46">
        <f>SUM(D44,D39:D42,D34:D37,D29:D32,D24:D27,D19:D22,D14:D17,D6:D12,D4)</f>
        <v>59424.398250000013</v>
      </c>
    </row>
    <row r="46" spans="1:6" ht="15">
      <c r="A46" s="36" t="s">
        <v>227</v>
      </c>
      <c r="B46" s="37" t="s">
        <v>228</v>
      </c>
      <c r="C46" s="38" t="s">
        <v>229</v>
      </c>
      <c r="D46" s="39">
        <v>9456.1950000000015</v>
      </c>
    </row>
    <row r="47" spans="1:6" ht="15">
      <c r="A47" s="40"/>
      <c r="B47" s="13" t="s">
        <v>203</v>
      </c>
      <c r="C47" s="12" t="s">
        <v>204</v>
      </c>
      <c r="D47" s="41"/>
    </row>
    <row r="48" spans="1:6" ht="15">
      <c r="A48" s="40"/>
      <c r="B48" s="13" t="s">
        <v>197</v>
      </c>
      <c r="C48" s="12" t="s">
        <v>198</v>
      </c>
      <c r="D48" s="41"/>
    </row>
    <row r="49" spans="1:4" ht="15">
      <c r="A49" s="40"/>
      <c r="B49" s="13" t="s">
        <v>233</v>
      </c>
      <c r="C49" s="12" t="s">
        <v>234</v>
      </c>
      <c r="D49" s="41"/>
    </row>
    <row r="50" spans="1:4" ht="15">
      <c r="A50" s="40"/>
      <c r="B50" s="13" t="s">
        <v>194</v>
      </c>
      <c r="C50" s="12" t="s">
        <v>195</v>
      </c>
      <c r="D50" s="41"/>
    </row>
    <row r="51" spans="1:4" ht="15">
      <c r="A51" s="40"/>
      <c r="B51" s="13" t="s">
        <v>237</v>
      </c>
      <c r="C51" s="12" t="s">
        <v>238</v>
      </c>
      <c r="D51" s="41"/>
    </row>
    <row r="52" spans="1:4" ht="15">
      <c r="A52" s="40"/>
      <c r="B52" s="13" t="s">
        <v>240</v>
      </c>
      <c r="C52" s="12" t="s">
        <v>241</v>
      </c>
      <c r="D52" s="41"/>
    </row>
    <row r="53" spans="1:4" ht="15">
      <c r="A53" s="40"/>
      <c r="B53" s="13" t="s">
        <v>243</v>
      </c>
      <c r="C53" s="12" t="s">
        <v>244</v>
      </c>
      <c r="D53" s="41"/>
    </row>
    <row r="54" spans="1:4" ht="15">
      <c r="A54" s="40"/>
      <c r="B54" s="13" t="s">
        <v>246</v>
      </c>
      <c r="C54" s="12" t="s">
        <v>247</v>
      </c>
      <c r="D54" s="41"/>
    </row>
    <row r="55" spans="1:4" ht="15">
      <c r="A55" s="40"/>
      <c r="B55" s="13" t="s">
        <v>212</v>
      </c>
      <c r="C55" s="12" t="s">
        <v>213</v>
      </c>
      <c r="D55" s="41"/>
    </row>
    <row r="56" spans="1:4" ht="15">
      <c r="A56" s="40"/>
      <c r="B56" s="13" t="s">
        <v>218</v>
      </c>
      <c r="C56" s="12" t="s">
        <v>219</v>
      </c>
      <c r="D56" s="41"/>
    </row>
    <row r="57" spans="1:4" ht="15">
      <c r="A57" s="42"/>
      <c r="B57" s="43" t="s">
        <v>251</v>
      </c>
      <c r="C57" s="44" t="s">
        <v>252</v>
      </c>
      <c r="D57" s="45"/>
    </row>
    <row r="58" spans="1:4" ht="15">
      <c r="A58" s="32" t="s">
        <v>419</v>
      </c>
      <c r="B58" s="33" t="s">
        <v>420</v>
      </c>
      <c r="C58" s="34" t="s">
        <v>421</v>
      </c>
      <c r="D58" s="35">
        <v>374.18850000000003</v>
      </c>
    </row>
    <row r="59" spans="1:4" ht="15">
      <c r="A59" s="14" t="s">
        <v>422</v>
      </c>
      <c r="B59" s="8" t="s">
        <v>423</v>
      </c>
      <c r="C59" s="12" t="s">
        <v>424</v>
      </c>
      <c r="D59" s="31">
        <v>1122.5550000000001</v>
      </c>
    </row>
    <row r="60" spans="1:4" ht="15">
      <c r="A60" s="14" t="s">
        <v>425</v>
      </c>
      <c r="B60" s="8" t="s">
        <v>426</v>
      </c>
      <c r="C60" s="12" t="s">
        <v>427</v>
      </c>
      <c r="D60" s="31">
        <v>1870.9110000000003</v>
      </c>
    </row>
    <row r="61" spans="1:4" ht="15" customHeight="1">
      <c r="A61" s="50"/>
      <c r="B61" s="50"/>
      <c r="C61" s="50"/>
      <c r="D61" s="51"/>
    </row>
    <row r="62" spans="1:4" ht="15">
      <c r="A62" s="36" t="s">
        <v>287</v>
      </c>
      <c r="B62" s="37" t="s">
        <v>288</v>
      </c>
      <c r="C62" s="38" t="s">
        <v>289</v>
      </c>
      <c r="D62" s="39">
        <v>20843.634000000002</v>
      </c>
    </row>
    <row r="63" spans="1:4" ht="15">
      <c r="A63" s="40"/>
      <c r="B63" s="13" t="s">
        <v>203</v>
      </c>
      <c r="C63" s="12" t="s">
        <v>204</v>
      </c>
      <c r="D63" s="41"/>
    </row>
    <row r="64" spans="1:4" ht="15">
      <c r="A64" s="40"/>
      <c r="B64" s="13" t="s">
        <v>197</v>
      </c>
      <c r="C64" s="12" t="s">
        <v>198</v>
      </c>
      <c r="D64" s="41"/>
    </row>
    <row r="65" spans="1:4" ht="15">
      <c r="A65" s="40"/>
      <c r="B65" s="13" t="s">
        <v>233</v>
      </c>
      <c r="C65" s="12" t="s">
        <v>234</v>
      </c>
      <c r="D65" s="41"/>
    </row>
    <row r="66" spans="1:4" ht="15">
      <c r="A66" s="40"/>
      <c r="B66" s="13" t="s">
        <v>194</v>
      </c>
      <c r="C66" s="12" t="s">
        <v>195</v>
      </c>
      <c r="D66" s="41"/>
    </row>
    <row r="67" spans="1:4" ht="15">
      <c r="A67" s="40"/>
      <c r="B67" s="13" t="s">
        <v>268</v>
      </c>
      <c r="C67" s="12" t="s">
        <v>269</v>
      </c>
      <c r="D67" s="41"/>
    </row>
    <row r="68" spans="1:4" ht="15">
      <c r="A68" s="40"/>
      <c r="B68" s="13" t="s">
        <v>297</v>
      </c>
      <c r="C68" s="12" t="s">
        <v>298</v>
      </c>
      <c r="D68" s="41"/>
    </row>
    <row r="69" spans="1:4" ht="15">
      <c r="A69" s="40"/>
      <c r="B69" s="13" t="s">
        <v>209</v>
      </c>
      <c r="C69" s="12" t="s">
        <v>210</v>
      </c>
      <c r="D69" s="41"/>
    </row>
    <row r="70" spans="1:4" ht="15">
      <c r="A70" s="40"/>
      <c r="B70" s="13" t="s">
        <v>212</v>
      </c>
      <c r="C70" s="12" t="s">
        <v>213</v>
      </c>
      <c r="D70" s="41"/>
    </row>
    <row r="71" spans="1:4" ht="15">
      <c r="A71" s="40"/>
      <c r="B71" s="13" t="s">
        <v>251</v>
      </c>
      <c r="C71" s="12" t="s">
        <v>252</v>
      </c>
      <c r="D71" s="41"/>
    </row>
    <row r="72" spans="1:4" ht="15">
      <c r="A72" s="42"/>
      <c r="B72" s="43" t="s">
        <v>218</v>
      </c>
      <c r="C72" s="44" t="s">
        <v>219</v>
      </c>
      <c r="D72" s="45"/>
    </row>
    <row r="73" spans="1:4" ht="15">
      <c r="A73" s="32" t="s">
        <v>437</v>
      </c>
      <c r="B73" s="33" t="s">
        <v>438</v>
      </c>
      <c r="C73" s="34" t="s">
        <v>439</v>
      </c>
      <c r="D73" s="35">
        <v>2577.9757500000001</v>
      </c>
    </row>
    <row r="74" spans="1:4" ht="15">
      <c r="A74" s="14" t="s">
        <v>440</v>
      </c>
      <c r="B74" s="8" t="s">
        <v>441</v>
      </c>
      <c r="C74" s="12" t="s">
        <v>442</v>
      </c>
      <c r="D74" s="31">
        <v>7733.3760000000002</v>
      </c>
    </row>
    <row r="75" spans="1:4" ht="15">
      <c r="A75" s="14" t="s">
        <v>443</v>
      </c>
      <c r="B75" s="8" t="s">
        <v>444</v>
      </c>
      <c r="C75" s="12" t="s">
        <v>445</v>
      </c>
      <c r="D75" s="31">
        <v>12889.306499999999</v>
      </c>
    </row>
    <row r="76" spans="1:4" ht="15" customHeight="1">
      <c r="A76" s="50"/>
      <c r="B76" s="50"/>
      <c r="C76" s="50"/>
      <c r="D76" s="51"/>
    </row>
    <row r="77" spans="1:4" ht="15">
      <c r="A77" s="36" t="s">
        <v>190</v>
      </c>
      <c r="B77" s="37" t="s">
        <v>191</v>
      </c>
      <c r="C77" s="38" t="s">
        <v>192</v>
      </c>
      <c r="D77" s="39">
        <v>25276.219499999996</v>
      </c>
    </row>
    <row r="78" spans="1:4" ht="15">
      <c r="A78" s="40"/>
      <c r="B78" s="13" t="s">
        <v>194</v>
      </c>
      <c r="C78" s="12" t="s">
        <v>195</v>
      </c>
      <c r="D78" s="41"/>
    </row>
    <row r="79" spans="1:4" ht="15">
      <c r="A79" s="40"/>
      <c r="B79" s="13" t="s">
        <v>197</v>
      </c>
      <c r="C79" s="12" t="s">
        <v>198</v>
      </c>
      <c r="D79" s="41"/>
    </row>
    <row r="80" spans="1:4" ht="15">
      <c r="A80" s="40"/>
      <c r="B80" s="13" t="s">
        <v>200</v>
      </c>
      <c r="C80" s="12" t="s">
        <v>201</v>
      </c>
      <c r="D80" s="41"/>
    </row>
    <row r="81" spans="1:4" ht="15">
      <c r="A81" s="40"/>
      <c r="B81" s="13" t="s">
        <v>203</v>
      </c>
      <c r="C81" s="12" t="s">
        <v>204</v>
      </c>
      <c r="D81" s="41"/>
    </row>
    <row r="82" spans="1:4" ht="15">
      <c r="A82" s="40"/>
      <c r="B82" s="13" t="s">
        <v>206</v>
      </c>
      <c r="C82" s="12" t="s">
        <v>207</v>
      </c>
      <c r="D82" s="41"/>
    </row>
    <row r="83" spans="1:4" ht="15">
      <c r="A83" s="40"/>
      <c r="B83" s="13" t="s">
        <v>209</v>
      </c>
      <c r="C83" s="12" t="s">
        <v>210</v>
      </c>
      <c r="D83" s="41"/>
    </row>
    <row r="84" spans="1:4" ht="15">
      <c r="A84" s="40"/>
      <c r="B84" s="13" t="s">
        <v>212</v>
      </c>
      <c r="C84" s="12" t="s">
        <v>213</v>
      </c>
      <c r="D84" s="41"/>
    </row>
    <row r="85" spans="1:4" ht="15">
      <c r="A85" s="40"/>
      <c r="B85" s="13" t="s">
        <v>215</v>
      </c>
      <c r="C85" s="12" t="s">
        <v>216</v>
      </c>
      <c r="D85" s="41"/>
    </row>
    <row r="86" spans="1:4" ht="15">
      <c r="A86" s="42"/>
      <c r="B86" s="43" t="s">
        <v>218</v>
      </c>
      <c r="C86" s="44" t="s">
        <v>219</v>
      </c>
      <c r="D86" s="45"/>
    </row>
    <row r="87" spans="1:4" ht="15">
      <c r="A87" s="32" t="s">
        <v>410</v>
      </c>
      <c r="B87" s="33" t="s">
        <v>411</v>
      </c>
      <c r="C87" s="34" t="s">
        <v>412</v>
      </c>
      <c r="D87" s="35">
        <v>2955.3510000000001</v>
      </c>
    </row>
    <row r="88" spans="1:4" ht="15">
      <c r="A88" s="14" t="s">
        <v>413</v>
      </c>
      <c r="B88" s="8" t="s">
        <v>414</v>
      </c>
      <c r="C88" s="12" t="s">
        <v>415</v>
      </c>
      <c r="D88" s="31">
        <v>8865.5227500000001</v>
      </c>
    </row>
    <row r="89" spans="1:4" ht="15">
      <c r="A89" s="14" t="s">
        <v>416</v>
      </c>
      <c r="B89" s="8" t="s">
        <v>417</v>
      </c>
      <c r="C89" s="12" t="s">
        <v>418</v>
      </c>
      <c r="D89" s="31">
        <v>14776.209000000001</v>
      </c>
    </row>
    <row r="90" spans="1:4" ht="15" customHeight="1">
      <c r="A90" s="50"/>
      <c r="B90" s="50"/>
      <c r="C90" s="50"/>
      <c r="D90" s="51"/>
    </row>
    <row r="91" spans="1:4" ht="15">
      <c r="A91" s="36" t="s">
        <v>260</v>
      </c>
      <c r="B91" s="37" t="s">
        <v>261</v>
      </c>
      <c r="C91" s="38" t="s">
        <v>262</v>
      </c>
      <c r="D91" s="39">
        <v>18778.352249999996</v>
      </c>
    </row>
    <row r="92" spans="1:4" ht="15">
      <c r="A92" s="40"/>
      <c r="B92" s="13" t="s">
        <v>203</v>
      </c>
      <c r="C92" s="12" t="s">
        <v>204</v>
      </c>
      <c r="D92" s="41"/>
    </row>
    <row r="93" spans="1:4" ht="15">
      <c r="A93" s="40"/>
      <c r="B93" s="13" t="s">
        <v>197</v>
      </c>
      <c r="C93" s="12" t="s">
        <v>198</v>
      </c>
      <c r="D93" s="41"/>
    </row>
    <row r="94" spans="1:4" ht="15">
      <c r="A94" s="40"/>
      <c r="B94" s="13" t="s">
        <v>233</v>
      </c>
      <c r="C94" s="12" t="s">
        <v>234</v>
      </c>
      <c r="D94" s="41"/>
    </row>
    <row r="95" spans="1:4" ht="15">
      <c r="A95" s="40"/>
      <c r="B95" s="13" t="s">
        <v>194</v>
      </c>
      <c r="C95" s="12" t="s">
        <v>195</v>
      </c>
      <c r="D95" s="41"/>
    </row>
    <row r="96" spans="1:4" ht="15">
      <c r="A96" s="40"/>
      <c r="B96" s="13" t="s">
        <v>268</v>
      </c>
      <c r="C96" s="12" t="s">
        <v>269</v>
      </c>
      <c r="D96" s="41"/>
    </row>
    <row r="97" spans="1:4" ht="15">
      <c r="A97" s="40"/>
      <c r="B97" s="13" t="s">
        <v>274</v>
      </c>
      <c r="C97" s="12" t="s">
        <v>275</v>
      </c>
      <c r="D97" s="41"/>
    </row>
    <row r="98" spans="1:4" ht="15">
      <c r="A98" s="40"/>
      <c r="B98" s="13" t="s">
        <v>246</v>
      </c>
      <c r="C98" s="12" t="s">
        <v>247</v>
      </c>
      <c r="D98" s="41"/>
    </row>
    <row r="99" spans="1:4" ht="15">
      <c r="A99" s="40"/>
      <c r="B99" s="13" t="s">
        <v>212</v>
      </c>
      <c r="C99" s="12" t="s">
        <v>213</v>
      </c>
      <c r="D99" s="41"/>
    </row>
    <row r="100" spans="1:4" ht="15">
      <c r="A100" s="40"/>
      <c r="B100" s="13" t="s">
        <v>251</v>
      </c>
      <c r="C100" s="12" t="s">
        <v>252</v>
      </c>
      <c r="D100" s="41"/>
    </row>
    <row r="101" spans="1:4" ht="15">
      <c r="A101" s="42"/>
      <c r="B101" s="43" t="s">
        <v>218</v>
      </c>
      <c r="C101" s="44" t="s">
        <v>219</v>
      </c>
      <c r="D101" s="45"/>
    </row>
    <row r="102" spans="1:4" ht="15">
      <c r="A102" s="32" t="s">
        <v>428</v>
      </c>
      <c r="B102" s="33" t="s">
        <v>429</v>
      </c>
      <c r="C102" s="34" t="s">
        <v>430</v>
      </c>
      <c r="D102" s="35">
        <v>2305.6005000000005</v>
      </c>
    </row>
    <row r="103" spans="1:4" ht="15">
      <c r="A103" s="14" t="s">
        <v>431</v>
      </c>
      <c r="B103" s="8" t="s">
        <v>432</v>
      </c>
      <c r="C103" s="12" t="s">
        <v>433</v>
      </c>
      <c r="D103" s="31">
        <v>6916.250250000001</v>
      </c>
    </row>
    <row r="104" spans="1:4" ht="15">
      <c r="A104" s="14" t="s">
        <v>434</v>
      </c>
      <c r="B104" s="8" t="s">
        <v>435</v>
      </c>
      <c r="C104" s="12" t="s">
        <v>436</v>
      </c>
      <c r="D104" s="31">
        <v>11527.435500000001</v>
      </c>
    </row>
    <row r="105" spans="1:4" ht="15" customHeight="1">
      <c r="A105" s="52"/>
      <c r="B105" s="52"/>
      <c r="C105" s="52"/>
      <c r="D105" s="53"/>
    </row>
    <row r="106" spans="1:4" ht="15">
      <c r="A106" s="10" t="s">
        <v>446</v>
      </c>
      <c r="B106" s="8" t="s">
        <v>311</v>
      </c>
      <c r="C106" s="12" t="s">
        <v>312</v>
      </c>
      <c r="D106" s="31">
        <v>1148.3639999999998</v>
      </c>
    </row>
    <row r="107" spans="1:4" ht="15">
      <c r="A107" s="10" t="s">
        <v>447</v>
      </c>
      <c r="B107" s="8" t="s">
        <v>315</v>
      </c>
      <c r="C107" s="12" t="s">
        <v>316</v>
      </c>
      <c r="D107" s="31">
        <v>1263.02925</v>
      </c>
    </row>
    <row r="108" spans="1:4" ht="15">
      <c r="A108" s="10" t="s">
        <v>448</v>
      </c>
      <c r="B108" s="8" t="s">
        <v>319</v>
      </c>
      <c r="C108" s="12" t="s">
        <v>320</v>
      </c>
      <c r="D108" s="31">
        <v>1263.02925</v>
      </c>
    </row>
    <row r="109" spans="1:4" ht="15">
      <c r="A109" s="10" t="s">
        <v>449</v>
      </c>
      <c r="B109" s="8" t="s">
        <v>323</v>
      </c>
      <c r="C109" s="12" t="s">
        <v>324</v>
      </c>
      <c r="D109" s="31">
        <v>1148.3639999999998</v>
      </c>
    </row>
    <row r="110" spans="1:4" ht="15">
      <c r="A110" s="10" t="s">
        <v>450</v>
      </c>
      <c r="B110" s="8" t="s">
        <v>327</v>
      </c>
      <c r="C110" s="12" t="s">
        <v>328</v>
      </c>
      <c r="D110" s="31">
        <v>975.57600000000002</v>
      </c>
    </row>
    <row r="111" spans="1:4" ht="15">
      <c r="A111" s="10" t="s">
        <v>451</v>
      </c>
      <c r="B111" s="8" t="s">
        <v>331</v>
      </c>
      <c r="C111" s="12" t="s">
        <v>332</v>
      </c>
      <c r="D111" s="31">
        <v>17259.68475</v>
      </c>
    </row>
    <row r="112" spans="1:4" ht="15">
      <c r="A112" s="10" t="s">
        <v>452</v>
      </c>
      <c r="B112" s="8" t="s">
        <v>335</v>
      </c>
      <c r="C112" s="12" t="s">
        <v>336</v>
      </c>
      <c r="D112" s="31">
        <v>972.56775000000005</v>
      </c>
    </row>
    <row r="113" spans="1:4" ht="15">
      <c r="A113" s="10" t="s">
        <v>453</v>
      </c>
      <c r="B113" s="8" t="s">
        <v>339</v>
      </c>
      <c r="C113" s="12" t="s">
        <v>340</v>
      </c>
      <c r="D113" s="31">
        <v>241.90424999999999</v>
      </c>
    </row>
    <row r="114" spans="1:4" ht="15">
      <c r="A114" s="10" t="s">
        <v>454</v>
      </c>
      <c r="B114" s="8" t="s">
        <v>343</v>
      </c>
      <c r="C114" s="12" t="s">
        <v>344</v>
      </c>
      <c r="D114" s="31">
        <v>572.94299999999998</v>
      </c>
    </row>
    <row r="115" spans="1:4" ht="15">
      <c r="A115" s="10" t="s">
        <v>455</v>
      </c>
      <c r="B115" s="8" t="s">
        <v>347</v>
      </c>
      <c r="C115" s="12" t="s">
        <v>348</v>
      </c>
      <c r="D115" s="31">
        <v>403.16325000000006</v>
      </c>
    </row>
    <row r="116" spans="1:4" ht="15">
      <c r="A116" s="10" t="s">
        <v>456</v>
      </c>
      <c r="B116" s="8" t="s">
        <v>351</v>
      </c>
      <c r="C116" s="12" t="s">
        <v>352</v>
      </c>
      <c r="D116" s="31">
        <v>1150.8525</v>
      </c>
    </row>
    <row r="117" spans="1:4" ht="15">
      <c r="A117" s="10" t="s">
        <v>457</v>
      </c>
      <c r="B117" s="8" t="s">
        <v>355</v>
      </c>
      <c r="C117" s="12" t="s">
        <v>356</v>
      </c>
      <c r="D117" s="31">
        <v>259.44450000000001</v>
      </c>
    </row>
    <row r="118" spans="1:4" ht="15">
      <c r="A118" s="10" t="s">
        <v>462</v>
      </c>
      <c r="B118" s="13" t="s">
        <v>271</v>
      </c>
      <c r="C118" s="12" t="s">
        <v>272</v>
      </c>
      <c r="D118" s="31">
        <v>1531.3620000000001</v>
      </c>
    </row>
    <row r="119" spans="1:4" ht="15" customHeight="1">
      <c r="A119" s="52"/>
      <c r="B119" s="52"/>
      <c r="C119" s="52"/>
      <c r="D119" s="53"/>
    </row>
    <row r="120" spans="1:4" ht="15">
      <c r="A120" s="10"/>
      <c r="B120" s="8" t="s">
        <v>359</v>
      </c>
      <c r="C120" s="12" t="s">
        <v>360</v>
      </c>
      <c r="D120" s="31"/>
    </row>
    <row r="121" spans="1:4" ht="15">
      <c r="A121" s="14" t="s">
        <v>381</v>
      </c>
      <c r="B121" s="13" t="s">
        <v>362</v>
      </c>
      <c r="C121" s="12" t="s">
        <v>363</v>
      </c>
      <c r="D121" s="31">
        <v>3623.9700000000003</v>
      </c>
    </row>
    <row r="122" spans="1:4" ht="15">
      <c r="A122" s="15"/>
      <c r="B122" s="47" t="s">
        <v>365</v>
      </c>
      <c r="C122" s="47" t="s">
        <v>364</v>
      </c>
      <c r="D122" s="31"/>
    </row>
    <row r="123" spans="1:4" ht="15">
      <c r="A123" s="14"/>
      <c r="B123" s="13" t="s">
        <v>367</v>
      </c>
      <c r="C123" s="12" t="s">
        <v>368</v>
      </c>
      <c r="D123" s="31"/>
    </row>
    <row r="124" spans="1:4" ht="15">
      <c r="A124" s="15"/>
      <c r="B124" s="47" t="s">
        <v>369</v>
      </c>
      <c r="C124" s="48" t="s">
        <v>364</v>
      </c>
      <c r="D124" s="31"/>
    </row>
    <row r="125" spans="1:4" ht="15">
      <c r="A125" s="10"/>
      <c r="B125" s="8" t="s">
        <v>359</v>
      </c>
      <c r="C125" s="12" t="s">
        <v>360</v>
      </c>
      <c r="D125" s="31"/>
    </row>
    <row r="126" spans="1:4" ht="15">
      <c r="A126" s="14"/>
      <c r="B126" s="13" t="s">
        <v>367</v>
      </c>
      <c r="C126" s="12" t="s">
        <v>368</v>
      </c>
      <c r="D126" s="31"/>
    </row>
    <row r="127" spans="1:4" ht="15">
      <c r="A127" s="15"/>
      <c r="B127" s="47" t="s">
        <v>372</v>
      </c>
      <c r="C127" s="48" t="s">
        <v>364</v>
      </c>
      <c r="D127" s="31"/>
    </row>
    <row r="128" spans="1:4" ht="15">
      <c r="A128" s="14" t="s">
        <v>458</v>
      </c>
      <c r="B128" s="13" t="s">
        <v>375</v>
      </c>
      <c r="C128" s="12" t="s">
        <v>376</v>
      </c>
      <c r="D128" s="31">
        <v>4563.6202500000009</v>
      </c>
    </row>
    <row r="129" spans="1:4" ht="15">
      <c r="A129" s="15"/>
      <c r="B129" s="47" t="s">
        <v>372</v>
      </c>
      <c r="C129" s="48" t="s">
        <v>364</v>
      </c>
      <c r="D129" s="31"/>
    </row>
    <row r="130" spans="1:4" ht="15">
      <c r="A130" s="10"/>
      <c r="B130" s="8" t="s">
        <v>359</v>
      </c>
      <c r="C130" s="12" t="s">
        <v>360</v>
      </c>
      <c r="D130" s="31"/>
    </row>
    <row r="131" spans="1:4" ht="15">
      <c r="A131" s="14"/>
      <c r="B131" s="13" t="s">
        <v>367</v>
      </c>
      <c r="C131" s="12" t="s">
        <v>368</v>
      </c>
      <c r="D131" s="31"/>
    </row>
    <row r="132" spans="1:4" ht="15">
      <c r="A132" s="15"/>
      <c r="B132" s="47" t="s">
        <v>379</v>
      </c>
      <c r="C132" s="48" t="s">
        <v>364</v>
      </c>
      <c r="D132" s="31"/>
    </row>
    <row r="133" spans="1:4" ht="15">
      <c r="A133" s="14" t="s">
        <v>459</v>
      </c>
      <c r="B133" s="13" t="s">
        <v>382</v>
      </c>
      <c r="C133" s="12" t="s">
        <v>383</v>
      </c>
      <c r="D133" s="31">
        <v>7704.2490000000007</v>
      </c>
    </row>
    <row r="134" spans="1:4" ht="15">
      <c r="A134" s="9"/>
      <c r="B134" s="47" t="s">
        <v>379</v>
      </c>
      <c r="C134" s="48" t="s">
        <v>364</v>
      </c>
      <c r="D134" s="31"/>
    </row>
    <row r="135" spans="1:4" ht="29.25" customHeight="1">
      <c r="A135" s="49"/>
      <c r="B135" s="49"/>
      <c r="C135" s="49"/>
      <c r="D135" s="54"/>
    </row>
    <row r="136" spans="1:4" ht="15">
      <c r="A136" s="10"/>
      <c r="B136" s="8" t="s">
        <v>359</v>
      </c>
      <c r="C136" s="12" t="s">
        <v>360</v>
      </c>
      <c r="D136" s="31"/>
    </row>
    <row r="137" spans="1:4" ht="15">
      <c r="A137" s="14" t="s">
        <v>394</v>
      </c>
      <c r="B137" s="13" t="s">
        <v>387</v>
      </c>
      <c r="C137" s="12" t="s">
        <v>388</v>
      </c>
      <c r="D137" s="31">
        <v>10905.326250000002</v>
      </c>
    </row>
    <row r="138" spans="1:4" ht="15">
      <c r="A138" s="15"/>
      <c r="B138" s="47" t="s">
        <v>369</v>
      </c>
      <c r="C138" s="48" t="s">
        <v>364</v>
      </c>
      <c r="D138" s="31"/>
    </row>
    <row r="139" spans="1:4" ht="15">
      <c r="A139" s="14"/>
      <c r="B139" s="13" t="s">
        <v>390</v>
      </c>
      <c r="C139" s="12" t="s">
        <v>368</v>
      </c>
      <c r="D139" s="31"/>
    </row>
    <row r="140" spans="1:4" ht="15">
      <c r="A140" s="15"/>
      <c r="B140" s="47" t="s">
        <v>369</v>
      </c>
      <c r="C140" s="48" t="s">
        <v>364</v>
      </c>
      <c r="D140" s="31"/>
    </row>
    <row r="141" spans="1:4" ht="15">
      <c r="A141" s="10"/>
      <c r="B141" s="8" t="s">
        <v>359</v>
      </c>
      <c r="C141" s="12" t="s">
        <v>360</v>
      </c>
      <c r="D141" s="31"/>
    </row>
    <row r="142" spans="1:4" ht="15">
      <c r="A142" s="14"/>
      <c r="B142" s="13" t="s">
        <v>390</v>
      </c>
      <c r="C142" s="12" t="s">
        <v>368</v>
      </c>
      <c r="D142" s="31"/>
    </row>
    <row r="143" spans="1:4" ht="15">
      <c r="A143" s="15"/>
      <c r="B143" s="47" t="s">
        <v>372</v>
      </c>
      <c r="C143" s="48" t="s">
        <v>364</v>
      </c>
      <c r="D143" s="31"/>
    </row>
    <row r="144" spans="1:4" ht="15">
      <c r="A144" s="14" t="s">
        <v>400</v>
      </c>
      <c r="B144" s="13" t="s">
        <v>395</v>
      </c>
      <c r="C144" s="12" t="s">
        <v>396</v>
      </c>
      <c r="D144" s="31">
        <v>13691.3385</v>
      </c>
    </row>
    <row r="145" spans="1:6" ht="15">
      <c r="A145" s="15"/>
      <c r="B145" s="47" t="s">
        <v>372</v>
      </c>
      <c r="C145" s="48" t="s">
        <v>364</v>
      </c>
      <c r="D145" s="31"/>
    </row>
    <row r="146" spans="1:6" ht="15">
      <c r="A146" s="10"/>
      <c r="B146" s="8" t="s">
        <v>359</v>
      </c>
      <c r="C146" s="12" t="s">
        <v>360</v>
      </c>
      <c r="D146" s="31"/>
    </row>
    <row r="147" spans="1:6" ht="15">
      <c r="A147" s="14"/>
      <c r="B147" s="13" t="s">
        <v>390</v>
      </c>
      <c r="C147" s="12" t="s">
        <v>368</v>
      </c>
      <c r="D147" s="31"/>
    </row>
    <row r="148" spans="1:6" ht="15">
      <c r="A148" s="15"/>
      <c r="B148" s="47" t="s">
        <v>379</v>
      </c>
      <c r="C148" s="48" t="s">
        <v>364</v>
      </c>
      <c r="D148" s="31"/>
    </row>
    <row r="149" spans="1:6" ht="15">
      <c r="A149" s="14" t="s">
        <v>374</v>
      </c>
      <c r="B149" s="13" t="s">
        <v>401</v>
      </c>
      <c r="C149" s="12" t="s">
        <v>402</v>
      </c>
      <c r="D149" s="31">
        <v>23142.498749999999</v>
      </c>
    </row>
    <row r="150" spans="1:6" ht="15">
      <c r="A150" s="9"/>
      <c r="B150" s="47" t="s">
        <v>379</v>
      </c>
      <c r="C150" s="48" t="s">
        <v>364</v>
      </c>
      <c r="D150" s="31"/>
    </row>
    <row r="151" spans="1:6" ht="15">
      <c r="A151" s="49"/>
      <c r="B151" s="49" t="s">
        <v>364</v>
      </c>
      <c r="C151" s="49" t="s">
        <v>364</v>
      </c>
      <c r="D151" s="49"/>
      <c r="E151" s="18" t="s">
        <v>463</v>
      </c>
      <c r="F151" s="19">
        <f>SUM(D149,D144,D137,D133,D128,D121,D106:D118,D102:D104,D91,D87:D89,D77,D73:D75,D62,D58:D60,D46)</f>
        <v>240090.36974999998</v>
      </c>
    </row>
  </sheetData>
  <autoFilter ref="A2:D151" xr:uid="{BC4986F9-9EDF-4D6F-983B-4871A198D0D6}"/>
  <mergeCells count="29">
    <mergeCell ref="A61:D61"/>
    <mergeCell ref="A3:D3"/>
    <mergeCell ref="A5:D5"/>
    <mergeCell ref="A13:D13"/>
    <mergeCell ref="A18:D18"/>
    <mergeCell ref="A23:D23"/>
    <mergeCell ref="A28:D28"/>
    <mergeCell ref="A33:D33"/>
    <mergeCell ref="A38:D38"/>
    <mergeCell ref="A43:D43"/>
    <mergeCell ref="A45:D45"/>
    <mergeCell ref="A90:D90"/>
    <mergeCell ref="B140:C140"/>
    <mergeCell ref="A105:D105"/>
    <mergeCell ref="A76:D76"/>
    <mergeCell ref="A119:D119"/>
    <mergeCell ref="B122:C122"/>
    <mergeCell ref="B124:C124"/>
    <mergeCell ref="B127:C127"/>
    <mergeCell ref="B129:C129"/>
    <mergeCell ref="B132:C132"/>
    <mergeCell ref="B134:C134"/>
    <mergeCell ref="A135:D135"/>
    <mergeCell ref="B138:C138"/>
    <mergeCell ref="B143:C143"/>
    <mergeCell ref="B145:C145"/>
    <mergeCell ref="B148:C148"/>
    <mergeCell ref="B150:C150"/>
    <mergeCell ref="A151:D151"/>
  </mergeCells>
  <printOptions horizontalCentered="1"/>
  <pageMargins left="0.25" right="0.25" top="0.75" bottom="0.75" header="0.3" footer="0.3"/>
  <pageSetup paperSize="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5a9b4d8-70d5-4ad2-85e7-cb93e794a40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12" ma:contentTypeDescription="Crear nuevo documento." ma:contentTypeScope="" ma:versionID="2802dd92c7db9c25b84d17dab77be600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431d7f01ff051f5b5546814290ba4907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BBA291-D370-4673-B009-FEA386F3672C}"/>
</file>

<file path=customXml/itemProps2.xml><?xml version="1.0" encoding="utf-8"?>
<ds:datastoreItem xmlns:ds="http://schemas.openxmlformats.org/officeDocument/2006/customXml" ds:itemID="{C162D21F-AAA4-4F7E-9527-64DE9CB177D2}"/>
</file>

<file path=customXml/itemProps3.xml><?xml version="1.0" encoding="utf-8"?>
<ds:datastoreItem xmlns:ds="http://schemas.openxmlformats.org/officeDocument/2006/customXml" ds:itemID="{B30FD605-F07C-4B7E-AF8C-CC659531318F}"/>
</file>

<file path=docMetadata/LabelInfo.xml><?xml version="1.0" encoding="utf-8"?>
<clbl:labelList xmlns:clbl="http://schemas.microsoft.com/office/2020/mipLabelMetadata">
  <clbl:label id="{9744600e-3e04-492e-baa1-25ec245c6f10}" enabled="0" method="" siteId="{9744600e-3e04-492e-baa1-25ec245c6f10}" removed="1"/>
  <clbl:label id="{e53523b8-d946-4412-991c-c1997ec23557}" enabled="0" method="" siteId="{e53523b8-d946-4412-991c-c1997ec2355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/>
  <cp:revision/>
  <dcterms:created xsi:type="dcterms:W3CDTF">2026-05-18T21:39:19Z</dcterms:created>
  <dcterms:modified xsi:type="dcterms:W3CDTF">2026-07-30T10:07:44Z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  <property fmtid="{D5CDD505-2E9C-101B-9397-08002B2CF9AE}" pid="3" name="MediaServiceImageTags">
    <vt:lpwstr/>
  </property>
</Properties>
</file>