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URBANISMO-HIRIGINTZA\INFORMES-TXOSTENAK\2025eko TXOSTENAK\068-25 Igantzi 2º Informe M.V. adecuación del comedor escolar\Aurrekontua\"/>
    </mc:Choice>
  </mc:AlternateContent>
  <bookViews>
    <workbookView xWindow="0" yWindow="0" windowWidth="21576" windowHeight="1093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138" i="1" l="1"/>
  <c r="G136" i="1"/>
  <c r="G131" i="1"/>
  <c r="G39" i="1"/>
  <c r="G111" i="1"/>
  <c r="G98" i="1"/>
  <c r="G119" i="1"/>
  <c r="G96" i="1"/>
  <c r="D139" i="1" l="1"/>
  <c r="G65" i="1"/>
  <c r="G33" i="1" l="1"/>
  <c r="G27" i="1"/>
  <c r="G40" i="1" s="1"/>
  <c r="G77" i="1" l="1"/>
  <c r="G75" i="1"/>
  <c r="G3" i="1"/>
  <c r="G86" i="1"/>
  <c r="G88" i="1"/>
  <c r="G92" i="1"/>
  <c r="G25" i="1"/>
  <c r="G31" i="1"/>
  <c r="G37" i="1"/>
  <c r="G107" i="1"/>
  <c r="G105" i="1"/>
  <c r="G103" i="1"/>
  <c r="G109" i="1"/>
  <c r="G82" i="1"/>
  <c r="G84" i="1"/>
  <c r="G20" i="1" l="1"/>
  <c r="G18" i="1"/>
  <c r="G117" i="1" l="1"/>
  <c r="G94" i="1"/>
  <c r="G99" i="1" s="1"/>
  <c r="G56" i="1" l="1"/>
  <c r="G73" i="1"/>
  <c r="G126" i="1" l="1"/>
  <c r="G124" i="1"/>
  <c r="G115" i="1"/>
  <c r="G113" i="1"/>
  <c r="G71" i="1"/>
  <c r="G67" i="1"/>
  <c r="G69" i="1"/>
  <c r="G63" i="1"/>
  <c r="G54" i="1"/>
  <c r="G48" i="1"/>
  <c r="G46" i="1"/>
  <c r="G44" i="1"/>
  <c r="G50" i="1"/>
  <c r="G35" i="1"/>
  <c r="G52" i="1"/>
  <c r="G16" i="1"/>
  <c r="G14" i="1"/>
  <c r="G12" i="1"/>
  <c r="G10" i="1"/>
  <c r="G8" i="1"/>
  <c r="G6" i="1"/>
  <c r="G57" i="1" l="1"/>
  <c r="G120" i="1"/>
  <c r="G78" i="1"/>
  <c r="D21" i="1"/>
  <c r="G127" i="1"/>
  <c r="D132" i="1"/>
  <c r="G141" i="1" l="1"/>
  <c r="G143" i="1" s="1"/>
  <c r="G145" i="1" l="1"/>
  <c r="G147" i="1" s="1"/>
</calcChain>
</file>

<file path=xl/sharedStrings.xml><?xml version="1.0" encoding="utf-8"?>
<sst xmlns="http://schemas.openxmlformats.org/spreadsheetml/2006/main" count="242" uniqueCount="190">
  <si>
    <t>1.1</t>
  </si>
  <si>
    <t>ud</t>
  </si>
  <si>
    <t>Levantado de carpintería exterior e interior de madera, incluidos marcos, premarcos, hojas de puerta y accesorios, por medios manuales, Inc. p.p. de  limpieza, retirada de escombros a pie de carga, carga, clasificación de escombros y apilado separando materiales para la correcta gestión de residuos, medios auxiliares y medidas de seguridad. Medida las unidad por hueco, precio medio compensado.</t>
  </si>
  <si>
    <t>Total partida 1.1</t>
  </si>
  <si>
    <t>1.2</t>
  </si>
  <si>
    <t>Total partida 1.2</t>
  </si>
  <si>
    <t>1.3</t>
  </si>
  <si>
    <t>Revisión de las distintas acometidas de fontanería, evacuación-saneamiento y electricidad, identificando su procedencia mediante consulta a las compañías suministradoras, así como su actividad y servicio, desconexión total o corte e informe contrastado de su clausura. Mantenimiento provisional de cableados y conducciones durante el transcurso de la obra. Retirada de escombros a pie de carga y transporte a vertedero. Incluidos medios auxiliares necesarios y gestión de residuos. Medida la unidad ejecutada para la obra.</t>
  </si>
  <si>
    <t>Total partida 1.3</t>
  </si>
  <si>
    <t>1.4</t>
  </si>
  <si>
    <t>m2</t>
  </si>
  <si>
    <t>Total partida 1.4</t>
  </si>
  <si>
    <t>Total capítulo 1</t>
  </si>
  <si>
    <t>Demolición de horno-chimenea en cocina, partición interior de mobiliario de madera y de fábrica revestida, formada por tabique cerámico de hormigón de 11 cm de espesor, con medios manuales, sin afectar a la estabilidad de los elementos constructivos contiguos, y carga manual sobre camión o contenedor.</t>
  </si>
  <si>
    <t>1.5</t>
  </si>
  <si>
    <t>DERRIBOS Y LIMPIEZA</t>
  </si>
  <si>
    <t>1.6</t>
  </si>
  <si>
    <t>m</t>
  </si>
  <si>
    <t>Total partida 1.5</t>
  </si>
  <si>
    <t>Total partida 1.6</t>
  </si>
  <si>
    <t xml:space="preserve">Desmontaje de conjunto de mobiliario de cocina, con medios manuales, sin afectar a la estabilidad de los elementos resistentes a los que puedan estar unidos, y carga manual sobre camión o contenedor. </t>
  </si>
  <si>
    <t>Vaciado de mobiliario con medios manuales, carga manual sobre camion y contenedor, limpieza general de los espacios comedor-cocina y despensa, incluyendo limpieza de suelos y paredes</t>
  </si>
  <si>
    <t>1.7</t>
  </si>
  <si>
    <t>Total partida 1.7</t>
  </si>
  <si>
    <t>ALBAÑILERIA</t>
  </si>
  <si>
    <t>5.1</t>
  </si>
  <si>
    <t>Total partida 5.1</t>
  </si>
  <si>
    <t>5.2</t>
  </si>
  <si>
    <t>Total partida 5.2</t>
  </si>
  <si>
    <t>5.3</t>
  </si>
  <si>
    <t>Total partida 5.3</t>
  </si>
  <si>
    <t>5.4</t>
  </si>
  <si>
    <t>Total partida 5.4</t>
  </si>
  <si>
    <t>5.5</t>
  </si>
  <si>
    <t>Total partida 5.5</t>
  </si>
  <si>
    <t>5.7</t>
  </si>
  <si>
    <t>Total partida 5.7</t>
  </si>
  <si>
    <t>Ayudas de albañilería a gremios de electricidad, fontanería, saneamiento, calefacción, telecomunicaciones, carpintería, herrería y pintura para toda la obra, incluyendo apertura y tapado de rozas y recibidos, i/p.p. de material auxiliar, limpieza de obra en sus diferentes fases y medios auxiliares, ayuda a la descarga de materiales para toda la obra, utilización de andamios, luz de obra y medidas de seguridad, incluye retirada de escombros y limpieza general de la obra. Medida una unidad para el conjunto de la obra en todo tipo de instalaciones y gremios. i/ sellado de carpintería exterior; cuadro eléctrico de obra y andamiaje exterior (hasta 1 año).</t>
  </si>
  <si>
    <t>Total capítulo 5</t>
  </si>
  <si>
    <t>2.1</t>
  </si>
  <si>
    <t>2.2</t>
  </si>
  <si>
    <t>2.3</t>
  </si>
  <si>
    <t>2.4</t>
  </si>
  <si>
    <t>Total partida 2.1</t>
  </si>
  <si>
    <t>PAVIMENTOS Y REVESTIMIENTOS</t>
  </si>
  <si>
    <t>6.1</t>
  </si>
  <si>
    <t>6.2</t>
  </si>
  <si>
    <t>Total partida 6.2</t>
  </si>
  <si>
    <t>6.3</t>
  </si>
  <si>
    <t>Total partida 6.3</t>
  </si>
  <si>
    <t>6.5</t>
  </si>
  <si>
    <t>Total partida 6.5</t>
  </si>
  <si>
    <t>3.1</t>
  </si>
  <si>
    <t>3.2</t>
  </si>
  <si>
    <t>3.3</t>
  </si>
  <si>
    <t>3.4</t>
  </si>
  <si>
    <t>Total partida 3.4</t>
  </si>
  <si>
    <t>Total partida 3.3</t>
  </si>
  <si>
    <t>Total partida 3.2</t>
  </si>
  <si>
    <t>Total partida 3.1</t>
  </si>
  <si>
    <t>Total partida 3.5</t>
  </si>
  <si>
    <t>Total partida 3.6</t>
  </si>
  <si>
    <t>3.6</t>
  </si>
  <si>
    <t>3.5</t>
  </si>
  <si>
    <t>3.7</t>
  </si>
  <si>
    <t>Total partida 3.7</t>
  </si>
  <si>
    <t>Total capítulo 3</t>
  </si>
  <si>
    <t>7.1</t>
  </si>
  <si>
    <t>Puerta interior de paso P-1 ciega, colocada en block, con premarco de pino, hoja forro y jambas de roble, hoja de 82cm., herrajes de colgar, manilla y golpete, con aireador superior integrado entre premarco y cabezal, clausura en baños y aseos. Colocada y ajustada. Incluso barnizada.</t>
  </si>
  <si>
    <t>CARPINTERÍAS</t>
  </si>
  <si>
    <t>Mosquitera fija de 110 mm de anchura y 2000 mm de altura, formada por marco de perfiles de aluminio lacado, tela de hilos de poliéster, accesorios y complementos, colocada con fijaciones mecánicas en la cara exterior de la carpintería. Incluso sellado perimetral de juntas por medio de un cordón de silicona neutra.</t>
  </si>
  <si>
    <t>FONTANERÍA</t>
  </si>
  <si>
    <t>Inodoro de porcelana vitrificada blanco, de tanque bajo, mod. Meridian blanco de Roca de 385x750x830mm, colocado mediante tacos y tornillos al solado, incluso sellado con silicona, y compuesto por: taza, tanque bajo con tapa y mecanismos y asiento con tapa lacados, con bisagras de acero, instalado, incluso con llave de escuadra de 1/2" cromada y latiguillo flexible de 20 cm. y de 1/2", completamente instalado, probado y funcionando.</t>
  </si>
  <si>
    <t>Grifería sanitaria cromada para lavabo, mezcladora monomando, Monobloc de Roca, con aireador; fabricado conforme a UNE 19703. Totalmente instalado, probado y funcionando; i/p.p. de llaves de escuadra cromadas, latiguillos flexibles, peque±o material y medios auxiliares. Según NTE/IFF-30 y CTE.</t>
  </si>
  <si>
    <t>Total capítulo 9</t>
  </si>
  <si>
    <t>4.1</t>
  </si>
  <si>
    <t>4.2</t>
  </si>
  <si>
    <t>4.3</t>
  </si>
  <si>
    <t>4.4</t>
  </si>
  <si>
    <t>Total capítulo 4</t>
  </si>
  <si>
    <t>Total partida 4.4</t>
  </si>
  <si>
    <t>Total partida 4.3</t>
  </si>
  <si>
    <t>Total partida 4.2</t>
  </si>
  <si>
    <t>Total partida 4.1</t>
  </si>
  <si>
    <t>ELECTRICIDAD</t>
  </si>
  <si>
    <t>9.1</t>
  </si>
  <si>
    <t>Base de enchufe con toma de tierra desplazada realizada con tubo PVC corrugado de M 20/gp5 y conductor rígido de 2,5 mm2 de Cu., y aislamiento VV 750 V., en sistema monofásico con toma de tierra (fase, neutro y tierra), incluyendo p.p. de circuito, cajas de registro, caja de mecanismo universal con tornillos, base de enchufe 10-16 A .(II+t.) Legrand Galea Life blanco, instalada.</t>
  </si>
  <si>
    <t>Total partida  6.1</t>
  </si>
  <si>
    <t>6.4</t>
  </si>
  <si>
    <t>Total partida 6.4</t>
  </si>
  <si>
    <t>6.6</t>
  </si>
  <si>
    <t>Total partida 6.6</t>
  </si>
  <si>
    <t>6.7</t>
  </si>
  <si>
    <t>Total partida 6.7</t>
  </si>
  <si>
    <t>Total partida 6.8</t>
  </si>
  <si>
    <t>6.8</t>
  </si>
  <si>
    <t>6.9</t>
  </si>
  <si>
    <t>Total partida 6.9</t>
  </si>
  <si>
    <t>GESTIÓN DE RESIDUOS</t>
  </si>
  <si>
    <t>pa</t>
  </si>
  <si>
    <t>Alquiler de contenedor metalico de 4m3 de capacidad para el almacenaje de residuos generados en construcción. Colocación en obra, limpieza de la obra, almacenaje del escombro según naturaleza, y traslado del escombro a la planta de reciclado.</t>
  </si>
  <si>
    <t>SEGURIDAD Y SALUD</t>
  </si>
  <si>
    <t>TOTAL PRECIO EJECUCIÓN MATERIAL</t>
  </si>
  <si>
    <t>Total partida 2.2</t>
  </si>
  <si>
    <t>Total partida 2.3</t>
  </si>
  <si>
    <t>Total partida 2.4</t>
  </si>
  <si>
    <t>Adecuación circuito calefacción manteniendo radiadores en comedor</t>
  </si>
  <si>
    <t>Total partida 9.1</t>
  </si>
  <si>
    <t>PINTURA</t>
  </si>
  <si>
    <t>Pintura plástica lisa antimoho mate lavable en colores suaves a elegir por la Propiedad, sobre paramentos verticales interiores, dos manos de acabado y una mano de imprimación y plastecido. Aplicación siguiendo las instrucciones de aplicación y preparación del soporte según se especifica en ficha técnica del fabricante. Medida la superficie ejecutada deduciendo huecos mayores de 2m2.</t>
  </si>
  <si>
    <t>Pintura plástica idem interior en techos de Pladur entre cabios. Medido a cinta corrida el techo abarcado.</t>
  </si>
  <si>
    <t>Total capítulo 2</t>
  </si>
  <si>
    <t>4.5</t>
  </si>
  <si>
    <t>Total partida 4.5</t>
  </si>
  <si>
    <t>Pavimento Pvc en rollo Gerflor Mipolan troplan de 2mm de espesor y con acabado de tratamiento en superficie evercare. Las bobinas vienen presentadas en rollos de 2*20ml (50m2). Instalación pegada de pavimento en rollo Gerflor con adhesivo Bostik A 300, incluye el termosrllado de las piezas con Cordon de soldadura asi como la aplicación de una mano de pasta autonivelante previa aplicación de imprimación como puente de unión.</t>
  </si>
  <si>
    <t>Peldañeado de escalera con ladrillo cerámico hueco, recibido con mortero de cemento, industrial, M-5, sobre la losa o bóveda de escalera, como base para la posterior colocación del acabado de peldaños (en cocina-despensa y en exterior-interior de Biltoki).</t>
  </si>
  <si>
    <t>4.6</t>
  </si>
  <si>
    <t>Total partida 4.6</t>
  </si>
  <si>
    <t>5.8</t>
  </si>
  <si>
    <t>Total capítulo 7</t>
  </si>
  <si>
    <t>1.8</t>
  </si>
  <si>
    <t>1.9</t>
  </si>
  <si>
    <t>Demolición de pavimento existente en el interior del edificio, de baldosas cerámicas, con medios manuales, sin deteriorar los elementos constructivos contiguos, y carga manual sobre camión o contenedor.</t>
  </si>
  <si>
    <t>Apertura o ampliación de hueco  en muro, por medios manuales en muro de piedra en la parte inferior. Inc. p.p. apuntalamientos, formación de mochetas con ladrillo macizo, manteniendo el cabezal existente y colocación del premarco, cierre de huecos una vez colocado el premarco,  parcheado con mortero sin retracción, y retirada de escombros a pie de carga. Medida la unidad totalmente terminada.</t>
  </si>
  <si>
    <t>Total partida 1.8</t>
  </si>
  <si>
    <t>Demolición de partición interior de fábrica revestida, formada por bloque cerámico aligerado de 14 cm de espesor, con medios manuales, sin afectar a la estabilidad de los elementos constructivos contiguos, y carga manual sobre camión o contenedor.</t>
  </si>
  <si>
    <t>Total partida 1.9</t>
  </si>
  <si>
    <t>Rodapié de gres, formado por piezas especiales para rodapié de hasta 10cm. de altura, recibido con adhesivo C1 según EN-12004, incluyendo rejunteado con lechada similar al solado. Piezas cerámicas a elegir por la propiedad. Se considerará un PVP en almacén de 8 €/m. El precio ofertado se modificará en el momento de conocerse el PVP del pavimento elegido. Medido descontando huecos.</t>
  </si>
  <si>
    <t>Instalación para alimentación de agua fría y caliente en baños y vestuario, realizada con tubería de polietileno reticulado PEX homologada según UNE-EN ISO 15875, en varios diámetros según normativa, s/CTE-HS-4 y UNE 53380-DIN8077. Incluso accesorios de latón, llaves de corte de cuarto con cabezal y florón cromado modelo Roca Brava o similar y demás material para su correcta ejecución, calorifugado con coquilla elastomérica flexible de células cerradas tipo AF/Armaflex 30mm. Pruebas de estanqueidad, totalmente terminada y en funcionamiento. Medida la unidad instalada.</t>
  </si>
  <si>
    <t>Instalación completa de desagües en baños y vestuario, realizados con tubería de PVC homologada según UNE-EN 1329-1, con una resistencia al fuego B-s1,d0, en varios diámetros según NTE-ISS, conexionados a bajante. Incluso accesorios, válvulas, conexión a bajante y demás material para su correcta ejecución. Totalmente terminada y en funcionamiento. Medida la unidad terminada.</t>
  </si>
  <si>
    <t>Lavabo suspendido adaptado de porcelana vitrificada en blanco, de 600x460mm. mod. Meridian blanco de Roca colocado con pedestal y con anclajes a la pared, conforme UNE 67001. Válvula de desagüe de 32 mm. sifón y acoplamiento a pared acodado PVC, llaves de escuadra de 1/2" cromadas, y latiguillos flexibles de 20 cm. y de 1/2", pequeño material, completamente instalado, probado y funcionando.</t>
  </si>
  <si>
    <t>Barras de apoyo para baño adaptado</t>
  </si>
  <si>
    <t>Interruptor automático magnetotérmico, de 2 módulos, bipolar (2P), intensidad nominal 6 A, poder de corte 6 kA, curva C.</t>
  </si>
  <si>
    <t>Punto de luz con 2 interruptores conmutados.</t>
  </si>
  <si>
    <t>Punto de luz con interruptor sencillo.</t>
  </si>
  <si>
    <t>Total capítulo 8</t>
  </si>
  <si>
    <t>Total partida 8.1</t>
  </si>
  <si>
    <t>8.1</t>
  </si>
  <si>
    <t>7.2</t>
  </si>
  <si>
    <t>Total partida 7.1</t>
  </si>
  <si>
    <t>Total partida 7.2</t>
  </si>
  <si>
    <t>Ventana de PVC, una hoja oscilobatiente con apertura hacia el interior, dimensiones 600x600 mm, compuesta de marco, hoja y junquillos, acabado estándar en las dos caras, color blanco,.</t>
  </si>
  <si>
    <t xml:space="preserve">Tabique múltiple sistema 98 (48-35) MW(4 estándar), de 98 mm de espesor total, con nivel de calidad del acabado Q2, formado por una estructura simple de perfiles de chapa de acero galvanizado de 48 mm de anchura, a base de montantes (elementos verticales) separados 400 mm entre sí, con disposición normal "N" y canales (elementos horizontales), a la que se atornillan cuatro placas en total (dos placas tipo estándar en cada cara, de 12,5 mm de espesor cada placa); aislamiento acústico mediante panel semirrígido de lana mineral, espesor 45 mm, según UNE-EN 13162, en el alma. </t>
  </si>
  <si>
    <t xml:space="preserve">Falso techo continuo suspendido, liso, situado a una altura menor de 4 m, con nivel de calidad del acabado Q2. Sistema D112.es Drystar (12,5+27+27), constituido por estructura metálica de acero galvanizado de maestras primarias 60/27 mm con una modulación de 1000 mm y suspendidas del forjado, una capa de placas de yeso laminado reforzadas con tejido de fibra UNE-EN 15283-1 GM-FH1IR / 1200 / 2600 / 12,5 / con los bordes longitudinales cuadrados, con alma de yeso y caras revestidas con una lámina de fibra de vidrio. </t>
  </si>
  <si>
    <t>MVentana de PVC, una hoja oscilobatiente con apertura hacia el interior y fijo superior, dimensiones 1100x2400 mm, altura del fijo 400 mm, compuesta de marco, hoja y junquillos, acabado estándar en las dos caras, color blanco.</t>
  </si>
  <si>
    <t>4.7</t>
  </si>
  <si>
    <t>Ventanilla interior de PVC, una hoja corredera con dimensiones 1500x600 mm, compuesta de marco, hoja y junquillos, acabado estándar en las dos caras, color blanco.</t>
  </si>
  <si>
    <t>Total capítulo 6</t>
  </si>
  <si>
    <t>Total partida 5.8</t>
  </si>
  <si>
    <t>Total partida 4.7</t>
  </si>
  <si>
    <t>Recibido de marcos o premarcos de cualquier material en cerramientos interiores o exteriores, utilizando mortero de cemento CEM II/B-P 32,5 N y arena de río tipo M-10, totalmente colocado y aplomado. Incluso material auxiliar, limpieza y medios auxiliares. Según RC-03. Medida la unidad colocada (precio medio compensado).</t>
  </si>
  <si>
    <t>Aplicación de capa de imprimación selladora específica para placas de yeso laminado (pladur), previa pintura, incluyendo, limpieza y preparación de la superficie, protección de elementos adyacentes, suministro y aplicación manual de imprimación acrílica selladora, mano de obra, medios auxiliares y limpieza final.</t>
  </si>
  <si>
    <t>Total partida 2.5</t>
  </si>
  <si>
    <t>Total partida 2.6</t>
  </si>
  <si>
    <t>2.5</t>
  </si>
  <si>
    <t>2.6</t>
  </si>
  <si>
    <t xml:space="preserve">Pintado de paramentos verticales  y techo con pintura al silicato traspirable aplicada sobre superficie exenta de oxido, eflorescencias, polvo y grasa, previa verificación de que no existe humedad en el paramento, aplicada con brocha o rodillo (dos capas). </t>
  </si>
  <si>
    <t xml:space="preserve">Pintado de muro de piedra con pintura al silicato traspirable aplicada sobre superficie exenta de oxido, eflorescencias, polvo y grasa, previa verificación de que no existe humedad en el paramento, aplicada con brocha o rodillo (dos capas). </t>
  </si>
  <si>
    <t>Solado de gres en baldosas de 60x60cm en interior, resbaladicidad Clase 2, recibido con adhesivo C1 según EN-12004, incluyendo rejunteado con lechada. Baldosas a elegir por la propiedad. Se considerará un PVP en almacén de 20€/m2. El precio ofertado se modificará en el momento de conocerse el PVP del pavimento elegido. Medida la superficie de suelo realmente ejecutada.</t>
  </si>
  <si>
    <t>4.8</t>
  </si>
  <si>
    <t>Total partida 4.8</t>
  </si>
  <si>
    <t>Suministro e instalación de puerta vaivén de doble hoja para comunicación entre cocina y comedor escolar, dimensiones 52 × 200 cm cada hoja (luz 1,04 × 2,00 m). Hojas en panel sándwich de acero galvanizado 0,8 mm, relleno de espuma de poliuretano de alta densidad, espesor 40 mm. Visor circular Ø 400 mm en vidrio laminado 3+3 mm de seguridad y zócalo protector en acero inoxidable AISI 304 de 300 mm. Marco perimetral de acero galvanizado 1 mm con patillas de anclaje. Bisagras de doble acción con muelle de retorno y retención a 90°. Acabado pintura epoxi RAL 9010.  Incluye transporte, montaje y puesta en servicio.</t>
  </si>
  <si>
    <t>Suministro e instalación de puerta interior abatible de doble hoja (luz final 1,04 × 2,00 m; cada hoja 52 × 200 cm) realizada con tablero alveolar de 35 mm chapado en madera natural de roble barnizada en fábrica. La puerta sitúa entre paramento a base de tablero de OSB hasta cerrar el hueco existente. Marco de MDF rechapado en roble 90 × 22 mm con galce, premarco de pino país 90 × 35 mm y tapajuntas a juego 70 × 10 mm en ambas caras. Acabado barniz UV satinado. Incluye herrajes, nivelación, sellado y retirada de residuos.</t>
  </si>
  <si>
    <t>5.9</t>
  </si>
  <si>
    <t>Total partida 5.9</t>
  </si>
  <si>
    <t>Lavamanos mural automático inox para cocina con grifería temporizada, llave de corte y conexión (suministro + instalación)</t>
  </si>
  <si>
    <t>5.10</t>
  </si>
  <si>
    <t>Limpieza y certificación de campana extractora industrial y conductos completa</t>
  </si>
  <si>
    <t>Plato de ducha antideslizante 80 × 80 cm, resina text. pizarra, C3. Incluye válvula, sifón, lechada y sellado con silicona neutra, así como retirada de escombros. Incluye mampara angular 80 × 80 cm (2 fijos + 2 correderas) acrílica; y grifería termostática ducha Roca T‑1000 con conjunto rociador y flexo;</t>
  </si>
  <si>
    <t>Total partida 5.10</t>
  </si>
  <si>
    <t>Red equipotencial en cuartos de baño y vestuario realizada con conductor de 4 mm2, conectando a tierra todas las canalizaciones metálicas existentes, las masas de los aparatos sanitarios metálicos, los elementos estructurales metálicos y todos los elementos conductores que resulten accesibles según REBT. Incluye toma tierra con picas cobrizadas de D=14,3 mm. y 2 m. de longitud, cable de cobre desnudo de 1x35 mm2. conexionado mediante soldadura aluminotérmica. ITC-BT 18</t>
  </si>
  <si>
    <t>2.7</t>
  </si>
  <si>
    <t>Acondicionamiento exterior nuevo acceso al salón y a los baños: micro‑rampa hormigón fratasado, pasamanos simple INOX, rejilla drenaje, etc.</t>
  </si>
  <si>
    <t>Total partida 2.7</t>
  </si>
  <si>
    <t xml:space="preserve">Suministro y montaje de lámpara lineal LED modelo Zita, longitud 1.200 mm, potencia 40 W, flujo 5.200 lm, temperatura de color 3 000 K, cuerpo de aluminio extruido anodizado plata, difusor de policarbonato opal, driver electrónico incluido, suspensión mediante cables regulables, rosetón metálico, conexión a red 230 V, ensayo y verificación lumínica, limpieza final de la zona de trabajo y retirada del embalaje a vertedero autorizado. Garantía de producto dos años según ficha técnica del fabricante.
</t>
  </si>
  <si>
    <t xml:space="preserve">Suministro y montaje de downlight LED empotrable modelo Swap, diámetro exterior 70 mm, potencia 8 W, flujo 900 lm, temperatura de color 3 000 K, cuerpo de aluminio lacado blanco, driver integrado, grado de protección IP44, emisión directa antideslumbramiento UGR &lt; 19, corte en placa de 65 mm con corona, sujeción mediante aros muelle, conexionado a red 230 V, pruebas funcionales, limpieza del área intervenida y traslado de escombros a contenedor autorizado, garantía dos años según norma UNE‑EN 60598‑1 del fabricante.
</t>
  </si>
  <si>
    <t>TOTAL PRECIO EJECUCIÓN POR CONTRATA</t>
  </si>
  <si>
    <t>TOTAL (+ IVA)</t>
  </si>
  <si>
    <t>Honorarios de técnico y dirección de obra</t>
  </si>
  <si>
    <t>9.2</t>
  </si>
  <si>
    <t>Medidas correctoras según estudio de seguridad y salud adjunto en el proyecto de ejecución. Medios materiales de protección, señalización y emergencia</t>
  </si>
  <si>
    <t>Plan y Coordinación de Seguridad y Salud.</t>
  </si>
  <si>
    <t xml:space="preserve">Adecuación de las instalaciones eléctricas, incluyendo cableado, tomas, enchufes e interruptores a la nueva disposición de la cocina, incluyendo en caso necesario sustitución de elementos.
</t>
  </si>
  <si>
    <t>Puerta exterior abatible, vidriera, de una hoja de 203x82,5x3,5 cm, de PVC acabado imitación madera; acristalamiento del 40% de su superficie, mediante una pieza de vidrio templado translúcido incoloro, de 4 mm de espesor, colocado con junquillo clavado. Incluso, bisagras, herrajes de colgar, de cierre y manivela sobre escudo largo de latón, color negro, acabado brillante, serie básica; silicona incolora para sellado del vidrio y junquillos.</t>
  </si>
  <si>
    <r>
      <t>Demolición de pavimento existente en área de 0,58m</t>
    </r>
    <r>
      <rPr>
        <sz val="8"/>
        <color theme="1"/>
        <rFont val="Calibri"/>
        <family val="2"/>
      </rPr>
      <t>²</t>
    </r>
    <r>
      <rPr>
        <sz val="8"/>
        <color theme="1"/>
        <rFont val="Arial"/>
        <family val="2"/>
      </rPr>
      <t xml:space="preserve"> en el interior del edificio (escalón entre cocina y despensa), demolición de solera o pavimento de hormigón en masa de 15 a 25 cm de espesor,  con martillo rompedor, carga manual sobre camion y contenedor.</t>
    </r>
  </si>
  <si>
    <t>Zócalo en comedor hasta 1,20m de altura a base de alicatado con azulejo de 20x20cm en cocina y baños (s/UNE-EN-14411), colocado a línea, recibido con adhesivo C1 según EN-12004, sin incluir enfoscado de mortero, incluyendo p.p. de cortes, ingletes, cantoneras, piezas especiales, rejuntado con adhesivo CG</t>
  </si>
  <si>
    <t>Alicatado con azulejo de 20x20cm en cocina y baños (s/UNE-EN-14411), colocado a línea, recibido con adhesivo C1 según EN-12004, incluyendo p.p. de cortes, ingletes, cantoneras, piezas especiales, rejuntado con adhesivo CG1 color según EN-13888 y limpieza, s/NTE-RPA-4. Azulejo a elegir por la Propiedad. Para el cálculo del precio se considerará un PVP en almacén de 20 €/m2. El precio ofertado se modificará en el momento de conocerse el PVP del azulejo elegido. Medido deduciendo huecos superiores a 1 m2.</t>
  </si>
  <si>
    <t>2.8</t>
  </si>
  <si>
    <t>Total partida 2.8</t>
  </si>
  <si>
    <t xml:space="preserve">Falso techo acústico, continuo suspendido, liso, situado a una altura menor de 4 m, con nivel de calidad del acabado Q2. Sistema D112.es Drystar (12,5+27+27), constituido por estructura metálica de acero galvanizado de maestras primarias 60/27 mm con una modulación de 1000 mm y suspendidas del forjado, una capa de placas de yeso laminado reforzadas con tejido de fibra UNE-EN 15283-1 GM-FH1IR / 1200 / 2600 / 12,5 / con los bordes longitudinales cuadrados, con alma de yeso y caras revestidas con una lámina de fibra de vidrio.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</si>
</sst>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2" fillId="3" borderId="0" xfId="0" applyFont="1" applyFill="1" applyAlignment="1">
      <alignment vertical="center" wrapText="1"/>
    </xf>
    <xf numFmtId="44" fontId="0" fillId="0" borderId="0" xfId="0" applyNumberFormat="1"/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Fill="1"/>
    <xf numFmtId="0" fontId="0" fillId="0" borderId="0" xfId="0" applyFill="1" applyBorder="1"/>
    <xf numFmtId="0" fontId="6" fillId="0" borderId="0" xfId="0" applyFont="1"/>
    <xf numFmtId="0" fontId="7" fillId="0" borderId="0" xfId="0" applyFont="1" applyAlignment="1">
      <alignment wrapText="1"/>
    </xf>
    <xf numFmtId="0" fontId="7" fillId="4" borderId="0" xfId="0" applyFont="1" applyFill="1" applyAlignment="1">
      <alignment wrapText="1"/>
    </xf>
    <xf numFmtId="44" fontId="8" fillId="4" borderId="0" xfId="0" applyNumberFormat="1" applyFont="1" applyFill="1" applyAlignment="1">
      <alignment wrapText="1"/>
    </xf>
    <xf numFmtId="0" fontId="8" fillId="0" borderId="0" xfId="0" applyFont="1" applyFill="1" applyAlignment="1">
      <alignment horizontal="left" wrapText="1"/>
    </xf>
    <xf numFmtId="0" fontId="7" fillId="0" borderId="0" xfId="0" applyFont="1" applyFill="1" applyAlignment="1">
      <alignment wrapText="1"/>
    </xf>
    <xf numFmtId="44" fontId="8" fillId="0" borderId="0" xfId="0" applyNumberFormat="1" applyFont="1" applyFill="1" applyAlignment="1">
      <alignment wrapText="1"/>
    </xf>
    <xf numFmtId="0" fontId="4" fillId="3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44" fontId="3" fillId="2" borderId="0" xfId="1" applyFont="1" applyFill="1" applyAlignment="1">
      <alignment vertical="center" wrapText="1"/>
    </xf>
    <xf numFmtId="0" fontId="4" fillId="2" borderId="0" xfId="0" applyFont="1" applyFill="1" applyAlignment="1">
      <alignment wrapText="1"/>
    </xf>
    <xf numFmtId="0" fontId="4" fillId="3" borderId="0" xfId="0" applyFont="1" applyFill="1" applyAlignment="1">
      <alignment wrapText="1"/>
    </xf>
    <xf numFmtId="4" fontId="2" fillId="3" borderId="0" xfId="0" applyNumberFormat="1" applyFont="1" applyFill="1" applyAlignment="1">
      <alignment vertical="center" wrapText="1"/>
    </xf>
    <xf numFmtId="44" fontId="2" fillId="3" borderId="0" xfId="1" applyFont="1" applyFill="1" applyAlignment="1">
      <alignment vertical="center" wrapText="1"/>
    </xf>
    <xf numFmtId="4" fontId="3" fillId="2" borderId="0" xfId="0" applyNumberFormat="1" applyFont="1" applyFill="1" applyAlignment="1">
      <alignment vertical="center" wrapText="1"/>
    </xf>
    <xf numFmtId="164" fontId="3" fillId="2" borderId="0" xfId="0" applyNumberFormat="1" applyFont="1" applyFill="1" applyAlignment="1">
      <alignment vertical="center" wrapText="1"/>
    </xf>
    <xf numFmtId="164" fontId="2" fillId="3" borderId="0" xfId="0" applyNumberFormat="1" applyFont="1" applyFill="1" applyAlignment="1">
      <alignment vertical="center" wrapText="1"/>
    </xf>
    <xf numFmtId="0" fontId="9" fillId="3" borderId="0" xfId="0" applyFont="1" applyFill="1" applyAlignment="1">
      <alignment vertical="center" wrapText="1"/>
    </xf>
    <xf numFmtId="44" fontId="9" fillId="3" borderId="0" xfId="1" applyFont="1" applyFill="1" applyAlignment="1">
      <alignment vertical="center" wrapText="1"/>
    </xf>
    <xf numFmtId="0" fontId="2" fillId="0" borderId="0" xfId="0" applyFont="1" applyFill="1" applyAlignment="1">
      <alignment horizontal="right" vertical="center" wrapText="1"/>
    </xf>
    <xf numFmtId="44" fontId="2" fillId="0" borderId="0" xfId="1" applyFont="1" applyFill="1" applyAlignment="1">
      <alignment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justify" vertical="center" wrapText="1"/>
    </xf>
    <xf numFmtId="0" fontId="2" fillId="3" borderId="0" xfId="0" applyFont="1" applyFill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2" fillId="3" borderId="0" xfId="0" applyFont="1" applyFill="1" applyAlignment="1">
      <alignment horizontal="right" vertical="center" wrapText="1"/>
    </xf>
    <xf numFmtId="44" fontId="2" fillId="3" borderId="0" xfId="1" applyFont="1" applyFill="1" applyAlignment="1">
      <alignment vertical="center" wrapText="1"/>
    </xf>
    <xf numFmtId="0" fontId="2" fillId="3" borderId="0" xfId="0" applyFont="1" applyFill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right" vertical="center" wrapText="1"/>
    </xf>
    <xf numFmtId="0" fontId="3" fillId="0" borderId="0" xfId="0" applyFont="1" applyAlignment="1">
      <alignment horizontal="left" vertical="top" wrapText="1"/>
    </xf>
    <xf numFmtId="0" fontId="8" fillId="4" borderId="0" xfId="0" applyFont="1" applyFill="1" applyAlignment="1">
      <alignment horizontal="left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7"/>
  <sheetViews>
    <sheetView tabSelected="1" topLeftCell="A131" workbookViewId="0">
      <selection activeCell="K26" sqref="K26"/>
    </sheetView>
  </sheetViews>
  <sheetFormatPr baseColWidth="10" defaultRowHeight="14.4" x14ac:dyDescent="0.3"/>
  <cols>
    <col min="1" max="1" width="4.33203125" customWidth="1"/>
    <col min="2" max="2" width="3.88671875" customWidth="1"/>
    <col min="7" max="7" width="17.5546875" customWidth="1"/>
  </cols>
  <sheetData>
    <row r="1" spans="1:15" x14ac:dyDescent="0.3">
      <c r="A1" s="4"/>
      <c r="B1" s="4">
        <v>1</v>
      </c>
      <c r="C1" s="39" t="s">
        <v>15</v>
      </c>
      <c r="D1" s="39"/>
      <c r="E1" s="39"/>
      <c r="F1" s="17"/>
      <c r="G1" s="17"/>
      <c r="H1" s="1"/>
    </row>
    <row r="2" spans="1:15" ht="64.5" customHeight="1" x14ac:dyDescent="0.3">
      <c r="A2" s="6" t="s">
        <v>0</v>
      </c>
      <c r="B2" s="6" t="s">
        <v>1</v>
      </c>
      <c r="C2" s="33" t="s">
        <v>2</v>
      </c>
      <c r="D2" s="33"/>
      <c r="E2" s="33"/>
      <c r="F2" s="33"/>
      <c r="G2" s="33"/>
      <c r="H2" s="1"/>
      <c r="J2" s="9"/>
    </row>
    <row r="3" spans="1:15" x14ac:dyDescent="0.3">
      <c r="A3" s="31" t="s">
        <v>3</v>
      </c>
      <c r="B3" s="31"/>
      <c r="C3" s="31"/>
      <c r="D3" s="32">
        <v>4</v>
      </c>
      <c r="E3" s="32"/>
      <c r="F3" s="18">
        <v>70</v>
      </c>
      <c r="G3" s="19">
        <f>D3*F3</f>
        <v>280</v>
      </c>
      <c r="H3" s="1"/>
      <c r="I3" s="5"/>
      <c r="J3" s="9"/>
    </row>
    <row r="4" spans="1:15" ht="39" customHeight="1" x14ac:dyDescent="0.3">
      <c r="A4" s="6" t="s">
        <v>4</v>
      </c>
      <c r="B4" s="40" t="s">
        <v>1</v>
      </c>
      <c r="C4" s="33" t="s">
        <v>123</v>
      </c>
      <c r="D4" s="33"/>
      <c r="E4" s="33"/>
      <c r="F4" s="33"/>
      <c r="G4" s="33"/>
      <c r="H4" s="1"/>
      <c r="J4" s="9"/>
    </row>
    <row r="5" spans="1:15" ht="22.5" customHeight="1" x14ac:dyDescent="0.3">
      <c r="A5" s="2"/>
      <c r="B5" s="40"/>
      <c r="C5" s="33"/>
      <c r="D5" s="33"/>
      <c r="E5" s="33"/>
      <c r="F5" s="33"/>
      <c r="G5" s="33"/>
      <c r="H5" s="1"/>
      <c r="J5" s="8"/>
    </row>
    <row r="6" spans="1:15" x14ac:dyDescent="0.3">
      <c r="A6" s="31" t="s">
        <v>5</v>
      </c>
      <c r="B6" s="31"/>
      <c r="C6" s="31"/>
      <c r="D6" s="32">
        <v>3</v>
      </c>
      <c r="E6" s="32"/>
      <c r="F6" s="18">
        <v>750</v>
      </c>
      <c r="G6" s="19">
        <f>D6*F6</f>
        <v>2250</v>
      </c>
      <c r="H6" s="1"/>
      <c r="I6" s="5"/>
      <c r="O6" s="10"/>
    </row>
    <row r="7" spans="1:15" ht="84" customHeight="1" x14ac:dyDescent="0.3">
      <c r="A7" s="6" t="s">
        <v>6</v>
      </c>
      <c r="B7" s="6" t="s">
        <v>1</v>
      </c>
      <c r="C7" s="33" t="s">
        <v>7</v>
      </c>
      <c r="D7" s="33"/>
      <c r="E7" s="33"/>
      <c r="F7" s="33"/>
      <c r="G7" s="33"/>
      <c r="H7" s="1"/>
    </row>
    <row r="8" spans="1:15" x14ac:dyDescent="0.3">
      <c r="A8" s="31" t="s">
        <v>8</v>
      </c>
      <c r="B8" s="31"/>
      <c r="C8" s="31"/>
      <c r="D8" s="32">
        <v>1</v>
      </c>
      <c r="E8" s="32"/>
      <c r="F8" s="18">
        <v>250</v>
      </c>
      <c r="G8" s="19">
        <f>D8*F8</f>
        <v>250</v>
      </c>
      <c r="H8" s="1"/>
    </row>
    <row r="9" spans="1:15" ht="52.5" customHeight="1" x14ac:dyDescent="0.3">
      <c r="A9" s="6" t="s">
        <v>9</v>
      </c>
      <c r="B9" s="6" t="s">
        <v>10</v>
      </c>
      <c r="C9" s="33" t="s">
        <v>13</v>
      </c>
      <c r="D9" s="33"/>
      <c r="E9" s="33"/>
      <c r="F9" s="33"/>
      <c r="G9" s="33"/>
      <c r="H9" s="1"/>
    </row>
    <row r="10" spans="1:15" x14ac:dyDescent="0.3">
      <c r="A10" s="31" t="s">
        <v>11</v>
      </c>
      <c r="B10" s="31"/>
      <c r="C10" s="31"/>
      <c r="D10" s="32">
        <v>1</v>
      </c>
      <c r="E10" s="32"/>
      <c r="F10" s="18">
        <v>55</v>
      </c>
      <c r="G10" s="19">
        <f>D10*F10</f>
        <v>55</v>
      </c>
      <c r="H10" s="1"/>
    </row>
    <row r="11" spans="1:15" ht="45.75" customHeight="1" x14ac:dyDescent="0.3">
      <c r="A11" s="6" t="s">
        <v>14</v>
      </c>
      <c r="B11" s="6" t="s">
        <v>1</v>
      </c>
      <c r="C11" s="48" t="s">
        <v>184</v>
      </c>
      <c r="D11" s="48"/>
      <c r="E11" s="48"/>
      <c r="F11" s="48"/>
      <c r="G11" s="48"/>
      <c r="H11" s="1"/>
    </row>
    <row r="12" spans="1:15" x14ac:dyDescent="0.3">
      <c r="A12" s="31" t="s">
        <v>18</v>
      </c>
      <c r="B12" s="31"/>
      <c r="C12" s="31"/>
      <c r="D12" s="32">
        <v>1</v>
      </c>
      <c r="E12" s="32"/>
      <c r="F12" s="18">
        <v>350</v>
      </c>
      <c r="G12" s="19">
        <f>D12*F12</f>
        <v>350</v>
      </c>
      <c r="H12" s="1"/>
    </row>
    <row r="13" spans="1:15" ht="40.5" customHeight="1" x14ac:dyDescent="0.3">
      <c r="A13" s="6" t="s">
        <v>16</v>
      </c>
      <c r="B13" s="6" t="s">
        <v>17</v>
      </c>
      <c r="C13" s="33" t="s">
        <v>20</v>
      </c>
      <c r="D13" s="33"/>
      <c r="E13" s="33"/>
      <c r="F13" s="33"/>
      <c r="G13" s="33"/>
      <c r="H13" s="1"/>
    </row>
    <row r="14" spans="1:15" x14ac:dyDescent="0.3">
      <c r="A14" s="31" t="s">
        <v>19</v>
      </c>
      <c r="B14" s="31"/>
      <c r="C14" s="31"/>
      <c r="D14" s="32">
        <v>10</v>
      </c>
      <c r="E14" s="32"/>
      <c r="F14" s="18">
        <v>48</v>
      </c>
      <c r="G14" s="19">
        <f>D14*F14</f>
        <v>480</v>
      </c>
      <c r="H14" s="1"/>
      <c r="I14" s="5"/>
    </row>
    <row r="15" spans="1:15" ht="43.5" customHeight="1" x14ac:dyDescent="0.3">
      <c r="A15" s="6" t="s">
        <v>22</v>
      </c>
      <c r="B15" s="6" t="s">
        <v>1</v>
      </c>
      <c r="C15" s="33" t="s">
        <v>21</v>
      </c>
      <c r="D15" s="33"/>
      <c r="E15" s="33"/>
      <c r="F15" s="33"/>
      <c r="G15" s="33"/>
      <c r="H15" s="1"/>
    </row>
    <row r="16" spans="1:15" x14ac:dyDescent="0.3">
      <c r="A16" s="31" t="s">
        <v>23</v>
      </c>
      <c r="B16" s="31"/>
      <c r="C16" s="31"/>
      <c r="D16" s="32">
        <v>1</v>
      </c>
      <c r="E16" s="32"/>
      <c r="F16" s="18">
        <v>200</v>
      </c>
      <c r="G16" s="19">
        <f>D16*F16</f>
        <v>200</v>
      </c>
      <c r="H16" s="1"/>
    </row>
    <row r="17" spans="1:9" ht="39" customHeight="1" x14ac:dyDescent="0.3">
      <c r="A17" s="6" t="s">
        <v>120</v>
      </c>
      <c r="B17" s="6" t="s">
        <v>10</v>
      </c>
      <c r="C17" s="33" t="s">
        <v>122</v>
      </c>
      <c r="D17" s="33"/>
      <c r="E17" s="33"/>
      <c r="F17" s="33"/>
      <c r="G17" s="33"/>
      <c r="H17" s="1"/>
    </row>
    <row r="18" spans="1:9" x14ac:dyDescent="0.3">
      <c r="A18" s="31" t="s">
        <v>124</v>
      </c>
      <c r="B18" s="31"/>
      <c r="C18" s="31"/>
      <c r="D18" s="32">
        <v>36.409999999999997</v>
      </c>
      <c r="E18" s="32"/>
      <c r="F18" s="18">
        <v>20</v>
      </c>
      <c r="G18" s="19">
        <f>D18*F18</f>
        <v>728.19999999999993</v>
      </c>
      <c r="H18" s="1"/>
      <c r="I18" s="5"/>
    </row>
    <row r="19" spans="1:9" ht="44.25" customHeight="1" x14ac:dyDescent="0.3">
      <c r="A19" s="6" t="s">
        <v>121</v>
      </c>
      <c r="B19" s="6" t="s">
        <v>1</v>
      </c>
      <c r="C19" s="33" t="s">
        <v>125</v>
      </c>
      <c r="D19" s="33"/>
      <c r="E19" s="33"/>
      <c r="F19" s="33"/>
      <c r="G19" s="33"/>
      <c r="H19" s="1"/>
    </row>
    <row r="20" spans="1:9" x14ac:dyDescent="0.3">
      <c r="A20" s="31" t="s">
        <v>126</v>
      </c>
      <c r="B20" s="31"/>
      <c r="C20" s="31"/>
      <c r="D20" s="32">
        <v>123</v>
      </c>
      <c r="E20" s="32"/>
      <c r="F20" s="18">
        <v>15</v>
      </c>
      <c r="G20" s="19">
        <f>D20*F20</f>
        <v>1845</v>
      </c>
      <c r="H20" s="1"/>
      <c r="I20" s="5"/>
    </row>
    <row r="21" spans="1:9" x14ac:dyDescent="0.3">
      <c r="A21" s="37" t="s">
        <v>12</v>
      </c>
      <c r="B21" s="37"/>
      <c r="C21" s="37"/>
      <c r="D21" s="38">
        <f>SUM(G3,G6,G8,G10,G12,G14,G16,G18,G20)</f>
        <v>6438.2</v>
      </c>
      <c r="E21" s="38"/>
      <c r="F21" s="38"/>
      <c r="G21" s="38"/>
      <c r="H21" s="1"/>
    </row>
    <row r="22" spans="1:9" x14ac:dyDescent="0.3">
      <c r="A22" s="2"/>
      <c r="B22" s="2"/>
      <c r="C22" s="2"/>
      <c r="D22" s="2"/>
      <c r="E22" s="2"/>
      <c r="F22" s="2"/>
      <c r="G22" s="2"/>
    </row>
    <row r="23" spans="1:9" x14ac:dyDescent="0.3">
      <c r="A23" s="4"/>
      <c r="B23" s="4">
        <v>2</v>
      </c>
      <c r="C23" s="35" t="s">
        <v>24</v>
      </c>
      <c r="D23" s="35"/>
      <c r="E23" s="35"/>
      <c r="F23" s="35"/>
      <c r="G23" s="35"/>
    </row>
    <row r="24" spans="1:9" ht="97.95" customHeight="1" x14ac:dyDescent="0.3">
      <c r="A24" s="6" t="s">
        <v>39</v>
      </c>
      <c r="B24" s="6" t="s">
        <v>10</v>
      </c>
      <c r="C24" s="36" t="s">
        <v>142</v>
      </c>
      <c r="D24" s="36"/>
      <c r="E24" s="36"/>
      <c r="F24" s="36"/>
      <c r="G24" s="36"/>
    </row>
    <row r="25" spans="1:9" x14ac:dyDescent="0.3">
      <c r="A25" s="31" t="s">
        <v>43</v>
      </c>
      <c r="B25" s="31"/>
      <c r="C25" s="31"/>
      <c r="D25" s="20"/>
      <c r="E25" s="18">
        <v>48.2</v>
      </c>
      <c r="F25" s="18">
        <v>60</v>
      </c>
      <c r="G25" s="19">
        <f>E25*F25</f>
        <v>2892</v>
      </c>
    </row>
    <row r="26" spans="1:9" ht="76.2" customHeight="1" x14ac:dyDescent="0.3">
      <c r="A26" s="3" t="s">
        <v>40</v>
      </c>
      <c r="B26" s="3" t="s">
        <v>10</v>
      </c>
      <c r="C26" s="34" t="s">
        <v>143</v>
      </c>
      <c r="D26" s="34"/>
      <c r="E26" s="34"/>
      <c r="F26" s="34"/>
      <c r="G26" s="34"/>
    </row>
    <row r="27" spans="1:9" ht="16.95" customHeight="1" x14ac:dyDescent="0.3">
      <c r="A27" s="31" t="s">
        <v>103</v>
      </c>
      <c r="B27" s="31"/>
      <c r="C27" s="31"/>
      <c r="D27" s="20"/>
      <c r="E27" s="18">
        <v>34</v>
      </c>
      <c r="F27" s="18">
        <v>40</v>
      </c>
      <c r="G27" s="19">
        <f>E27*F27</f>
        <v>1360</v>
      </c>
    </row>
    <row r="28" spans="1:9" ht="73.8" customHeight="1" x14ac:dyDescent="0.3">
      <c r="A28" s="3" t="s">
        <v>41</v>
      </c>
      <c r="B28" s="3" t="s">
        <v>10</v>
      </c>
      <c r="C28" s="34" t="s">
        <v>189</v>
      </c>
      <c r="D28" s="34"/>
      <c r="E28" s="34"/>
      <c r="F28" s="34"/>
      <c r="G28" s="34"/>
    </row>
    <row r="29" spans="1:9" ht="16.95" customHeight="1" x14ac:dyDescent="0.3">
      <c r="A29" s="31" t="s">
        <v>104</v>
      </c>
      <c r="B29" s="31"/>
      <c r="C29" s="31"/>
      <c r="D29" s="20"/>
      <c r="E29" s="18">
        <v>46</v>
      </c>
      <c r="F29" s="18">
        <v>48</v>
      </c>
      <c r="G29" s="19">
        <f>E29*F29</f>
        <v>2208</v>
      </c>
    </row>
    <row r="30" spans="1:9" ht="76.2" customHeight="1" x14ac:dyDescent="0.3">
      <c r="A30" s="3" t="s">
        <v>42</v>
      </c>
      <c r="B30" s="3" t="s">
        <v>1</v>
      </c>
      <c r="C30" s="34" t="s">
        <v>150</v>
      </c>
      <c r="D30" s="34"/>
      <c r="E30" s="34"/>
      <c r="F30" s="34"/>
      <c r="G30" s="34"/>
    </row>
    <row r="31" spans="1:9" x14ac:dyDescent="0.3">
      <c r="A31" s="31" t="s">
        <v>105</v>
      </c>
      <c r="B31" s="31"/>
      <c r="C31" s="31"/>
      <c r="D31" s="18"/>
      <c r="E31" s="18">
        <v>5</v>
      </c>
      <c r="F31" s="18">
        <v>40</v>
      </c>
      <c r="G31" s="19">
        <f>E31*F31</f>
        <v>200</v>
      </c>
    </row>
    <row r="32" spans="1:9" ht="70.95" customHeight="1" x14ac:dyDescent="0.3">
      <c r="A32" s="3" t="s">
        <v>154</v>
      </c>
      <c r="B32" s="3" t="s">
        <v>10</v>
      </c>
      <c r="C32" s="34" t="s">
        <v>151</v>
      </c>
      <c r="D32" s="34"/>
      <c r="E32" s="34"/>
      <c r="F32" s="34"/>
      <c r="G32" s="34"/>
    </row>
    <row r="33" spans="1:7" x14ac:dyDescent="0.3">
      <c r="A33" s="31" t="s">
        <v>152</v>
      </c>
      <c r="B33" s="31"/>
      <c r="C33" s="31"/>
      <c r="D33" s="18"/>
      <c r="E33" s="18">
        <v>68</v>
      </c>
      <c r="F33" s="18">
        <v>5</v>
      </c>
      <c r="G33" s="19">
        <f>E33*F33</f>
        <v>340</v>
      </c>
    </row>
    <row r="34" spans="1:7" ht="42.6" customHeight="1" x14ac:dyDescent="0.3">
      <c r="A34" s="6" t="s">
        <v>155</v>
      </c>
      <c r="B34" s="3" t="s">
        <v>10</v>
      </c>
      <c r="C34" s="36" t="s">
        <v>115</v>
      </c>
      <c r="D34" s="36"/>
      <c r="E34" s="36"/>
      <c r="F34" s="36"/>
      <c r="G34" s="36"/>
    </row>
    <row r="35" spans="1:7" x14ac:dyDescent="0.3">
      <c r="A35" s="31" t="s">
        <v>153</v>
      </c>
      <c r="B35" s="31"/>
      <c r="C35" s="31"/>
      <c r="D35" s="18"/>
      <c r="E35" s="18">
        <v>1</v>
      </c>
      <c r="F35" s="18">
        <v>350</v>
      </c>
      <c r="G35" s="19">
        <f>E35*F35</f>
        <v>350</v>
      </c>
    </row>
    <row r="36" spans="1:7" ht="73.95" customHeight="1" x14ac:dyDescent="0.3">
      <c r="A36" s="6" t="s">
        <v>171</v>
      </c>
      <c r="B36" s="6" t="s">
        <v>1</v>
      </c>
      <c r="C36" s="36" t="s">
        <v>37</v>
      </c>
      <c r="D36" s="36"/>
      <c r="E36" s="36"/>
      <c r="F36" s="36"/>
      <c r="G36" s="36"/>
    </row>
    <row r="37" spans="1:7" x14ac:dyDescent="0.3">
      <c r="A37" s="31" t="s">
        <v>173</v>
      </c>
      <c r="B37" s="31"/>
      <c r="C37" s="31"/>
      <c r="D37" s="18"/>
      <c r="E37" s="18">
        <v>1</v>
      </c>
      <c r="F37" s="18">
        <v>400</v>
      </c>
      <c r="G37" s="19">
        <f>E37*F37</f>
        <v>400</v>
      </c>
    </row>
    <row r="38" spans="1:7" ht="40.950000000000003" customHeight="1" x14ac:dyDescent="0.3">
      <c r="A38" s="6" t="s">
        <v>187</v>
      </c>
      <c r="B38" s="3" t="s">
        <v>1</v>
      </c>
      <c r="C38" s="36" t="s">
        <v>172</v>
      </c>
      <c r="D38" s="36"/>
      <c r="E38" s="36"/>
      <c r="F38" s="36"/>
      <c r="G38" s="36"/>
    </row>
    <row r="39" spans="1:7" x14ac:dyDescent="0.3">
      <c r="A39" s="31" t="s">
        <v>188</v>
      </c>
      <c r="B39" s="31"/>
      <c r="C39" s="31"/>
      <c r="D39" s="18"/>
      <c r="E39" s="18">
        <v>1</v>
      </c>
      <c r="F39" s="18">
        <v>1000</v>
      </c>
      <c r="G39" s="19">
        <f>E39*F39</f>
        <v>1000</v>
      </c>
    </row>
    <row r="40" spans="1:7" x14ac:dyDescent="0.3">
      <c r="A40" s="37" t="s">
        <v>111</v>
      </c>
      <c r="B40" s="37"/>
      <c r="C40" s="37"/>
      <c r="D40" s="21"/>
      <c r="E40" s="22"/>
      <c r="F40" s="22"/>
      <c r="G40" s="23">
        <f>SUM(G25,G27,G29,G31,G33,G35,G37,G39)</f>
        <v>8750</v>
      </c>
    </row>
    <row r="41" spans="1:7" x14ac:dyDescent="0.3">
      <c r="A41" s="2"/>
      <c r="B41" s="2"/>
      <c r="C41" s="2"/>
      <c r="D41" s="2"/>
      <c r="E41" s="2"/>
      <c r="F41" s="2"/>
      <c r="G41" s="2"/>
    </row>
    <row r="42" spans="1:7" x14ac:dyDescent="0.3">
      <c r="A42" s="35">
        <v>3</v>
      </c>
      <c r="B42" s="35"/>
      <c r="C42" s="35" t="s">
        <v>44</v>
      </c>
      <c r="D42" s="35"/>
      <c r="E42" s="35"/>
      <c r="F42" s="35"/>
      <c r="G42" s="35"/>
    </row>
    <row r="43" spans="1:7" ht="60.6" customHeight="1" x14ac:dyDescent="0.3">
      <c r="A43" s="6" t="s">
        <v>52</v>
      </c>
      <c r="B43" s="6" t="s">
        <v>10</v>
      </c>
      <c r="C43" s="36" t="s">
        <v>158</v>
      </c>
      <c r="D43" s="36"/>
      <c r="E43" s="36"/>
      <c r="F43" s="36"/>
      <c r="G43" s="36"/>
    </row>
    <row r="44" spans="1:7" x14ac:dyDescent="0.3">
      <c r="A44" s="31" t="s">
        <v>59</v>
      </c>
      <c r="B44" s="31"/>
      <c r="C44" s="31"/>
      <c r="D44" s="18"/>
      <c r="E44" s="18">
        <v>33.4</v>
      </c>
      <c r="F44" s="18">
        <v>65</v>
      </c>
      <c r="G44" s="19">
        <f>E44*F44</f>
        <v>2171</v>
      </c>
    </row>
    <row r="45" spans="1:7" ht="62.25" customHeight="1" x14ac:dyDescent="0.3">
      <c r="A45" s="6" t="s">
        <v>53</v>
      </c>
      <c r="B45" s="6" t="s">
        <v>17</v>
      </c>
      <c r="C45" s="36" t="s">
        <v>127</v>
      </c>
      <c r="D45" s="36"/>
      <c r="E45" s="36"/>
      <c r="F45" s="36"/>
      <c r="G45" s="36"/>
    </row>
    <row r="46" spans="1:7" x14ac:dyDescent="0.3">
      <c r="A46" s="31" t="s">
        <v>58</v>
      </c>
      <c r="B46" s="31"/>
      <c r="C46" s="31"/>
      <c r="D46" s="18"/>
      <c r="E46" s="18">
        <v>40.9</v>
      </c>
      <c r="F46" s="18">
        <v>15</v>
      </c>
      <c r="G46" s="19">
        <f>E46*F46</f>
        <v>613.5</v>
      </c>
    </row>
    <row r="47" spans="1:7" ht="78" customHeight="1" x14ac:dyDescent="0.3">
      <c r="A47" s="6" t="s">
        <v>54</v>
      </c>
      <c r="B47" s="6" t="s">
        <v>10</v>
      </c>
      <c r="C47" s="36" t="s">
        <v>186</v>
      </c>
      <c r="D47" s="36"/>
      <c r="E47" s="36"/>
      <c r="F47" s="36"/>
      <c r="G47" s="36"/>
    </row>
    <row r="48" spans="1:7" x14ac:dyDescent="0.3">
      <c r="A48" s="31" t="s">
        <v>57</v>
      </c>
      <c r="B48" s="31"/>
      <c r="C48" s="31"/>
      <c r="D48" s="18"/>
      <c r="E48" s="18">
        <v>81.8</v>
      </c>
      <c r="F48" s="18">
        <v>65</v>
      </c>
      <c r="G48" s="19">
        <f>E48*F48</f>
        <v>5317</v>
      </c>
    </row>
    <row r="49" spans="1:7" ht="55.2" customHeight="1" x14ac:dyDescent="0.3">
      <c r="A49" s="6" t="s">
        <v>55</v>
      </c>
      <c r="B49" s="6" t="s">
        <v>10</v>
      </c>
      <c r="C49" s="49" t="s">
        <v>185</v>
      </c>
      <c r="D49" s="49"/>
      <c r="E49" s="49"/>
      <c r="F49" s="49"/>
      <c r="G49" s="49"/>
    </row>
    <row r="50" spans="1:7" x14ac:dyDescent="0.3">
      <c r="A50" s="31" t="s">
        <v>56</v>
      </c>
      <c r="B50" s="31"/>
      <c r="C50" s="31"/>
      <c r="D50" s="18"/>
      <c r="E50" s="18">
        <v>25.35</v>
      </c>
      <c r="F50" s="18">
        <v>65</v>
      </c>
      <c r="G50" s="19">
        <f>E50*F50</f>
        <v>1647.75</v>
      </c>
    </row>
    <row r="51" spans="1:7" ht="42" customHeight="1" x14ac:dyDescent="0.3">
      <c r="A51" s="7" t="s">
        <v>63</v>
      </c>
      <c r="B51" s="6" t="s">
        <v>10</v>
      </c>
      <c r="C51" s="36" t="s">
        <v>157</v>
      </c>
      <c r="D51" s="36"/>
      <c r="E51" s="36"/>
      <c r="F51" s="36"/>
      <c r="G51" s="36"/>
    </row>
    <row r="52" spans="1:7" x14ac:dyDescent="0.3">
      <c r="A52" s="31" t="s">
        <v>60</v>
      </c>
      <c r="B52" s="31"/>
      <c r="C52" s="31"/>
      <c r="D52" s="18"/>
      <c r="E52" s="18">
        <v>20.399999999999999</v>
      </c>
      <c r="F52" s="18">
        <v>25</v>
      </c>
      <c r="G52" s="19">
        <f>E52*F52</f>
        <v>509.99999999999994</v>
      </c>
    </row>
    <row r="53" spans="1:7" ht="43.2" customHeight="1" x14ac:dyDescent="0.3">
      <c r="A53" s="7" t="s">
        <v>62</v>
      </c>
      <c r="B53" s="6" t="s">
        <v>10</v>
      </c>
      <c r="C53" s="36" t="s">
        <v>156</v>
      </c>
      <c r="D53" s="36"/>
      <c r="E53" s="36"/>
      <c r="F53" s="36"/>
      <c r="G53" s="36"/>
    </row>
    <row r="54" spans="1:7" x14ac:dyDescent="0.3">
      <c r="A54" s="31" t="s">
        <v>61</v>
      </c>
      <c r="B54" s="31"/>
      <c r="C54" s="31"/>
      <c r="D54" s="18"/>
      <c r="E54" s="18">
        <v>71.5</v>
      </c>
      <c r="F54" s="18">
        <v>20</v>
      </c>
      <c r="G54" s="19">
        <f>E54*F54</f>
        <v>1430</v>
      </c>
    </row>
    <row r="55" spans="1:7" ht="69" customHeight="1" x14ac:dyDescent="0.3">
      <c r="A55" s="6" t="s">
        <v>64</v>
      </c>
      <c r="B55" s="6" t="s">
        <v>10</v>
      </c>
      <c r="C55" s="36" t="s">
        <v>114</v>
      </c>
      <c r="D55" s="36"/>
      <c r="E55" s="36"/>
      <c r="F55" s="36"/>
      <c r="G55" s="36"/>
    </row>
    <row r="56" spans="1:7" x14ac:dyDescent="0.3">
      <c r="A56" s="31" t="s">
        <v>65</v>
      </c>
      <c r="B56" s="31"/>
      <c r="C56" s="31"/>
      <c r="D56" s="18"/>
      <c r="E56" s="18">
        <v>32</v>
      </c>
      <c r="F56" s="18">
        <v>70</v>
      </c>
      <c r="G56" s="19">
        <f>E56*F56</f>
        <v>2240</v>
      </c>
    </row>
    <row r="57" spans="1:7" x14ac:dyDescent="0.3">
      <c r="A57" s="37" t="s">
        <v>66</v>
      </c>
      <c r="B57" s="37"/>
      <c r="C57" s="37"/>
      <c r="D57" s="21"/>
      <c r="E57" s="22"/>
      <c r="F57" s="22"/>
      <c r="G57" s="23">
        <f>SUM(G44,G46,G48,G50,G52,G54,G56)</f>
        <v>13929.25</v>
      </c>
    </row>
    <row r="58" spans="1:7" x14ac:dyDescent="0.3">
      <c r="A58" s="2"/>
      <c r="B58" s="2"/>
      <c r="C58" s="2"/>
      <c r="D58" s="2"/>
      <c r="E58" s="2"/>
      <c r="F58" s="2"/>
      <c r="G58" s="2"/>
    </row>
    <row r="59" spans="1:7" x14ac:dyDescent="0.3">
      <c r="A59" s="35">
        <v>4</v>
      </c>
      <c r="B59" s="35"/>
      <c r="C59" s="35" t="s">
        <v>69</v>
      </c>
      <c r="D59" s="35"/>
      <c r="E59" s="35"/>
      <c r="F59" s="35"/>
      <c r="G59" s="35"/>
    </row>
    <row r="60" spans="1:7" x14ac:dyDescent="0.3">
      <c r="A60" s="6" t="s">
        <v>75</v>
      </c>
      <c r="B60" s="41" t="s">
        <v>1</v>
      </c>
      <c r="C60" s="36" t="s">
        <v>161</v>
      </c>
      <c r="D60" s="36"/>
      <c r="E60" s="36"/>
      <c r="F60" s="36"/>
      <c r="G60" s="36"/>
    </row>
    <row r="61" spans="1:7" x14ac:dyDescent="0.3">
      <c r="A61" s="2"/>
      <c r="B61" s="41"/>
      <c r="C61" s="36"/>
      <c r="D61" s="36"/>
      <c r="E61" s="36"/>
      <c r="F61" s="36"/>
      <c r="G61" s="36"/>
    </row>
    <row r="62" spans="1:7" ht="49.2" customHeight="1" x14ac:dyDescent="0.3">
      <c r="A62" s="2"/>
      <c r="B62" s="41"/>
      <c r="C62" s="36"/>
      <c r="D62" s="36"/>
      <c r="E62" s="36"/>
      <c r="F62" s="36"/>
      <c r="G62" s="36"/>
    </row>
    <row r="63" spans="1:7" x14ac:dyDescent="0.3">
      <c r="A63" s="31" t="s">
        <v>83</v>
      </c>
      <c r="B63" s="31"/>
      <c r="C63" s="31"/>
      <c r="D63" s="18"/>
      <c r="E63" s="18">
        <v>1</v>
      </c>
      <c r="F63" s="24">
        <v>3600</v>
      </c>
      <c r="G63" s="19">
        <f>E63*F63</f>
        <v>3600</v>
      </c>
    </row>
    <row r="64" spans="1:7" ht="70.95" customHeight="1" x14ac:dyDescent="0.3">
      <c r="A64" s="6" t="s">
        <v>76</v>
      </c>
      <c r="B64" s="6" t="s">
        <v>1</v>
      </c>
      <c r="C64" s="36" t="s">
        <v>162</v>
      </c>
      <c r="D64" s="36"/>
      <c r="E64" s="36"/>
      <c r="F64" s="36"/>
      <c r="G64" s="36"/>
    </row>
    <row r="65" spans="1:7" x14ac:dyDescent="0.3">
      <c r="A65" s="31" t="s">
        <v>82</v>
      </c>
      <c r="B65" s="31"/>
      <c r="C65" s="31"/>
      <c r="D65" s="18"/>
      <c r="E65" s="18">
        <v>1</v>
      </c>
      <c r="F65" s="18">
        <v>1080</v>
      </c>
      <c r="G65" s="19">
        <f>E65*F65</f>
        <v>1080</v>
      </c>
    </row>
    <row r="66" spans="1:7" ht="48.75" customHeight="1" x14ac:dyDescent="0.3">
      <c r="A66" s="6" t="s">
        <v>77</v>
      </c>
      <c r="B66" s="6" t="s">
        <v>1</v>
      </c>
      <c r="C66" s="36" t="s">
        <v>68</v>
      </c>
      <c r="D66" s="36"/>
      <c r="E66" s="36"/>
      <c r="F66" s="36"/>
      <c r="G66" s="36"/>
    </row>
    <row r="67" spans="1:7" x14ac:dyDescent="0.3">
      <c r="A67" s="31" t="s">
        <v>81</v>
      </c>
      <c r="B67" s="31"/>
      <c r="C67" s="31"/>
      <c r="D67" s="18"/>
      <c r="E67" s="18">
        <v>5</v>
      </c>
      <c r="F67" s="18">
        <v>570</v>
      </c>
      <c r="G67" s="19">
        <f>E67*F67</f>
        <v>2850</v>
      </c>
    </row>
    <row r="68" spans="1:7" ht="55.5" customHeight="1" x14ac:dyDescent="0.3">
      <c r="A68" s="6" t="s">
        <v>78</v>
      </c>
      <c r="B68" s="6" t="s">
        <v>1</v>
      </c>
      <c r="C68" s="36" t="s">
        <v>70</v>
      </c>
      <c r="D68" s="36"/>
      <c r="E68" s="36"/>
      <c r="F68" s="36"/>
      <c r="G68" s="36"/>
    </row>
    <row r="69" spans="1:7" x14ac:dyDescent="0.3">
      <c r="A69" s="31" t="s">
        <v>80</v>
      </c>
      <c r="B69" s="31"/>
      <c r="C69" s="31"/>
      <c r="D69" s="18"/>
      <c r="E69" s="18">
        <v>1</v>
      </c>
      <c r="F69" s="18">
        <v>150</v>
      </c>
      <c r="G69" s="19">
        <f>E69*F69</f>
        <v>150</v>
      </c>
    </row>
    <row r="70" spans="1:7" ht="42.6" customHeight="1" x14ac:dyDescent="0.3">
      <c r="A70" s="6" t="s">
        <v>112</v>
      </c>
      <c r="B70" s="6" t="s">
        <v>1</v>
      </c>
      <c r="C70" s="36" t="s">
        <v>144</v>
      </c>
      <c r="D70" s="36"/>
      <c r="E70" s="36"/>
      <c r="F70" s="36"/>
      <c r="G70" s="36"/>
    </row>
    <row r="71" spans="1:7" x14ac:dyDescent="0.3">
      <c r="A71" s="31" t="s">
        <v>113</v>
      </c>
      <c r="B71" s="31"/>
      <c r="C71" s="31"/>
      <c r="D71" s="18"/>
      <c r="E71" s="18">
        <v>2</v>
      </c>
      <c r="F71" s="18">
        <v>1200</v>
      </c>
      <c r="G71" s="19">
        <f>E71*F71</f>
        <v>2400</v>
      </c>
    </row>
    <row r="72" spans="1:7" ht="77.25" customHeight="1" x14ac:dyDescent="0.3">
      <c r="A72" s="6" t="s">
        <v>116</v>
      </c>
      <c r="B72" s="6" t="s">
        <v>1</v>
      </c>
      <c r="C72" s="36" t="s">
        <v>183</v>
      </c>
      <c r="D72" s="36"/>
      <c r="E72" s="36"/>
      <c r="F72" s="36"/>
      <c r="G72" s="36"/>
    </row>
    <row r="73" spans="1:7" x14ac:dyDescent="0.3">
      <c r="A73" s="31" t="s">
        <v>117</v>
      </c>
      <c r="B73" s="31"/>
      <c r="C73" s="31"/>
      <c r="D73" s="18"/>
      <c r="E73" s="18">
        <v>1</v>
      </c>
      <c r="F73" s="18">
        <v>850</v>
      </c>
      <c r="G73" s="19">
        <f>E73*F73</f>
        <v>850</v>
      </c>
    </row>
    <row r="74" spans="1:7" ht="40.950000000000003" customHeight="1" x14ac:dyDescent="0.3">
      <c r="A74" s="6" t="s">
        <v>145</v>
      </c>
      <c r="B74" s="6" t="s">
        <v>1</v>
      </c>
      <c r="C74" s="36" t="s">
        <v>141</v>
      </c>
      <c r="D74" s="36"/>
      <c r="E74" s="36"/>
      <c r="F74" s="36"/>
      <c r="G74" s="36"/>
    </row>
    <row r="75" spans="1:7" x14ac:dyDescent="0.3">
      <c r="A75" s="31" t="s">
        <v>149</v>
      </c>
      <c r="B75" s="31"/>
      <c r="C75" s="31"/>
      <c r="D75" s="18"/>
      <c r="E75" s="18">
        <v>1</v>
      </c>
      <c r="F75" s="18">
        <v>280</v>
      </c>
      <c r="G75" s="19">
        <f>E75*F75</f>
        <v>280</v>
      </c>
    </row>
    <row r="76" spans="1:7" ht="46.2" customHeight="1" x14ac:dyDescent="0.3">
      <c r="A76" s="6" t="s">
        <v>159</v>
      </c>
      <c r="B76" s="6" t="s">
        <v>1</v>
      </c>
      <c r="C76" s="36" t="s">
        <v>146</v>
      </c>
      <c r="D76" s="36"/>
      <c r="E76" s="36"/>
      <c r="F76" s="36"/>
      <c r="G76" s="36"/>
    </row>
    <row r="77" spans="1:7" x14ac:dyDescent="0.3">
      <c r="A77" s="31" t="s">
        <v>160</v>
      </c>
      <c r="B77" s="31"/>
      <c r="C77" s="31"/>
      <c r="D77" s="18"/>
      <c r="E77" s="18">
        <v>1</v>
      </c>
      <c r="F77" s="18">
        <v>535</v>
      </c>
      <c r="G77" s="19">
        <f>E77*F77</f>
        <v>535</v>
      </c>
    </row>
    <row r="78" spans="1:7" x14ac:dyDescent="0.3">
      <c r="A78" s="37" t="s">
        <v>79</v>
      </c>
      <c r="B78" s="37"/>
      <c r="C78" s="37"/>
      <c r="D78" s="21"/>
      <c r="E78" s="22"/>
      <c r="F78" s="22"/>
      <c r="G78" s="23">
        <f>SUM(G63,G67,G65,G69,G71,G73,G75,G77)</f>
        <v>11745</v>
      </c>
    </row>
    <row r="79" spans="1:7" x14ac:dyDescent="0.3">
      <c r="A79" s="2"/>
      <c r="B79" s="2"/>
      <c r="C79" s="2"/>
      <c r="D79" s="2"/>
      <c r="E79" s="2"/>
      <c r="F79" s="2"/>
      <c r="G79" s="2"/>
    </row>
    <row r="80" spans="1:7" x14ac:dyDescent="0.3">
      <c r="A80" s="35">
        <v>5</v>
      </c>
      <c r="B80" s="35"/>
      <c r="C80" s="35" t="s">
        <v>71</v>
      </c>
      <c r="D80" s="35"/>
      <c r="E80" s="35"/>
      <c r="F80" s="35"/>
      <c r="G80" s="35"/>
    </row>
    <row r="81" spans="1:7" ht="79.95" customHeight="1" x14ac:dyDescent="0.3">
      <c r="A81" s="6" t="s">
        <v>25</v>
      </c>
      <c r="B81" s="6" t="s">
        <v>1</v>
      </c>
      <c r="C81" s="36" t="s">
        <v>128</v>
      </c>
      <c r="D81" s="36"/>
      <c r="E81" s="36"/>
      <c r="F81" s="36"/>
      <c r="G81" s="36"/>
    </row>
    <row r="82" spans="1:7" x14ac:dyDescent="0.3">
      <c r="A82" s="31" t="s">
        <v>26</v>
      </c>
      <c r="B82" s="31"/>
      <c r="C82" s="31"/>
      <c r="D82" s="18"/>
      <c r="E82" s="18">
        <v>1</v>
      </c>
      <c r="F82" s="18">
        <v>700</v>
      </c>
      <c r="G82" s="25">
        <f>F82</f>
        <v>700</v>
      </c>
    </row>
    <row r="83" spans="1:7" ht="58.2" customHeight="1" x14ac:dyDescent="0.3">
      <c r="A83" s="6" t="s">
        <v>27</v>
      </c>
      <c r="B83" s="6" t="s">
        <v>1</v>
      </c>
      <c r="C83" s="36" t="s">
        <v>129</v>
      </c>
      <c r="D83" s="36"/>
      <c r="E83" s="36"/>
      <c r="F83" s="36"/>
      <c r="G83" s="36"/>
    </row>
    <row r="84" spans="1:7" x14ac:dyDescent="0.3">
      <c r="A84" s="31" t="s">
        <v>28</v>
      </c>
      <c r="B84" s="31"/>
      <c r="C84" s="31"/>
      <c r="D84" s="18"/>
      <c r="E84" s="18">
        <v>1</v>
      </c>
      <c r="F84" s="18">
        <v>600</v>
      </c>
      <c r="G84" s="25">
        <f>F84</f>
        <v>600</v>
      </c>
    </row>
    <row r="85" spans="1:7" ht="70.2" customHeight="1" x14ac:dyDescent="0.3">
      <c r="A85" s="6" t="s">
        <v>29</v>
      </c>
      <c r="B85" s="6" t="s">
        <v>1</v>
      </c>
      <c r="C85" s="36" t="s">
        <v>130</v>
      </c>
      <c r="D85" s="36"/>
      <c r="E85" s="36"/>
      <c r="F85" s="36"/>
      <c r="G85" s="36"/>
    </row>
    <row r="86" spans="1:7" x14ac:dyDescent="0.3">
      <c r="A86" s="31" t="s">
        <v>30</v>
      </c>
      <c r="B86" s="31"/>
      <c r="C86" s="31"/>
      <c r="D86" s="18"/>
      <c r="E86" s="18">
        <v>3</v>
      </c>
      <c r="F86" s="18">
        <v>250</v>
      </c>
      <c r="G86" s="25">
        <f>E86*F86</f>
        <v>750</v>
      </c>
    </row>
    <row r="87" spans="1:7" ht="57" customHeight="1" x14ac:dyDescent="0.3">
      <c r="A87" s="6" t="s">
        <v>31</v>
      </c>
      <c r="B87" s="6" t="s">
        <v>1</v>
      </c>
      <c r="C87" s="36" t="s">
        <v>72</v>
      </c>
      <c r="D87" s="36"/>
      <c r="E87" s="36"/>
      <c r="F87" s="36"/>
      <c r="G87" s="36"/>
    </row>
    <row r="88" spans="1:7" x14ac:dyDescent="0.3">
      <c r="A88" s="31" t="s">
        <v>32</v>
      </c>
      <c r="B88" s="31"/>
      <c r="C88" s="31"/>
      <c r="D88" s="18"/>
      <c r="E88" s="18">
        <v>3</v>
      </c>
      <c r="F88" s="18">
        <v>550</v>
      </c>
      <c r="G88" s="25">
        <f>E88*F88</f>
        <v>1650</v>
      </c>
    </row>
    <row r="89" spans="1:7" ht="55.2" customHeight="1" x14ac:dyDescent="0.3">
      <c r="A89" s="6" t="s">
        <v>33</v>
      </c>
      <c r="B89" s="6" t="s">
        <v>1</v>
      </c>
      <c r="C89" s="36" t="s">
        <v>73</v>
      </c>
      <c r="D89" s="36"/>
      <c r="E89" s="36"/>
      <c r="F89" s="36"/>
      <c r="G89" s="36"/>
    </row>
    <row r="90" spans="1:7" x14ac:dyDescent="0.3">
      <c r="A90" s="31" t="s">
        <v>34</v>
      </c>
      <c r="B90" s="31"/>
      <c r="C90" s="31"/>
      <c r="D90" s="18"/>
      <c r="E90" s="18">
        <v>1</v>
      </c>
      <c r="F90" s="18">
        <v>80</v>
      </c>
      <c r="G90" s="25">
        <v>80</v>
      </c>
    </row>
    <row r="91" spans="1:7" x14ac:dyDescent="0.3">
      <c r="A91" s="6" t="s">
        <v>35</v>
      </c>
      <c r="B91" s="6" t="s">
        <v>1</v>
      </c>
      <c r="C91" s="36" t="s">
        <v>106</v>
      </c>
      <c r="D91" s="36"/>
      <c r="E91" s="36"/>
      <c r="F91" s="36"/>
      <c r="G91" s="36"/>
    </row>
    <row r="92" spans="1:7" x14ac:dyDescent="0.3">
      <c r="A92" s="31" t="s">
        <v>36</v>
      </c>
      <c r="B92" s="31"/>
      <c r="C92" s="31"/>
      <c r="D92" s="18"/>
      <c r="E92" s="18">
        <v>1</v>
      </c>
      <c r="F92" s="18">
        <v>375</v>
      </c>
      <c r="G92" s="25">
        <f>E92*F92</f>
        <v>375</v>
      </c>
    </row>
    <row r="93" spans="1:7" ht="21.6" customHeight="1" x14ac:dyDescent="0.3">
      <c r="A93" s="6" t="s">
        <v>118</v>
      </c>
      <c r="B93" s="6" t="s">
        <v>1</v>
      </c>
      <c r="C93" s="36" t="s">
        <v>131</v>
      </c>
      <c r="D93" s="36"/>
      <c r="E93" s="36"/>
      <c r="F93" s="36"/>
      <c r="G93" s="36"/>
    </row>
    <row r="94" spans="1:7" x14ac:dyDescent="0.3">
      <c r="A94" s="31" t="s">
        <v>148</v>
      </c>
      <c r="B94" s="31"/>
      <c r="C94" s="31"/>
      <c r="D94" s="18"/>
      <c r="E94" s="18">
        <v>1</v>
      </c>
      <c r="F94" s="18">
        <v>220</v>
      </c>
      <c r="G94" s="25">
        <f>E94*F94</f>
        <v>220</v>
      </c>
    </row>
    <row r="95" spans="1:7" ht="38.4" customHeight="1" x14ac:dyDescent="0.3">
      <c r="A95" s="6" t="s">
        <v>163</v>
      </c>
      <c r="B95" s="6" t="s">
        <v>1</v>
      </c>
      <c r="C95" s="36" t="s">
        <v>165</v>
      </c>
      <c r="D95" s="36"/>
      <c r="E95" s="36"/>
      <c r="F95" s="36"/>
      <c r="G95" s="36"/>
    </row>
    <row r="96" spans="1:7" x14ac:dyDescent="0.3">
      <c r="A96" s="31" t="s">
        <v>164</v>
      </c>
      <c r="B96" s="31"/>
      <c r="C96" s="31"/>
      <c r="D96" s="18"/>
      <c r="E96" s="18">
        <v>2</v>
      </c>
      <c r="F96" s="18">
        <v>525</v>
      </c>
      <c r="G96" s="25">
        <f>E96*F96</f>
        <v>1050</v>
      </c>
    </row>
    <row r="97" spans="1:7" ht="48" customHeight="1" x14ac:dyDescent="0.3">
      <c r="A97" s="6" t="s">
        <v>166</v>
      </c>
      <c r="B97" s="6" t="s">
        <v>1</v>
      </c>
      <c r="C97" s="36" t="s">
        <v>168</v>
      </c>
      <c r="D97" s="36"/>
      <c r="E97" s="36"/>
      <c r="F97" s="36"/>
      <c r="G97" s="36"/>
    </row>
    <row r="98" spans="1:7" x14ac:dyDescent="0.3">
      <c r="A98" s="31" t="s">
        <v>169</v>
      </c>
      <c r="B98" s="31"/>
      <c r="C98" s="31"/>
      <c r="D98" s="18"/>
      <c r="E98" s="18">
        <v>1</v>
      </c>
      <c r="F98" s="18">
        <v>670</v>
      </c>
      <c r="G98" s="25">
        <f>E98*F98</f>
        <v>670</v>
      </c>
    </row>
    <row r="99" spans="1:7" x14ac:dyDescent="0.3">
      <c r="A99" s="37" t="s">
        <v>38</v>
      </c>
      <c r="B99" s="37"/>
      <c r="C99" s="37"/>
      <c r="D99" s="22"/>
      <c r="E99" s="22"/>
      <c r="F99" s="22"/>
      <c r="G99" s="26">
        <f>SUM(G82,G84,G86,G88,G90,G92,G94,G96,G98)</f>
        <v>6095</v>
      </c>
    </row>
    <row r="100" spans="1:7" x14ac:dyDescent="0.3">
      <c r="A100" s="2"/>
      <c r="B100" s="2"/>
      <c r="C100" s="2"/>
      <c r="D100" s="2"/>
      <c r="E100" s="2"/>
      <c r="F100" s="2"/>
      <c r="G100" s="2"/>
    </row>
    <row r="101" spans="1:7" x14ac:dyDescent="0.3">
      <c r="A101" s="35">
        <v>6</v>
      </c>
      <c r="B101" s="35"/>
      <c r="C101" s="35" t="s">
        <v>84</v>
      </c>
      <c r="D101" s="35"/>
      <c r="E101" s="35"/>
      <c r="F101" s="35"/>
      <c r="G101" s="35"/>
    </row>
    <row r="102" spans="1:7" ht="58.95" customHeight="1" x14ac:dyDescent="0.3">
      <c r="A102" s="6" t="s">
        <v>45</v>
      </c>
      <c r="B102" s="6" t="s">
        <v>1</v>
      </c>
      <c r="C102" s="36" t="s">
        <v>86</v>
      </c>
      <c r="D102" s="36"/>
      <c r="E102" s="36"/>
      <c r="F102" s="36"/>
      <c r="G102" s="36"/>
    </row>
    <row r="103" spans="1:7" x14ac:dyDescent="0.3">
      <c r="A103" s="31" t="s">
        <v>87</v>
      </c>
      <c r="B103" s="31"/>
      <c r="C103" s="31"/>
      <c r="D103" s="18"/>
      <c r="E103" s="18">
        <v>8</v>
      </c>
      <c r="F103" s="18">
        <v>50</v>
      </c>
      <c r="G103" s="19">
        <f>E103*F103</f>
        <v>400</v>
      </c>
    </row>
    <row r="104" spans="1:7" ht="22.95" customHeight="1" x14ac:dyDescent="0.3">
      <c r="A104" s="6" t="s">
        <v>46</v>
      </c>
      <c r="B104" s="6" t="s">
        <v>1</v>
      </c>
      <c r="C104" s="36" t="s">
        <v>134</v>
      </c>
      <c r="D104" s="36"/>
      <c r="E104" s="36"/>
      <c r="F104" s="36"/>
      <c r="G104" s="36"/>
    </row>
    <row r="105" spans="1:7" x14ac:dyDescent="0.3">
      <c r="A105" s="31" t="s">
        <v>47</v>
      </c>
      <c r="B105" s="31"/>
      <c r="C105" s="31"/>
      <c r="D105" s="18"/>
      <c r="E105" s="18">
        <v>6</v>
      </c>
      <c r="F105" s="18">
        <v>65</v>
      </c>
      <c r="G105" s="19">
        <f>F105*E105</f>
        <v>390</v>
      </c>
    </row>
    <row r="106" spans="1:7" ht="21.6" customHeight="1" x14ac:dyDescent="0.3">
      <c r="A106" s="6" t="s">
        <v>48</v>
      </c>
      <c r="B106" s="6" t="s">
        <v>1</v>
      </c>
      <c r="C106" s="36" t="s">
        <v>133</v>
      </c>
      <c r="D106" s="36"/>
      <c r="E106" s="36"/>
      <c r="F106" s="36"/>
      <c r="G106" s="36"/>
    </row>
    <row r="107" spans="1:7" x14ac:dyDescent="0.3">
      <c r="A107" s="31" t="s">
        <v>49</v>
      </c>
      <c r="B107" s="31"/>
      <c r="C107" s="31"/>
      <c r="D107" s="18"/>
      <c r="E107" s="18">
        <v>1</v>
      </c>
      <c r="F107" s="18">
        <v>70</v>
      </c>
      <c r="G107" s="19">
        <f>F107*E107</f>
        <v>70</v>
      </c>
    </row>
    <row r="108" spans="1:7" ht="38.4" customHeight="1" x14ac:dyDescent="0.3">
      <c r="A108" s="6" t="s">
        <v>88</v>
      </c>
      <c r="B108" s="6" t="s">
        <v>1</v>
      </c>
      <c r="C108" s="36" t="s">
        <v>132</v>
      </c>
      <c r="D108" s="36"/>
      <c r="E108" s="36"/>
      <c r="F108" s="36"/>
      <c r="G108" s="36"/>
    </row>
    <row r="109" spans="1:7" x14ac:dyDescent="0.3">
      <c r="A109" s="31" t="s">
        <v>89</v>
      </c>
      <c r="B109" s="31"/>
      <c r="C109" s="31"/>
      <c r="D109" s="18"/>
      <c r="E109" s="18">
        <v>2</v>
      </c>
      <c r="F109" s="18">
        <v>60</v>
      </c>
      <c r="G109" s="19">
        <f>E109*F109</f>
        <v>120</v>
      </c>
    </row>
    <row r="110" spans="1:7" ht="73.2" customHeight="1" x14ac:dyDescent="0.3">
      <c r="A110" s="6" t="s">
        <v>50</v>
      </c>
      <c r="B110" s="6" t="s">
        <v>1</v>
      </c>
      <c r="C110" s="36" t="s">
        <v>170</v>
      </c>
      <c r="D110" s="36"/>
      <c r="E110" s="36"/>
      <c r="F110" s="36"/>
      <c r="G110" s="36"/>
    </row>
    <row r="111" spans="1:7" x14ac:dyDescent="0.3">
      <c r="A111" s="31" t="s">
        <v>51</v>
      </c>
      <c r="B111" s="31"/>
      <c r="C111" s="31"/>
      <c r="D111" s="18"/>
      <c r="E111" s="18">
        <v>1</v>
      </c>
      <c r="F111" s="18">
        <v>400</v>
      </c>
      <c r="G111" s="19">
        <f>E111*F111</f>
        <v>400</v>
      </c>
    </row>
    <row r="112" spans="1:7" ht="68.25" customHeight="1" x14ac:dyDescent="0.3">
      <c r="A112" s="6" t="s">
        <v>90</v>
      </c>
      <c r="B112" s="6" t="s">
        <v>1</v>
      </c>
      <c r="C112" s="42" t="s">
        <v>174</v>
      </c>
      <c r="D112" s="42"/>
      <c r="E112" s="42"/>
      <c r="F112" s="42"/>
      <c r="G112" s="42"/>
    </row>
    <row r="113" spans="1:7" x14ac:dyDescent="0.3">
      <c r="A113" s="31" t="s">
        <v>91</v>
      </c>
      <c r="B113" s="31"/>
      <c r="C113" s="31"/>
      <c r="D113" s="18"/>
      <c r="E113" s="18">
        <v>9</v>
      </c>
      <c r="F113" s="18">
        <v>140</v>
      </c>
      <c r="G113" s="19">
        <f>E113*F113</f>
        <v>1260</v>
      </c>
    </row>
    <row r="114" spans="1:7" ht="69" customHeight="1" x14ac:dyDescent="0.3">
      <c r="A114" s="6" t="s">
        <v>92</v>
      </c>
      <c r="B114" s="6" t="s">
        <v>1</v>
      </c>
      <c r="C114" s="43" t="s">
        <v>175</v>
      </c>
      <c r="D114" s="43"/>
      <c r="E114" s="43"/>
      <c r="F114" s="43"/>
      <c r="G114" s="43"/>
    </row>
    <row r="115" spans="1:7" x14ac:dyDescent="0.3">
      <c r="A115" s="31" t="s">
        <v>93</v>
      </c>
      <c r="B115" s="31"/>
      <c r="C115" s="31"/>
      <c r="D115" s="18"/>
      <c r="E115" s="18">
        <v>6</v>
      </c>
      <c r="F115" s="18">
        <v>120</v>
      </c>
      <c r="G115" s="19">
        <f>E115*F115</f>
        <v>720</v>
      </c>
    </row>
    <row r="116" spans="1:7" ht="36" customHeight="1" x14ac:dyDescent="0.3">
      <c r="A116" s="6" t="s">
        <v>95</v>
      </c>
      <c r="B116" s="6" t="s">
        <v>1</v>
      </c>
      <c r="C116" s="43" t="s">
        <v>182</v>
      </c>
      <c r="D116" s="43"/>
      <c r="E116" s="43"/>
      <c r="F116" s="43"/>
      <c r="G116" s="43"/>
    </row>
    <row r="117" spans="1:7" x14ac:dyDescent="0.3">
      <c r="A117" s="31" t="s">
        <v>94</v>
      </c>
      <c r="B117" s="31"/>
      <c r="C117" s="31"/>
      <c r="D117" s="18"/>
      <c r="E117" s="18">
        <v>1</v>
      </c>
      <c r="F117" s="18">
        <v>1000</v>
      </c>
      <c r="G117" s="19">
        <f>E117*F117</f>
        <v>1000</v>
      </c>
    </row>
    <row r="118" spans="1:7" ht="22.95" customHeight="1" x14ac:dyDescent="0.3">
      <c r="A118" s="6" t="s">
        <v>96</v>
      </c>
      <c r="B118" s="6" t="s">
        <v>1</v>
      </c>
      <c r="C118" s="36" t="s">
        <v>167</v>
      </c>
      <c r="D118" s="36"/>
      <c r="E118" s="36"/>
      <c r="F118" s="36"/>
      <c r="G118" s="36"/>
    </row>
    <row r="119" spans="1:7" ht="14.4" customHeight="1" x14ac:dyDescent="0.3">
      <c r="A119" s="31" t="s">
        <v>97</v>
      </c>
      <c r="B119" s="31"/>
      <c r="C119" s="31"/>
      <c r="D119" s="18"/>
      <c r="E119" s="18">
        <v>1</v>
      </c>
      <c r="F119" s="18">
        <v>600</v>
      </c>
      <c r="G119" s="25">
        <f>E119*F119</f>
        <v>600</v>
      </c>
    </row>
    <row r="120" spans="1:7" x14ac:dyDescent="0.3">
      <c r="A120" s="37" t="s">
        <v>147</v>
      </c>
      <c r="B120" s="37"/>
      <c r="C120" s="37"/>
      <c r="D120" s="22"/>
      <c r="E120" s="22"/>
      <c r="F120" s="22"/>
      <c r="G120" s="23">
        <f>SUM(G105,G103,G107,G111,G113,G115,G117,G119)</f>
        <v>4840</v>
      </c>
    </row>
    <row r="121" spans="1:7" x14ac:dyDescent="0.3">
      <c r="A121" s="2"/>
      <c r="B121" s="2"/>
      <c r="C121" s="2"/>
      <c r="D121" s="2"/>
      <c r="E121" s="2"/>
      <c r="F121" s="2"/>
      <c r="G121" s="2"/>
    </row>
    <row r="122" spans="1:7" x14ac:dyDescent="0.3">
      <c r="A122" s="35">
        <v>7</v>
      </c>
      <c r="B122" s="35"/>
      <c r="C122" s="35" t="s">
        <v>108</v>
      </c>
      <c r="D122" s="35"/>
      <c r="E122" s="35"/>
      <c r="F122" s="35"/>
      <c r="G122" s="35"/>
    </row>
    <row r="123" spans="1:7" ht="69" customHeight="1" x14ac:dyDescent="0.3">
      <c r="A123" s="6" t="s">
        <v>67</v>
      </c>
      <c r="B123" s="6" t="s">
        <v>10</v>
      </c>
      <c r="C123" s="33" t="s">
        <v>109</v>
      </c>
      <c r="D123" s="33"/>
      <c r="E123" s="33"/>
      <c r="F123" s="33"/>
      <c r="G123" s="33"/>
    </row>
    <row r="124" spans="1:7" x14ac:dyDescent="0.3">
      <c r="A124" s="31" t="s">
        <v>139</v>
      </c>
      <c r="B124" s="31"/>
      <c r="C124" s="31"/>
      <c r="D124" s="32">
        <v>68</v>
      </c>
      <c r="E124" s="32"/>
      <c r="F124" s="18">
        <v>20</v>
      </c>
      <c r="G124" s="19">
        <f>D124*F124</f>
        <v>1360</v>
      </c>
    </row>
    <row r="125" spans="1:7" ht="27.6" customHeight="1" x14ac:dyDescent="0.3">
      <c r="A125" s="6" t="s">
        <v>138</v>
      </c>
      <c r="B125" s="6" t="s">
        <v>10</v>
      </c>
      <c r="C125" s="46" t="s">
        <v>110</v>
      </c>
      <c r="D125" s="46"/>
      <c r="E125" s="46"/>
      <c r="F125" s="46"/>
      <c r="G125" s="46"/>
    </row>
    <row r="126" spans="1:7" x14ac:dyDescent="0.3">
      <c r="A126" s="31" t="s">
        <v>140</v>
      </c>
      <c r="B126" s="31"/>
      <c r="C126" s="31"/>
      <c r="D126" s="32">
        <v>20</v>
      </c>
      <c r="E126" s="32"/>
      <c r="F126" s="18">
        <v>30</v>
      </c>
      <c r="G126" s="19">
        <f>D126*F126</f>
        <v>600</v>
      </c>
    </row>
    <row r="127" spans="1:7" x14ac:dyDescent="0.3">
      <c r="A127" s="45" t="s">
        <v>119</v>
      </c>
      <c r="B127" s="45"/>
      <c r="C127" s="45"/>
      <c r="D127" s="27"/>
      <c r="E127" s="27"/>
      <c r="F127" s="27"/>
      <c r="G127" s="28">
        <f>SUM(G124,G126)</f>
        <v>1960</v>
      </c>
    </row>
    <row r="128" spans="1:7" x14ac:dyDescent="0.3">
      <c r="A128" s="2"/>
      <c r="B128" s="2"/>
      <c r="C128" s="2"/>
      <c r="D128" s="2"/>
      <c r="E128" s="2"/>
      <c r="F128" s="2"/>
      <c r="G128" s="2"/>
    </row>
    <row r="129" spans="1:8" x14ac:dyDescent="0.3">
      <c r="A129" s="35">
        <v>8</v>
      </c>
      <c r="B129" s="35"/>
      <c r="C129" s="35" t="s">
        <v>98</v>
      </c>
      <c r="D129" s="35"/>
      <c r="E129" s="44"/>
      <c r="F129" s="44"/>
      <c r="G129" s="44"/>
    </row>
    <row r="130" spans="1:8" ht="39" customHeight="1" x14ac:dyDescent="0.3">
      <c r="A130" s="6" t="s">
        <v>137</v>
      </c>
      <c r="B130" s="6" t="s">
        <v>99</v>
      </c>
      <c r="C130" s="36" t="s">
        <v>100</v>
      </c>
      <c r="D130" s="36"/>
      <c r="E130" s="36"/>
      <c r="F130" s="36"/>
      <c r="G130" s="36"/>
    </row>
    <row r="131" spans="1:8" x14ac:dyDescent="0.3">
      <c r="A131" s="31" t="s">
        <v>136</v>
      </c>
      <c r="B131" s="31"/>
      <c r="C131" s="31"/>
      <c r="D131" s="32">
        <v>1</v>
      </c>
      <c r="E131" s="32"/>
      <c r="F131" s="18">
        <v>800</v>
      </c>
      <c r="G131" s="19">
        <f>D131*F131</f>
        <v>800</v>
      </c>
    </row>
    <row r="132" spans="1:8" x14ac:dyDescent="0.3">
      <c r="A132" s="37" t="s">
        <v>135</v>
      </c>
      <c r="B132" s="37"/>
      <c r="C132" s="37"/>
      <c r="D132" s="38">
        <f>SUM(G131)</f>
        <v>800</v>
      </c>
      <c r="E132" s="38"/>
      <c r="F132" s="38"/>
      <c r="G132" s="38"/>
    </row>
    <row r="133" spans="1:8" x14ac:dyDescent="0.3">
      <c r="A133" s="2"/>
      <c r="B133" s="2"/>
      <c r="C133" s="2"/>
      <c r="D133" s="2"/>
      <c r="E133" s="2"/>
      <c r="F133" s="2"/>
      <c r="G133" s="2"/>
    </row>
    <row r="134" spans="1:8" x14ac:dyDescent="0.3">
      <c r="A134" s="35">
        <v>9</v>
      </c>
      <c r="B134" s="35"/>
      <c r="C134" s="35" t="s">
        <v>101</v>
      </c>
      <c r="D134" s="35"/>
      <c r="E134" s="44"/>
      <c r="F134" s="44"/>
      <c r="G134" s="44"/>
    </row>
    <row r="135" spans="1:8" x14ac:dyDescent="0.3">
      <c r="A135" s="6" t="s">
        <v>85</v>
      </c>
      <c r="B135" s="6" t="s">
        <v>1</v>
      </c>
      <c r="C135" s="36" t="s">
        <v>181</v>
      </c>
      <c r="D135" s="36"/>
      <c r="E135" s="36"/>
      <c r="F135" s="36"/>
      <c r="G135" s="36"/>
    </row>
    <row r="136" spans="1:8" x14ac:dyDescent="0.3">
      <c r="A136" s="31" t="s">
        <v>107</v>
      </c>
      <c r="B136" s="31"/>
      <c r="C136" s="31"/>
      <c r="D136" s="32">
        <v>1</v>
      </c>
      <c r="E136" s="32"/>
      <c r="F136" s="18">
        <v>750</v>
      </c>
      <c r="G136" s="19">
        <f>D136*F136</f>
        <v>750</v>
      </c>
    </row>
    <row r="137" spans="1:8" ht="29.4" customHeight="1" x14ac:dyDescent="0.3">
      <c r="A137" s="6" t="s">
        <v>179</v>
      </c>
      <c r="B137" s="6" t="s">
        <v>1</v>
      </c>
      <c r="C137" s="36" t="s">
        <v>180</v>
      </c>
      <c r="D137" s="36"/>
      <c r="E137" s="36"/>
      <c r="F137" s="36"/>
      <c r="G137" s="36"/>
    </row>
    <row r="138" spans="1:8" x14ac:dyDescent="0.3">
      <c r="A138" s="31" t="s">
        <v>107</v>
      </c>
      <c r="B138" s="31"/>
      <c r="C138" s="31"/>
      <c r="D138" s="32">
        <v>1</v>
      </c>
      <c r="E138" s="32"/>
      <c r="F138" s="18">
        <v>350</v>
      </c>
      <c r="G138" s="19">
        <f>D138*F138</f>
        <v>350</v>
      </c>
    </row>
    <row r="139" spans="1:8" x14ac:dyDescent="0.3">
      <c r="A139" s="37" t="s">
        <v>74</v>
      </c>
      <c r="B139" s="37"/>
      <c r="C139" s="37"/>
      <c r="D139" s="38">
        <f>SUM(G136,G138)</f>
        <v>1100</v>
      </c>
      <c r="E139" s="38"/>
      <c r="F139" s="38"/>
      <c r="G139" s="38"/>
    </row>
    <row r="140" spans="1:8" s="8" customFormat="1" x14ac:dyDescent="0.3">
      <c r="A140" s="29"/>
      <c r="B140" s="29"/>
      <c r="C140" s="29"/>
      <c r="D140" s="30"/>
      <c r="E140" s="30"/>
      <c r="F140" s="30"/>
      <c r="G140" s="30"/>
    </row>
    <row r="141" spans="1:8" ht="14.4" customHeight="1" x14ac:dyDescent="0.3">
      <c r="A141" s="47" t="s">
        <v>102</v>
      </c>
      <c r="B141" s="47"/>
      <c r="C141" s="47"/>
      <c r="D141" s="47"/>
      <c r="E141" s="47"/>
      <c r="F141" s="12"/>
      <c r="G141" s="13">
        <f>SUM(D139,D132,G127,G120,G99,G78,G57,D21,G40)</f>
        <v>55657.45</v>
      </c>
    </row>
    <row r="142" spans="1:8" x14ac:dyDescent="0.3">
      <c r="A142" s="11"/>
      <c r="B142" s="11"/>
      <c r="C142" s="11"/>
      <c r="D142" s="11"/>
      <c r="E142" s="11"/>
      <c r="F142" s="11"/>
      <c r="G142" s="11"/>
    </row>
    <row r="143" spans="1:8" ht="14.4" customHeight="1" x14ac:dyDescent="0.3">
      <c r="A143" s="47" t="s">
        <v>176</v>
      </c>
      <c r="B143" s="47"/>
      <c r="C143" s="47"/>
      <c r="D143" s="47"/>
      <c r="E143" s="47"/>
      <c r="F143" s="12">
        <v>1.19</v>
      </c>
      <c r="G143" s="13">
        <f>G141*F143</f>
        <v>66232.3655</v>
      </c>
    </row>
    <row r="144" spans="1:8" s="8" customFormat="1" ht="14.4" customHeight="1" x14ac:dyDescent="0.3">
      <c r="A144" s="14"/>
      <c r="B144" s="14"/>
      <c r="C144" s="14"/>
      <c r="D144" s="14"/>
      <c r="E144" s="14"/>
      <c r="F144" s="15"/>
      <c r="G144" s="16"/>
      <c r="H144"/>
    </row>
    <row r="145" spans="1:8" ht="14.4" customHeight="1" x14ac:dyDescent="0.3">
      <c r="A145" s="47" t="s">
        <v>178</v>
      </c>
      <c r="B145" s="47"/>
      <c r="C145" s="47"/>
      <c r="D145" s="47"/>
      <c r="E145" s="47"/>
      <c r="F145" s="12">
        <v>0.1</v>
      </c>
      <c r="G145" s="13">
        <f>G141*F145</f>
        <v>5565.7449999999999</v>
      </c>
      <c r="H145" s="8"/>
    </row>
    <row r="146" spans="1:8" x14ac:dyDescent="0.3">
      <c r="A146" s="11"/>
      <c r="B146" s="11"/>
      <c r="C146" s="11"/>
      <c r="D146" s="11"/>
      <c r="E146" s="11"/>
      <c r="F146" s="11"/>
      <c r="G146" s="11"/>
    </row>
    <row r="147" spans="1:8" ht="14.4" customHeight="1" x14ac:dyDescent="0.3">
      <c r="A147" s="47" t="s">
        <v>177</v>
      </c>
      <c r="B147" s="47"/>
      <c r="C147" s="47"/>
      <c r="D147" s="47"/>
      <c r="E147" s="47"/>
      <c r="F147" s="12">
        <v>1.21</v>
      </c>
      <c r="G147" s="13">
        <f>(G143+G145)*F147</f>
        <v>86875.713704999987</v>
      </c>
    </row>
  </sheetData>
  <mergeCells count="160">
    <mergeCell ref="A141:E141"/>
    <mergeCell ref="A143:E143"/>
    <mergeCell ref="A147:E147"/>
    <mergeCell ref="A145:E145"/>
    <mergeCell ref="C137:G137"/>
    <mergeCell ref="A138:C138"/>
    <mergeCell ref="D138:E138"/>
    <mergeCell ref="C28:G28"/>
    <mergeCell ref="A29:C29"/>
    <mergeCell ref="A127:C127"/>
    <mergeCell ref="A129:B129"/>
    <mergeCell ref="C129:D129"/>
    <mergeCell ref="C108:G108"/>
    <mergeCell ref="A109:C109"/>
    <mergeCell ref="C93:G93"/>
    <mergeCell ref="E129:G129"/>
    <mergeCell ref="C130:G130"/>
    <mergeCell ref="A131:C131"/>
    <mergeCell ref="D131:E131"/>
    <mergeCell ref="A126:C126"/>
    <mergeCell ref="C125:G125"/>
    <mergeCell ref="A136:C136"/>
    <mergeCell ref="D136:E136"/>
    <mergeCell ref="A139:C139"/>
    <mergeCell ref="D139:G139"/>
    <mergeCell ref="A132:C132"/>
    <mergeCell ref="D132:G132"/>
    <mergeCell ref="A134:B134"/>
    <mergeCell ref="C134:D134"/>
    <mergeCell ref="E134:G134"/>
    <mergeCell ref="C135:G135"/>
    <mergeCell ref="C123:G123"/>
    <mergeCell ref="A124:C124"/>
    <mergeCell ref="D124:E124"/>
    <mergeCell ref="D126:E126"/>
    <mergeCell ref="A115:C115"/>
    <mergeCell ref="A120:C120"/>
    <mergeCell ref="C116:G116"/>
    <mergeCell ref="A117:C117"/>
    <mergeCell ref="A122:B122"/>
    <mergeCell ref="C122:G122"/>
    <mergeCell ref="C118:G118"/>
    <mergeCell ref="A119:C119"/>
    <mergeCell ref="C97:G97"/>
    <mergeCell ref="A98:C98"/>
    <mergeCell ref="C112:G112"/>
    <mergeCell ref="A113:C113"/>
    <mergeCell ref="C114:G114"/>
    <mergeCell ref="A105:C105"/>
    <mergeCell ref="C106:G106"/>
    <mergeCell ref="A107:C107"/>
    <mergeCell ref="C110:G110"/>
    <mergeCell ref="A111:C111"/>
    <mergeCell ref="A99:C99"/>
    <mergeCell ref="A101:B101"/>
    <mergeCell ref="C101:G101"/>
    <mergeCell ref="C102:G102"/>
    <mergeCell ref="A103:C103"/>
    <mergeCell ref="C104:G104"/>
    <mergeCell ref="C87:G87"/>
    <mergeCell ref="A88:C88"/>
    <mergeCell ref="C89:G89"/>
    <mergeCell ref="A90:C90"/>
    <mergeCell ref="A94:C94"/>
    <mergeCell ref="C95:G95"/>
    <mergeCell ref="A96:C96"/>
    <mergeCell ref="C81:G81"/>
    <mergeCell ref="A82:C82"/>
    <mergeCell ref="C83:G83"/>
    <mergeCell ref="A84:C84"/>
    <mergeCell ref="C85:G85"/>
    <mergeCell ref="A86:C86"/>
    <mergeCell ref="C91:G91"/>
    <mergeCell ref="A92:C92"/>
    <mergeCell ref="C68:G68"/>
    <mergeCell ref="A69:C69"/>
    <mergeCell ref="A78:C78"/>
    <mergeCell ref="C70:G70"/>
    <mergeCell ref="A71:C71"/>
    <mergeCell ref="A80:B80"/>
    <mergeCell ref="C80:G80"/>
    <mergeCell ref="A77:C77"/>
    <mergeCell ref="A63:C63"/>
    <mergeCell ref="C66:G66"/>
    <mergeCell ref="A67:C67"/>
    <mergeCell ref="C72:G72"/>
    <mergeCell ref="A73:C73"/>
    <mergeCell ref="C76:G76"/>
    <mergeCell ref="C74:G74"/>
    <mergeCell ref="A75:C75"/>
    <mergeCell ref="C64:G64"/>
    <mergeCell ref="A65:C65"/>
    <mergeCell ref="A57:C57"/>
    <mergeCell ref="C53:G53"/>
    <mergeCell ref="A54:C54"/>
    <mergeCell ref="C51:G51"/>
    <mergeCell ref="A52:C52"/>
    <mergeCell ref="C59:G59"/>
    <mergeCell ref="A59:B59"/>
    <mergeCell ref="B60:B62"/>
    <mergeCell ref="C60:G62"/>
    <mergeCell ref="C55:G55"/>
    <mergeCell ref="A56:C56"/>
    <mergeCell ref="A42:B42"/>
    <mergeCell ref="C42:G42"/>
    <mergeCell ref="C43:G43"/>
    <mergeCell ref="A44:C44"/>
    <mergeCell ref="C45:G45"/>
    <mergeCell ref="A46:C46"/>
    <mergeCell ref="C34:G34"/>
    <mergeCell ref="A35:C35"/>
    <mergeCell ref="C36:G36"/>
    <mergeCell ref="A37:C37"/>
    <mergeCell ref="A40:C40"/>
    <mergeCell ref="C47:G47"/>
    <mergeCell ref="A48:C48"/>
    <mergeCell ref="C49:G49"/>
    <mergeCell ref="A50:C50"/>
    <mergeCell ref="C38:G38"/>
    <mergeCell ref="A39:C39"/>
    <mergeCell ref="C1:E1"/>
    <mergeCell ref="C13:G13"/>
    <mergeCell ref="A14:C14"/>
    <mergeCell ref="D14:E14"/>
    <mergeCell ref="C15:G15"/>
    <mergeCell ref="C7:G7"/>
    <mergeCell ref="A8:C8"/>
    <mergeCell ref="D8:E8"/>
    <mergeCell ref="C9:G9"/>
    <mergeCell ref="A10:C10"/>
    <mergeCell ref="D10:E10"/>
    <mergeCell ref="C2:G2"/>
    <mergeCell ref="A3:C3"/>
    <mergeCell ref="D3:E3"/>
    <mergeCell ref="B4:B5"/>
    <mergeCell ref="C4:G5"/>
    <mergeCell ref="A6:C6"/>
    <mergeCell ref="D6:E6"/>
    <mergeCell ref="A33:C33"/>
    <mergeCell ref="D18:E18"/>
    <mergeCell ref="C19:G19"/>
    <mergeCell ref="A20:C20"/>
    <mergeCell ref="D20:E20"/>
    <mergeCell ref="C11:G11"/>
    <mergeCell ref="A12:C12"/>
    <mergeCell ref="D12:E12"/>
    <mergeCell ref="A27:C27"/>
    <mergeCell ref="C30:G30"/>
    <mergeCell ref="C26:G26"/>
    <mergeCell ref="A31:C31"/>
    <mergeCell ref="A16:C16"/>
    <mergeCell ref="D16:E16"/>
    <mergeCell ref="C23:G23"/>
    <mergeCell ref="C24:G24"/>
    <mergeCell ref="A25:C25"/>
    <mergeCell ref="A21:C21"/>
    <mergeCell ref="D21:G21"/>
    <mergeCell ref="C17:G17"/>
    <mergeCell ref="A18:C18"/>
    <mergeCell ref="C32:G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d514483</dc:creator>
  <cp:lastModifiedBy>D514483</cp:lastModifiedBy>
  <cp:lastPrinted>2025-05-12T10:23:14Z</cp:lastPrinted>
  <dcterms:created xsi:type="dcterms:W3CDTF">2024-12-20T10:40:38Z</dcterms:created>
  <dcterms:modified xsi:type="dcterms:W3CDTF">2025-05-12T10:23:20Z</dcterms:modified>
</cp:coreProperties>
</file>