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4\EXP 24-14-00 - AB - Asis Tec Audiovisuales\02. Condiciones Reguladoras\"/>
    </mc:Choice>
  </mc:AlternateContent>
  <xr:revisionPtr revIDLastSave="0" documentId="13_ncr:1_{87795ED0-24F9-4016-A523-760B2C8C9680}" xr6:coauthVersionLast="36" xr6:coauthVersionMax="36" xr10:uidLastSave="{00000000-0000-0000-0000-000000000000}"/>
  <bookViews>
    <workbookView xWindow="0" yWindow="0" windowWidth="28800" windowHeight="12225" firstSheet="2" xr2:uid="{EF615531-17D1-4105-96B1-DE144AFCFA8E}"/>
  </bookViews>
  <sheets>
    <sheet name="Anexo VIII Medios mat - Lote 1" sheetId="1" r:id="rId1"/>
    <sheet name="Anexo VIII Medios mat - Lote 2" sheetId="3" r:id="rId2"/>
    <sheet name="Anexo IX Coeficientes" sheetId="4" r:id="rId3"/>
    <sheet name="Anexo X Paquetes" sheetId="5" r:id="rId4"/>
    <sheet name="Anexo XI Sala sin equipación" sheetId="6" r:id="rId5"/>
    <sheet name="Anexo XII Perfiles - Lote 1" sheetId="8" r:id="rId6"/>
    <sheet name="Anexo XII Perfiles - Lote 2" sheetId="9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9" l="1"/>
  <c r="I10" i="9"/>
  <c r="I9" i="9"/>
  <c r="I8" i="9"/>
  <c r="G9" i="9"/>
  <c r="E9" i="9"/>
  <c r="N25" i="9"/>
  <c r="G118" i="3" l="1"/>
  <c r="G115" i="3"/>
  <c r="G103" i="3"/>
  <c r="G76" i="3"/>
  <c r="G73" i="3"/>
  <c r="G62" i="3"/>
  <c r="G56" i="3"/>
  <c r="G38" i="3"/>
  <c r="G22" i="3"/>
  <c r="G21" i="3"/>
  <c r="G16" i="3"/>
  <c r="G13" i="3"/>
  <c r="G12" i="3"/>
  <c r="G11" i="3"/>
  <c r="G123" i="3"/>
  <c r="F10" i="3"/>
  <c r="F124" i="3"/>
  <c r="G68" i="1"/>
  <c r="G67" i="1"/>
  <c r="G65" i="1"/>
  <c r="G64" i="1"/>
  <c r="G62" i="1"/>
  <c r="G52" i="1"/>
  <c r="G41" i="1"/>
  <c r="G16" i="1"/>
  <c r="G15" i="1"/>
  <c r="G9" i="1"/>
  <c r="F102" i="1"/>
  <c r="D19" i="9"/>
  <c r="E10" i="9"/>
  <c r="E19" i="9"/>
  <c r="M22" i="9"/>
  <c r="M17" i="9"/>
  <c r="L20" i="9"/>
  <c r="L19" i="9"/>
  <c r="L17" i="9"/>
  <c r="K20" i="9"/>
  <c r="K19" i="9"/>
  <c r="K18" i="9"/>
  <c r="K17" i="9"/>
  <c r="J20" i="9"/>
  <c r="J19" i="9"/>
  <c r="J18" i="9"/>
  <c r="J17" i="9"/>
  <c r="I20" i="9"/>
  <c r="I19" i="9"/>
  <c r="I18" i="9"/>
  <c r="I17" i="9"/>
  <c r="H20" i="9"/>
  <c r="H19" i="9"/>
  <c r="H18" i="9"/>
  <c r="H17" i="9"/>
  <c r="G20" i="9"/>
  <c r="G19" i="9"/>
  <c r="G18" i="9"/>
  <c r="G17" i="9"/>
  <c r="F20" i="9"/>
  <c r="F17" i="9"/>
  <c r="E17" i="9"/>
  <c r="D17" i="9"/>
  <c r="C17" i="9"/>
  <c r="B17" i="9"/>
  <c r="M8" i="9"/>
  <c r="K8" i="9"/>
  <c r="G8" i="9"/>
  <c r="E8" i="9"/>
  <c r="N25" i="8"/>
  <c r="N24" i="8"/>
  <c r="B22" i="8"/>
  <c r="M20" i="8"/>
  <c r="M19" i="8"/>
  <c r="M18" i="8"/>
  <c r="M17" i="8"/>
  <c r="L20" i="8"/>
  <c r="L17" i="8"/>
  <c r="K17" i="8"/>
  <c r="J17" i="8"/>
  <c r="I17" i="8"/>
  <c r="H17" i="8"/>
  <c r="G17" i="8"/>
  <c r="F17" i="8"/>
  <c r="E17" i="8"/>
  <c r="D17" i="8"/>
  <c r="C17" i="8"/>
  <c r="B17" i="8"/>
  <c r="M8" i="8"/>
  <c r="K8" i="8"/>
  <c r="I8" i="8"/>
  <c r="G8" i="8"/>
  <c r="E8" i="8"/>
  <c r="I13" i="5"/>
  <c r="H7" i="6" l="1"/>
  <c r="H19" i="6"/>
  <c r="G19" i="6"/>
  <c r="G7" i="6"/>
  <c r="J16" i="5"/>
  <c r="J14" i="5"/>
  <c r="J13" i="5"/>
  <c r="J12" i="5"/>
  <c r="J11" i="5"/>
  <c r="I35" i="5"/>
  <c r="I26" i="5"/>
  <c r="I11" i="5"/>
  <c r="M11" i="9"/>
  <c r="M10" i="9"/>
  <c r="L22" i="9"/>
  <c r="M20" i="9"/>
  <c r="M19" i="9"/>
  <c r="M18" i="9"/>
  <c r="L18" i="9"/>
  <c r="M9" i="9"/>
  <c r="H31" i="6" l="1"/>
  <c r="J35" i="5"/>
  <c r="M22" i="8"/>
  <c r="G22" i="8"/>
  <c r="E22" i="8"/>
  <c r="C22" i="8"/>
  <c r="H22" i="8"/>
  <c r="F22" i="8"/>
  <c r="D22" i="8"/>
  <c r="L22" i="8"/>
  <c r="L18" i="8"/>
  <c r="L19" i="8"/>
  <c r="M11" i="8" l="1"/>
  <c r="M10" i="8"/>
  <c r="M9" i="8"/>
  <c r="K9" i="8" l="1"/>
  <c r="K10" i="8"/>
  <c r="K11" i="8"/>
  <c r="I9" i="8"/>
  <c r="I10" i="8"/>
  <c r="I11" i="8"/>
  <c r="G9" i="8"/>
  <c r="G10" i="8"/>
  <c r="G11" i="8"/>
  <c r="E9" i="8"/>
  <c r="E10" i="8"/>
  <c r="E11" i="8"/>
  <c r="B22" i="9"/>
  <c r="K9" i="9"/>
  <c r="K10" i="9"/>
  <c r="K11" i="9"/>
  <c r="G10" i="9"/>
  <c r="G11" i="9"/>
  <c r="E11" i="9"/>
  <c r="G31" i="6"/>
  <c r="G25" i="3" l="1"/>
  <c r="G10" i="3"/>
  <c r="G23" i="3"/>
  <c r="G24" i="3"/>
  <c r="G26" i="3"/>
  <c r="G27" i="3"/>
  <c r="G28" i="3"/>
  <c r="G29" i="3"/>
  <c r="G30" i="3"/>
  <c r="G31" i="3"/>
  <c r="G32" i="3"/>
  <c r="G33" i="3"/>
  <c r="G34" i="3"/>
  <c r="G35" i="3"/>
  <c r="G36" i="3"/>
  <c r="G39" i="3"/>
  <c r="G40" i="3"/>
  <c r="G41" i="3"/>
  <c r="G42" i="3"/>
  <c r="G43" i="3"/>
  <c r="G44" i="3"/>
  <c r="G45" i="3"/>
  <c r="G47" i="3"/>
  <c r="G48" i="3"/>
  <c r="G49" i="3"/>
  <c r="G50" i="3"/>
  <c r="G51" i="3"/>
  <c r="G52" i="3"/>
  <c r="G53" i="3"/>
  <c r="G55" i="3"/>
  <c r="G57" i="3"/>
  <c r="G58" i="3"/>
  <c r="G59" i="3"/>
  <c r="G60" i="3"/>
  <c r="G63" i="3"/>
  <c r="G64" i="3"/>
  <c r="G65" i="3"/>
  <c r="G66" i="3"/>
  <c r="G67" i="3"/>
  <c r="G69" i="3"/>
  <c r="G70" i="3"/>
  <c r="G71" i="3"/>
  <c r="G72" i="3"/>
  <c r="G75" i="3"/>
  <c r="G77" i="3"/>
  <c r="G78" i="3"/>
  <c r="G79" i="3"/>
  <c r="G80" i="3"/>
  <c r="G81" i="3"/>
  <c r="G82" i="3"/>
  <c r="G83" i="3"/>
  <c r="G84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4" i="3"/>
  <c r="G105" i="3"/>
  <c r="G106" i="3"/>
  <c r="G107" i="3"/>
  <c r="G108" i="3"/>
  <c r="G109" i="3"/>
  <c r="G110" i="3"/>
  <c r="G111" i="3"/>
  <c r="G112" i="3"/>
  <c r="G113" i="3"/>
  <c r="G114" i="3"/>
  <c r="G117" i="3"/>
  <c r="G119" i="3"/>
  <c r="G120" i="3"/>
  <c r="G121" i="3"/>
  <c r="G122" i="3"/>
  <c r="G14" i="3"/>
  <c r="G124" i="3" s="1"/>
  <c r="G15" i="3"/>
  <c r="G17" i="3"/>
  <c r="G18" i="3"/>
  <c r="G19" i="3"/>
  <c r="F38" i="3"/>
  <c r="F39" i="3"/>
  <c r="F40" i="3"/>
  <c r="F41" i="3"/>
  <c r="F42" i="3"/>
  <c r="F43" i="3"/>
  <c r="F44" i="3"/>
  <c r="F45" i="3"/>
  <c r="F47" i="3"/>
  <c r="F48" i="3"/>
  <c r="F49" i="3"/>
  <c r="F50" i="3"/>
  <c r="F51" i="3"/>
  <c r="F52" i="3"/>
  <c r="F53" i="3"/>
  <c r="F55" i="3"/>
  <c r="F56" i="3"/>
  <c r="F57" i="3"/>
  <c r="F58" i="3"/>
  <c r="F59" i="3"/>
  <c r="F60" i="3"/>
  <c r="F62" i="3"/>
  <c r="F63" i="3"/>
  <c r="F64" i="3"/>
  <c r="F65" i="3"/>
  <c r="F66" i="3"/>
  <c r="F67" i="3"/>
  <c r="F69" i="3"/>
  <c r="F70" i="3"/>
  <c r="F71" i="3"/>
  <c r="F72" i="3"/>
  <c r="F73" i="3"/>
  <c r="F75" i="3"/>
  <c r="F76" i="3"/>
  <c r="F77" i="3"/>
  <c r="F78" i="3"/>
  <c r="F79" i="3"/>
  <c r="F80" i="3"/>
  <c r="F81" i="3"/>
  <c r="F82" i="3"/>
  <c r="F83" i="3"/>
  <c r="F84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7" i="3"/>
  <c r="F118" i="3"/>
  <c r="F119" i="3"/>
  <c r="F120" i="3"/>
  <c r="F121" i="3"/>
  <c r="F122" i="3"/>
  <c r="F123" i="3"/>
  <c r="F11" i="3"/>
  <c r="F12" i="3"/>
  <c r="F13" i="3"/>
  <c r="F14" i="3"/>
  <c r="F15" i="3"/>
  <c r="F16" i="3"/>
  <c r="F17" i="3"/>
  <c r="F18" i="3"/>
  <c r="F19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E18" i="9" l="1"/>
  <c r="D18" i="9"/>
  <c r="B20" i="9"/>
  <c r="B19" i="9"/>
  <c r="B18" i="9"/>
  <c r="E20" i="9" l="1"/>
  <c r="C20" i="9"/>
  <c r="C19" i="9"/>
  <c r="C18" i="9"/>
  <c r="C22" i="9" s="1"/>
  <c r="K20" i="8"/>
  <c r="I20" i="8"/>
  <c r="G20" i="8"/>
  <c r="E20" i="8"/>
  <c r="C20" i="8"/>
  <c r="B20" i="8"/>
  <c r="K19" i="8"/>
  <c r="I19" i="8"/>
  <c r="G19" i="8"/>
  <c r="E19" i="8"/>
  <c r="D19" i="8"/>
  <c r="C19" i="8"/>
  <c r="B19" i="8"/>
  <c r="K18" i="8"/>
  <c r="I18" i="8"/>
  <c r="G18" i="8"/>
  <c r="E18" i="8"/>
  <c r="C18" i="8"/>
  <c r="B18" i="8"/>
  <c r="K22" i="8"/>
  <c r="I22" i="8"/>
  <c r="D18" i="8"/>
  <c r="E22" i="9" l="1"/>
  <c r="N26" i="9" s="1"/>
  <c r="G22" i="9"/>
  <c r="I22" i="9"/>
  <c r="D20" i="9"/>
  <c r="D22" i="9" s="1"/>
  <c r="K22" i="9"/>
  <c r="F19" i="9"/>
  <c r="F18" i="9"/>
  <c r="F19" i="8"/>
  <c r="F20" i="8"/>
  <c r="D20" i="8"/>
  <c r="F22" i="9" l="1"/>
  <c r="F18" i="8"/>
  <c r="H20" i="8"/>
  <c r="J20" i="8"/>
  <c r="H19" i="8"/>
  <c r="J19" i="8"/>
  <c r="H22" i="9" l="1"/>
  <c r="J22" i="9"/>
  <c r="J18" i="8"/>
  <c r="H18" i="8"/>
  <c r="J22" i="8" l="1"/>
  <c r="J33" i="5" l="1"/>
  <c r="I33" i="5"/>
  <c r="J32" i="5"/>
  <c r="I32" i="5"/>
  <c r="J31" i="5"/>
  <c r="I31" i="5"/>
  <c r="J29" i="5"/>
  <c r="I29" i="5"/>
  <c r="J28" i="5"/>
  <c r="I28" i="5"/>
  <c r="J27" i="5"/>
  <c r="I27" i="5"/>
  <c r="J26" i="5"/>
  <c r="J24" i="5"/>
  <c r="I24" i="5"/>
  <c r="J23" i="5"/>
  <c r="I23" i="5"/>
  <c r="J22" i="5"/>
  <c r="I22" i="5"/>
  <c r="J21" i="5"/>
  <c r="I21" i="5"/>
  <c r="J19" i="5"/>
  <c r="I19" i="5"/>
  <c r="J18" i="5"/>
  <c r="I18" i="5"/>
  <c r="J17" i="5"/>
  <c r="I17" i="5"/>
  <c r="I16" i="5"/>
  <c r="I14" i="5"/>
  <c r="I12" i="5"/>
  <c r="G27" i="1" l="1"/>
  <c r="G18" i="1"/>
  <c r="G17" i="1"/>
  <c r="G14" i="1"/>
  <c r="G19" i="1"/>
  <c r="G21" i="1"/>
  <c r="G22" i="1"/>
  <c r="G23" i="1"/>
  <c r="G24" i="1"/>
  <c r="G25" i="1"/>
  <c r="G28" i="1"/>
  <c r="G29" i="1"/>
  <c r="G30" i="1"/>
  <c r="G31" i="1"/>
  <c r="G32" i="1"/>
  <c r="G33" i="1"/>
  <c r="G34" i="1"/>
  <c r="G35" i="1"/>
  <c r="G36" i="1"/>
  <c r="G37" i="1"/>
  <c r="G38" i="1"/>
  <c r="G39" i="1"/>
  <c r="G42" i="1"/>
  <c r="G43" i="1"/>
  <c r="G44" i="1"/>
  <c r="G45" i="1"/>
  <c r="G46" i="1"/>
  <c r="G47" i="1"/>
  <c r="G48" i="1"/>
  <c r="G49" i="1"/>
  <c r="G50" i="1"/>
  <c r="G53" i="1"/>
  <c r="G54" i="1"/>
  <c r="G55" i="1"/>
  <c r="G56" i="1"/>
  <c r="G57" i="1"/>
  <c r="G58" i="1"/>
  <c r="G59" i="1"/>
  <c r="G60" i="1"/>
  <c r="G61" i="1"/>
  <c r="G66" i="1"/>
  <c r="G69" i="1"/>
  <c r="G70" i="1"/>
  <c r="G71" i="1"/>
  <c r="G73" i="1"/>
  <c r="G74" i="1"/>
  <c r="G75" i="1"/>
  <c r="G76" i="1"/>
  <c r="G77" i="1"/>
  <c r="G78" i="1"/>
  <c r="G79" i="1"/>
  <c r="G81" i="1"/>
  <c r="G82" i="1"/>
  <c r="G83" i="1"/>
  <c r="G84" i="1"/>
  <c r="G85" i="1"/>
  <c r="G86" i="1"/>
  <c r="G87" i="1"/>
  <c r="G88" i="1"/>
  <c r="G89" i="1"/>
  <c r="G90" i="1"/>
  <c r="G92" i="1"/>
  <c r="G93" i="1"/>
  <c r="G94" i="1"/>
  <c r="G95" i="1"/>
  <c r="G96" i="1"/>
  <c r="G97" i="1"/>
  <c r="G99" i="1"/>
  <c r="G100" i="1"/>
  <c r="G101" i="1"/>
  <c r="G12" i="1"/>
  <c r="G10" i="1"/>
  <c r="G102" i="1" s="1"/>
  <c r="G11" i="1"/>
  <c r="F100" i="1" l="1"/>
  <c r="F101" i="1"/>
  <c r="F99" i="1"/>
  <c r="F97" i="1"/>
  <c r="F93" i="1"/>
  <c r="F94" i="1"/>
  <c r="F95" i="1"/>
  <c r="F96" i="1"/>
  <c r="F92" i="1"/>
  <c r="F82" i="1"/>
  <c r="F83" i="1"/>
  <c r="F84" i="1"/>
  <c r="F85" i="1"/>
  <c r="F86" i="1"/>
  <c r="F87" i="1"/>
  <c r="F88" i="1"/>
  <c r="F89" i="1"/>
  <c r="F90" i="1"/>
  <c r="F81" i="1"/>
  <c r="F74" i="1"/>
  <c r="F75" i="1"/>
  <c r="F76" i="1"/>
  <c r="F77" i="1"/>
  <c r="F78" i="1"/>
  <c r="F79" i="1"/>
  <c r="F73" i="1"/>
  <c r="F65" i="1"/>
  <c r="F66" i="1"/>
  <c r="F67" i="1"/>
  <c r="F68" i="1"/>
  <c r="F69" i="1"/>
  <c r="F70" i="1"/>
  <c r="F71" i="1"/>
  <c r="F64" i="1"/>
  <c r="F53" i="1"/>
  <c r="F54" i="1"/>
  <c r="F55" i="1"/>
  <c r="F56" i="1"/>
  <c r="F57" i="1"/>
  <c r="F58" i="1"/>
  <c r="F59" i="1"/>
  <c r="F60" i="1"/>
  <c r="F61" i="1"/>
  <c r="F62" i="1"/>
  <c r="F52" i="1"/>
  <c r="F42" i="1"/>
  <c r="F43" i="1"/>
  <c r="F44" i="1"/>
  <c r="F45" i="1"/>
  <c r="F46" i="1"/>
  <c r="F47" i="1"/>
  <c r="F48" i="1"/>
  <c r="F49" i="1"/>
  <c r="F50" i="1"/>
  <c r="F41" i="1"/>
  <c r="F28" i="1"/>
  <c r="F29" i="1"/>
  <c r="F30" i="1"/>
  <c r="F31" i="1"/>
  <c r="F32" i="1"/>
  <c r="F33" i="1"/>
  <c r="F34" i="1"/>
  <c r="F35" i="1"/>
  <c r="F36" i="1"/>
  <c r="F37" i="1"/>
  <c r="F38" i="1"/>
  <c r="F39" i="1"/>
  <c r="F27" i="1"/>
  <c r="F25" i="1"/>
  <c r="F22" i="1"/>
  <c r="F23" i="1"/>
  <c r="F24" i="1"/>
  <c r="F21" i="1"/>
  <c r="F15" i="1"/>
  <c r="F16" i="1"/>
  <c r="F17" i="1"/>
  <c r="F18" i="1"/>
  <c r="F19" i="1"/>
  <c r="F14" i="1"/>
  <c r="F10" i="1"/>
  <c r="F11" i="1"/>
  <c r="F12" i="1"/>
  <c r="F9" i="1"/>
</calcChain>
</file>

<file path=xl/sharedStrings.xml><?xml version="1.0" encoding="utf-8"?>
<sst xmlns="http://schemas.openxmlformats.org/spreadsheetml/2006/main" count="400" uniqueCount="305">
  <si>
    <t>VIDEOPROYECTORES:</t>
  </si>
  <si>
    <t>PANTALLAS DE PROYECCIÓN:</t>
  </si>
  <si>
    <t>Pantalla 5,5 x 3 (16/9)</t>
  </si>
  <si>
    <t>DISPLAY LCD</t>
  </si>
  <si>
    <t>Pantalla de plasma 85"/90"</t>
  </si>
  <si>
    <t>Pantalla de plasma 72"</t>
  </si>
  <si>
    <t>Pantalla de plasma 65"</t>
  </si>
  <si>
    <t>Pantalla de plasma 55"</t>
  </si>
  <si>
    <t>Pantalla de plasma 42"</t>
  </si>
  <si>
    <t>PANTALLA LED:</t>
  </si>
  <si>
    <t>Pantalla LED indoor/outdoor p.p 4,8 mm., 3840Hz 3,5 x 2 m</t>
  </si>
  <si>
    <t>Pantalla LED indoor/outdoor p.p 4,8 mm., 3840Hz 4,5 x 2,5 m</t>
  </si>
  <si>
    <t>Pantalla LED indoor/outdoor p.p 4,8 mm., 3840Hz 6 x 3,5 m</t>
  </si>
  <si>
    <t>Pantalla LED indoor/outdoor p.p 4,8 mm., 3840Hz 9 x 5 m</t>
  </si>
  <si>
    <t>Módulo de pantalla de LED indoor/outdoor p.p 4,8 mm. 3840Hz</t>
  </si>
  <si>
    <t>Pantalla LED p.p 2,5 mm., 3840Hz 3,5 x 2 m</t>
  </si>
  <si>
    <t>Pantalla LED p.p 2,5 mm., 3840Hz 4,5 x 2,5 m</t>
  </si>
  <si>
    <t>Pantalla LED p.p 2,5 mm., 3840Hz 6 x 3,5 m</t>
  </si>
  <si>
    <t>Pantalla LED p.p 1,9 mm., 3840Hz 3,5 x 2 m</t>
  </si>
  <si>
    <t>Pantalla LED p.p 1,9 mm., 3840Hz 4,5 x 2,5 m</t>
  </si>
  <si>
    <t>Pantalla LED p.p 1,9 mm., 3840Hz 6 x 3,5 m</t>
  </si>
  <si>
    <t>Módulo de pantalla de LED p.p 1,9 mm. 3840Hz</t>
  </si>
  <si>
    <t>INFORMATICA:</t>
  </si>
  <si>
    <t>PC sobremesa</t>
  </si>
  <si>
    <t>PC portátil</t>
  </si>
  <si>
    <t>Mac Book Pro</t>
  </si>
  <si>
    <t>Pc portatil Videollamadas (Pa + Tarjeta sonido + Capturadora vídeo)</t>
  </si>
  <si>
    <t>Licencia VMIX</t>
  </si>
  <si>
    <t>Cuenta Zoom</t>
  </si>
  <si>
    <t>Tablet</t>
  </si>
  <si>
    <t>Ipad</t>
  </si>
  <si>
    <t>Ratón inalámbrico Puntero</t>
  </si>
  <si>
    <t>Switch Ethernet 1 GB</t>
  </si>
  <si>
    <t>VIDEO:</t>
  </si>
  <si>
    <t xml:space="preserve">Equipo de Realización/Streaming avanzado. </t>
  </si>
  <si>
    <t>Realizador 1 jornada</t>
  </si>
  <si>
    <t>Realizador 1/2 jornada</t>
  </si>
  <si>
    <t>Cámara HD PS2 con trípode</t>
  </si>
  <si>
    <t>Operador Cámara 1 jornada</t>
  </si>
  <si>
    <t>Operador Cámara 1/2 jornada</t>
  </si>
  <si>
    <t>Cámara PTZ</t>
  </si>
  <si>
    <t>Control Cámara PTZ</t>
  </si>
  <si>
    <t>Operador cámara PTZ 1 jornada</t>
  </si>
  <si>
    <t>Operador cámara PTZ 1/2 jornada</t>
  </si>
  <si>
    <t>Grabación/Entrega Directo</t>
  </si>
  <si>
    <t>ACCESORIOS:</t>
  </si>
  <si>
    <t>Electrónica gestión de contenidos (PULSE)</t>
  </si>
  <si>
    <t>Servidor de media y gestor de contenidos, basado en línea de tiempo (Watchout)</t>
  </si>
  <si>
    <t>Servidor LIVE de realización, emisión de STREAMING, y videollamada (VMIX/VCALL)</t>
  </si>
  <si>
    <t>Mezclador de señales en vivo y servidor de media, 4k, con gestión de escenarios virtuales y en combinación de diferentes resoluciones e display (Disguise)</t>
  </si>
  <si>
    <t>Encoder / Decoder de vídeo sobre IP</t>
  </si>
  <si>
    <t>Presenter dual MicroCue</t>
  </si>
  <si>
    <t>Electrónica gestión de contenidos formato pequeño (RGB-LINK / MiniAtem)</t>
  </si>
  <si>
    <t>Conversor / escalador universal. (DAC 70)</t>
  </si>
  <si>
    <t>SONIDO:</t>
  </si>
  <si>
    <t>Micro de sobremesa</t>
  </si>
  <si>
    <t>Micro inalámbrico de Diadema/Mano</t>
  </si>
  <si>
    <t>Micrófono dinámico standard</t>
  </si>
  <si>
    <t xml:space="preserve">Monitor tipo cuña </t>
  </si>
  <si>
    <t>Trípode Altavoz</t>
  </si>
  <si>
    <t>Mesa de sonido Analógica</t>
  </si>
  <si>
    <t>Mesa de sonido Digital formato medio (Tipo Yamaha TF1 o similar)</t>
  </si>
  <si>
    <t>DCN y TRADUCCIÓN SIMULTÁNEA:</t>
  </si>
  <si>
    <t>Maleta 50 receptores DIGITALES.</t>
  </si>
  <si>
    <t>CCU</t>
  </si>
  <si>
    <t>Transmisor infrarrojos digital (8ch.)</t>
  </si>
  <si>
    <t>Radiador infrarrojos digital</t>
  </si>
  <si>
    <t>Unidad de delegado</t>
  </si>
  <si>
    <t>Unidad de traductor</t>
  </si>
  <si>
    <t>Distribuidor de idiomas</t>
  </si>
  <si>
    <t>Audioguía infoport. Emisor y 20 receptores</t>
  </si>
  <si>
    <t>Cabina doble homologada</t>
  </si>
  <si>
    <t>Cabina triple homologada</t>
  </si>
  <si>
    <t>DICENTIS</t>
  </si>
  <si>
    <t>SERVER</t>
  </si>
  <si>
    <t>APS2</t>
  </si>
  <si>
    <t>TX08 DANTE</t>
  </si>
  <si>
    <t>SWITCH gestionable</t>
  </si>
  <si>
    <t>Unidad conferencia</t>
  </si>
  <si>
    <t>Unidad traductor ISO</t>
  </si>
  <si>
    <t>DICENTIS INALÁMBRICO</t>
  </si>
  <si>
    <t>Antena Wifi</t>
  </si>
  <si>
    <t>Unidad inalámbrica</t>
  </si>
  <si>
    <t>PREVISÓN DE USOS ANUAL</t>
  </si>
  <si>
    <t>Pantalla LED indoor/outdoor p.p 2,5 mm., 3840Hz 9 x 5 m</t>
  </si>
  <si>
    <t>PRECIO MÁXIMO</t>
  </si>
  <si>
    <t>TOTAL, PRECIO MÁXIMO</t>
  </si>
  <si>
    <t>MESA DIGITAL ALTA GAMA + RACK PREVIOS HASTA 48 CANALES</t>
  </si>
  <si>
    <t xml:space="preserve">MESA DIGITAL ALTA GAMA + RACK PREVIOS HASTA 32 CANALES </t>
  </si>
  <si>
    <t>MESA DIGITAL GAMA MEDIA HASTA 48 CANALES</t>
  </si>
  <si>
    <t>MESA DIGITAL GAMA MEDIA HASTA 32 CANALES</t>
  </si>
  <si>
    <t>RACK PREVIOS GAMA ALTA 32/16</t>
  </si>
  <si>
    <t>RACK PREVIOS GAMA ALTA 16/8</t>
  </si>
  <si>
    <t>RACK PREVIOS GAMA MEDIA 48/16</t>
  </si>
  <si>
    <t>RACK PREVIOS GAMA MEDIA 16/8</t>
  </si>
  <si>
    <t>MESA DIGITAL FORMATO RACK / WIFI</t>
  </si>
  <si>
    <t>MESA ANALOGICA PEQUEÑA 12 CANALES</t>
  </si>
  <si>
    <t>CAJAS Y AMPLIFICADORES</t>
  </si>
  <si>
    <t>CAJA AUTOAMP. GAMA ALTA DIFUSOR ROTABLE 10+ MOTOR</t>
  </si>
  <si>
    <t xml:space="preserve">CAJA AUTOAMP. GAMA ALTA SUBGRAVE 15” </t>
  </si>
  <si>
    <t>CAJA AUTOAMP. GAMA ALTA FORMATO PEQUEÑO 5” /8” +TWETER</t>
  </si>
  <si>
    <t>MONITOR ESCENARIO 12” + MOTOR</t>
  </si>
  <si>
    <t>MONITOR ESCENARIO 15” + MOTOR</t>
  </si>
  <si>
    <t>MONITOR AUTOAMP. REFERENCIA ALTA GAMA</t>
  </si>
  <si>
    <t>CAJA GAMA ALTA ALTO RENDIMIENTO 2X12” + MOTOR</t>
  </si>
  <si>
    <t>CAJA GAMA ALTA ELEMENTO ARRAY 2X10” + MOTOR</t>
  </si>
  <si>
    <t>CAJA GAMA ALTA SUBGRAVE 15”</t>
  </si>
  <si>
    <t>CAJA GAMA ALTA SUBGRAVE 18”</t>
  </si>
  <si>
    <t>CAJA GAMA ALTA SUBGRAVE CARDIOIDE 18” + 15”</t>
  </si>
  <si>
    <t>AMPLIFICADOR DIGITAL GAMA ALTA 4 CANALES</t>
  </si>
  <si>
    <t>AMPLIFICADOR DIGITAL GAMA ALTA 2 CANALES</t>
  </si>
  <si>
    <t xml:space="preserve">AMPLIFICADOR ANALOGICO 2 CANALES </t>
  </si>
  <si>
    <t>ALTAVOZ PEQUEÑO PARA MEDIOS</t>
  </si>
  <si>
    <t>ALTAVOZ AUTOAMPLIFICADO MULTIPROPÓSITO 15” + MOTOR</t>
  </si>
  <si>
    <t>SISTEMAS INALÁMBRICOS</t>
  </si>
  <si>
    <t>SISTEMA INALÁMBRICO MANO O DIADEMA GAMA ALTA CON SPLITTER Y ANTENAS</t>
  </si>
  <si>
    <t>SISTEMA INALÁMBRICO MANO O DIADEMA GAMA MEDIA CON SPLITTER Y ANTENAS</t>
  </si>
  <si>
    <t>SISTEMA IEM COMPLETO GAMA ALTA CON COMBINADOR Y  ANTENAS</t>
  </si>
  <si>
    <t>SISTEMA IEM COMPLETO GAMA MEDIA CON COMBINADOR Y ANTENAS</t>
  </si>
  <si>
    <t>SET ANTENA DIRECCIONAL SISTEMA INALÁMBRICO / IEM</t>
  </si>
  <si>
    <t>SET ANTENA HELICOIDAL SISTEMA IEM</t>
  </si>
  <si>
    <t>MICROFONO DIADEMA PARA PETACA INALÁMBRICA ALTA GAMA</t>
  </si>
  <si>
    <t>MICROFONO LAVALIER PARA PETACA INALÁMBRICA ALTA GAMA</t>
  </si>
  <si>
    <t xml:space="preserve">MICROFONIA CONVENCIONAL </t>
  </si>
  <si>
    <t>MICROFONO DINÁMICO VOCAL GAMA MEDIA</t>
  </si>
  <si>
    <t>MICRÓFONO DINÁMICO INSTRUMENTO GAMA MEDIA</t>
  </si>
  <si>
    <t>MICROFONO DE CONDENSADOR GAMA MEDIA</t>
  </si>
  <si>
    <t>MICROFONO DE CONDENSADOR GAMA ALTA</t>
  </si>
  <si>
    <t>MICROFONO DE PINZA INSTRUMENTO GAMA ALTA</t>
  </si>
  <si>
    <t>MICROFONO DE CONFERENCIA CON PEANA</t>
  </si>
  <si>
    <t>CAJA DE INYECCIÓN ACTIVA</t>
  </si>
  <si>
    <t>ACCESORIOS SONIDO</t>
  </si>
  <si>
    <t>TRÍPODE ALTAVOZ</t>
  </si>
  <si>
    <t>SOPORTE ALTAVOZ BASE REDONDA</t>
  </si>
  <si>
    <t>PIE DE MICROFONO ALTO</t>
  </si>
  <si>
    <t>PIE DE MICROFONO PEQUEÑO</t>
  </si>
  <si>
    <t>SOPORTE MICROFONO SOBREMESA</t>
  </si>
  <si>
    <t>ATRIL METACRILATO</t>
  </si>
  <si>
    <t>CONEXIONADO</t>
  </si>
  <si>
    <t>CARRETE 50 MTS CAT 5 E</t>
  </si>
  <si>
    <t>CARRETE 80 MTS CAT 5 E</t>
  </si>
  <si>
    <t>CARRETE 90 MTS CAT 6 BLINDADO</t>
  </si>
  <si>
    <t>SET CONVERTIDOR 4 X XLR / CAT6E / 4 X XLR</t>
  </si>
  <si>
    <t>CARRETE 50 MTS 2 X DMX</t>
  </si>
  <si>
    <t>CARRETE 100 MTS 2 X DMX</t>
  </si>
  <si>
    <t>COMUNICACIÓN</t>
  </si>
  <si>
    <t>INTERCOM INALÁMBRICO ESTACIÓN + 4 PETACAS</t>
  </si>
  <si>
    <t>INTERCOM ALÁMBRICO ESTACIÓN + 4 PETACAS</t>
  </si>
  <si>
    <t>SET CUATRO TALKIES</t>
  </si>
  <si>
    <t>DISTRIBUIDOR PRENSA PEQUEÑO 10 SALIDAS</t>
  </si>
  <si>
    <t>DISTRIBUIDOR DE PRENSA 20 SALIDAS Y ALTAVOZ</t>
  </si>
  <si>
    <t>ESTRUCTURAS Y ACCESORIOS</t>
  </si>
  <si>
    <t>TORRE GS 7 MT / 500 KG</t>
  </si>
  <si>
    <t>PIEZA DE UNIÓN TRUSS DIVERSOS ÁNGULOS Y ENVÍOS</t>
  </si>
  <si>
    <t>TORRE SONIDO 5´5 MT / 200 KG</t>
  </si>
  <si>
    <t>TORRE SONIDO 7 MT / 300 KG</t>
  </si>
  <si>
    <t>MOTOR 1 TN</t>
  </si>
  <si>
    <t>MOTOR 0´5 TN</t>
  </si>
  <si>
    <t>CONTROL DE MOTORES 4 CANALES</t>
  </si>
  <si>
    <t>CONTROL DE MOTORES 8 CANALES</t>
  </si>
  <si>
    <t>DISTRIBUCIÓN Y CABLEADO DE CORRIENTE</t>
  </si>
  <si>
    <t>DISTRIBUIDOR 125 A</t>
  </si>
  <si>
    <t>DISTRIBUIDOR 63 A</t>
  </si>
  <si>
    <t>DISTRIBUIDOR 32 A</t>
  </si>
  <si>
    <t>CETAC – CETAC 32A 25 MT</t>
  </si>
  <si>
    <t>CETAC – CETAC 63A 25 MT</t>
  </si>
  <si>
    <t>CETAC – CETAC 32A 10 MT</t>
  </si>
  <si>
    <t>CETAC – CETAC 63A 10 MT</t>
  </si>
  <si>
    <t>MANGUERA 6 CH HARTING O SOCAPEX 5 MT</t>
  </si>
  <si>
    <t>MANGUERA 6 CH HARTING O SOCAPEX 10 MT</t>
  </si>
  <si>
    <t>MANGUERA 6 CH HARTING O SOCAPEX 15 MT</t>
  </si>
  <si>
    <t>MANGUERA 6 CH HARTING O SOCAPEX 25 MT</t>
  </si>
  <si>
    <t>CAJETIN 6 CH HARTING/CHUKO</t>
  </si>
  <si>
    <t>CAJETIN 6 CH SOCAPEX/CHUKO</t>
  </si>
  <si>
    <t>CAJETÍN 32 IN / 6 X CHUCO</t>
  </si>
  <si>
    <t xml:space="preserve">CARRETE RED 50M / 2.5                                            </t>
  </si>
  <si>
    <t xml:space="preserve">CABLE DE MOTOR CETAC 4P 30 MT                         </t>
  </si>
  <si>
    <t>CABLE DE MOTOR CETAC 4P 20 MT</t>
  </si>
  <si>
    <t>CABLE DE MOTOR CETAC 4P 10 MT</t>
  </si>
  <si>
    <t>CAJETIN TRUSS HARTING / 4 SALIDAS MOTOR</t>
  </si>
  <si>
    <t>LOTE 1</t>
  </si>
  <si>
    <t>LOTE 2</t>
  </si>
  <si>
    <t>Rellenar las celdas de este color.</t>
  </si>
  <si>
    <t>TOTAL, PRECIO TOTAL MÁXIMO OFERTADO</t>
  </si>
  <si>
    <t>PRECIO MÁXIMO OFERTADO</t>
  </si>
  <si>
    <t>Proyector 6500</t>
  </si>
  <si>
    <t>Proyector 10000/12000 HD tecnología láser</t>
  </si>
  <si>
    <t>Proyector 15000 HD tecnología láser</t>
  </si>
  <si>
    <t>Proyector 20000 HD tecnología láser</t>
  </si>
  <si>
    <t>Pantalla 3x1,6 F y R</t>
  </si>
  <si>
    <t>Pantalla 4x2,25 F y R</t>
  </si>
  <si>
    <t>Pantalla 6,1x3,75 F y R</t>
  </si>
  <si>
    <t>Pantalla 7,3x4,3 F y R</t>
  </si>
  <si>
    <t>Pantalla 12x5 F y R</t>
  </si>
  <si>
    <t>DURACIÓN DEL CONTRATO</t>
  </si>
  <si>
    <t>PREVISIÓN DE SOLICITUDES ANUAL</t>
  </si>
  <si>
    <t>PUNTUACIÓN MÁXIMA</t>
  </si>
  <si>
    <t>DESCUENTO OFERTADO (%)*</t>
  </si>
  <si>
    <t>COEFICIENTE PARA 2 DÍAS DE USO</t>
  </si>
  <si>
    <t>COEFICIENTE PARA 3 DÍAS DE USO</t>
  </si>
  <si>
    <t>COEFICIENTE PARA 4 DÍAS DE USO</t>
  </si>
  <si>
    <t>COEFICIENTE PARA 5 DÍAS DE USO</t>
  </si>
  <si>
    <t>COEFICIENTE PARA 6 DÍAS DE USO</t>
  </si>
  <si>
    <t>COEFICIENTE PARA 7 DÍAS DE USO</t>
  </si>
  <si>
    <t>COEFICIENTE ENTRE 8 Y 14 DÍAS DE USO</t>
  </si>
  <si>
    <t>* % permitido hasta con dos decimales.</t>
  </si>
  <si>
    <t>UBICACIÓN</t>
  </si>
  <si>
    <t>DESCRIPCION MONTAJE</t>
  </si>
  <si>
    <t>Nº PAQUETE</t>
  </si>
  <si>
    <t>Nº HORAS aprox.</t>
  </si>
  <si>
    <t>PREVISIÓN DE SOLICITUD DURANTE LOS 5 AÑOS DE CONTRATO</t>
  </si>
  <si>
    <t>TOTAL, PRECIO MÁXIMO OFERTADO</t>
  </si>
  <si>
    <t>Corona, Bulevar y Gola</t>
  </si>
  <si>
    <t>Sonorización</t>
  </si>
  <si>
    <t>Proyección</t>
  </si>
  <si>
    <t>Pruebas</t>
  </si>
  <si>
    <t>Realización/Streaming</t>
  </si>
  <si>
    <t>Ciudadela, Luneta - Individuales o unidas</t>
  </si>
  <si>
    <t xml:space="preserve">Realización/Streaming </t>
  </si>
  <si>
    <t>Sala de Cámara</t>
  </si>
  <si>
    <t>Auditorio</t>
  </si>
  <si>
    <t>Traducción Simultánea</t>
  </si>
  <si>
    <t>Una cabina</t>
  </si>
  <si>
    <t>Dos cabinas</t>
  </si>
  <si>
    <t>Tres cabinas</t>
  </si>
  <si>
    <t>Nº USOS ESTIMADO EN 5 AÑOS (DURACIÓN DEL CONTRATO)</t>
  </si>
  <si>
    <t>SONIDO FORMATO A</t>
  </si>
  <si>
    <t>S1</t>
  </si>
  <si>
    <t>4 ALTAVOCES ULTRA X40 MEYER SOUND</t>
  </si>
  <si>
    <t>4 SOPORTE ALTAVOZ</t>
  </si>
  <si>
    <t>2 ALTAVOCES UPM 1P MEYER SOUND FRONT FILL</t>
  </si>
  <si>
    <t>1 MEZCLADOR ALLEN &amp; HEATH SQ6</t>
  </si>
  <si>
    <t>1 RACK PREVIOS ALLEN &amp; HEATH GX4816</t>
  </si>
  <si>
    <t>1 ATRIL CON MICRÓFONOS DE VARILLA SHURE MX415</t>
  </si>
  <si>
    <t>2 SISTEMAS INALÁMBRICOS SHURE AXIENT MANO / DIADEMA</t>
  </si>
  <si>
    <t>1 PC PORTATIL</t>
  </si>
  <si>
    <t>1 DISTRIBUIDOR DE SEÑAL PARA MEDIOS (20 LINEAS Y ALTAVOZ)</t>
  </si>
  <si>
    <t>1 DISTRIBUIDOR ELÉCTRICO, CABLEADO Y ACCESORIOS</t>
  </si>
  <si>
    <t>2 TECNICOS, MONTAJE Y ASISTENCIA</t>
  </si>
  <si>
    <t>SONIDO FORMATO B</t>
  </si>
  <si>
    <t>S2</t>
  </si>
  <si>
    <t>8 ALTAVOCES ULTRA X40 MEYER SOUND</t>
  </si>
  <si>
    <t>4 ALTAVOCES UPM 1P MEYER SOUND FRONT FILL</t>
  </si>
  <si>
    <t>TIPOS DE ASISTENCIA - TÉCNICO</t>
  </si>
  <si>
    <t>PREVISIÓN DE SOLICITUD</t>
  </si>
  <si>
    <t>Asistencia por hora (1 h)</t>
  </si>
  <si>
    <t>Cuarto jornada (2-3 h)</t>
  </si>
  <si>
    <t>Media jornada (4-6 h)</t>
  </si>
  <si>
    <t>Jornada completa (8-10 h)</t>
  </si>
  <si>
    <t>Total perfiles</t>
  </si>
  <si>
    <t>MESAS</t>
  </si>
  <si>
    <t xml:space="preserve">MODULOS PANTALLA LED ESDLUMEN O SIMILAR PITCH 3.9MM </t>
  </si>
  <si>
    <t>ELECTRONICA LED 4K</t>
  </si>
  <si>
    <t>BASE SUELO LED 1M</t>
  </si>
  <si>
    <t>SKI TRASERO PANTALLA LED</t>
  </si>
  <si>
    <t>SKI DELANTERO PANTALLA LED</t>
  </si>
  <si>
    <t>MODULOS PANTALLA LED ESDLUMEN SMD PITCH 3.9 ESQUINAS</t>
  </si>
  <si>
    <t>EMISOR RECEPTOR HDMI20 OPTC4K</t>
  </si>
  <si>
    <t>FIBRA OPTICA 4K 250 MTS MULTIMODO</t>
  </si>
  <si>
    <t>SERVIDOR CONTENIDOS COOLUX + LICENCIAS</t>
  </si>
  <si>
    <t>ORDENADOR PORTATIL</t>
  </si>
  <si>
    <t>SERVIDOR ANALOGICO WAY AQUILON C+ 24 ENTRADAS/20 SALIDAS</t>
  </si>
  <si>
    <t>MONTAJE / DESMONTAJE VIDEOMARCADOR</t>
  </si>
  <si>
    <t>DESMONTAJE 2 PANTALLAS VIDEOMARCADOR</t>
  </si>
  <si>
    <t>DESMONTAJE 4 PANTALLAS VIDEOMARCADOR</t>
  </si>
  <si>
    <t>MONTAJE 2 PANTALLAS VIDEOMARCADOR</t>
  </si>
  <si>
    <t>MONTAJE 4 PANTALLAS VIDEOMARCADOR</t>
  </si>
  <si>
    <t>MONTAJE 2 PANTALLAS VIDEOMARCADOR PARA CONCIERTO + ELECTRONICAS</t>
  </si>
  <si>
    <t>DESMONTAJE 2 PANTALLAS VIDEOMARCADOR CONCIERTO</t>
  </si>
  <si>
    <t>DESMONTAJE VIDEOMARCADOR COMPLETO + MONTAJE PANTALLA 9 METROS * 5 METROS EN FRONTÓN (ELECTRÓNICA + FIBRAS INCLUIDAS)</t>
  </si>
  <si>
    <t>TRUSS 30 X 30 ALUMINIO NEGRO (€/M)</t>
  </si>
  <si>
    <t>TRUSS 40 X 40 ALUMINIO NEGRO (€/M)</t>
  </si>
  <si>
    <t>TOTAL PRECIO MÁXIMO</t>
  </si>
  <si>
    <t>TOTAL PRECIO OFERTADO</t>
  </si>
  <si>
    <t>PRECIO HORA MAXIMO DESDE EL INICIO HASTA EL 31/12/2024</t>
  </si>
  <si>
    <t>PRECIO HORA OFERTADO DESDE EL INICIO HASTA EL 31/12/2024</t>
  </si>
  <si>
    <t>PRECIO HORA MAXIMO DESDE EL 01/01/2025 HASTA EL 31/12/2025</t>
  </si>
  <si>
    <t>PRECIO HORA OFERTADO DESDE EL 01/01/2025 HASTA EL 31/12/2025</t>
  </si>
  <si>
    <t>PRECIO HORA MAXIMO DESDE EL 01/01/2026 HASTA EL 31/12/2026</t>
  </si>
  <si>
    <t>PRECIO HORA OFERTADO DESDE EL 01/01/2026 HASTA EL 31/12/2026</t>
  </si>
  <si>
    <t>PRECIO HORA MAXIMO DESDE EL 01/01/2027 HASTA EL 31/12/2027</t>
  </si>
  <si>
    <t>PRECIO HORA OFERTADO DESDE EL 01/01/2027 HASTA EL 31/12/2027</t>
  </si>
  <si>
    <t>PRECIO HORA MAXIMO DESDE EL 01/01/2028 HASTA EL 31/12/2028</t>
  </si>
  <si>
    <t>PRECIO HORA OFERTADO DESDE EL 01/01/2028 HASTA EL 31/12/2028</t>
  </si>
  <si>
    <t>PRECIO HORA MAXIMO DESDE EL 01/01/2029 HASTA FINALIZACIÓN DEL CONTRATO</t>
  </si>
  <si>
    <t>PRECIO HORA OFERTADO DESDE EL 01/01/2029 HASTA FINALIZACIÓN DEL CONTRATO</t>
  </si>
  <si>
    <t>TOTAL PRECIO MÁXIMO DESDE EL INICIO HASTA EL 31/12/2024</t>
  </si>
  <si>
    <t>TOTAL PRECIO OFERTADO DESDE EL INICIO HASTA EL 31/12/2024</t>
  </si>
  <si>
    <t>TOTAL PRECIO MÁXIMO DESDE EL 01/01/2025 HASTA EL 31/12/2025</t>
  </si>
  <si>
    <t>TOTAL PRECIO OFERTADO DESDE EL 01/01/2025 HASTA EL 31/12/2025</t>
  </si>
  <si>
    <t>TOTAL PRECIO MÁXIMO DESDE EL 01/01/2026 HASTA EL 31/12/2026</t>
  </si>
  <si>
    <t>TOTAL PRECIO OFERTADO DESDE EL 01/01/2026 HASTA EL 31/12/2026</t>
  </si>
  <si>
    <t>TOTAL PRECIO MÁXIMO DESDE EL 01/01/2027 HASTA EL 31/12/2027</t>
  </si>
  <si>
    <t>TOTAL PRECIO OFERTADO DESDE EL 01/01/2027 HASTA EL 31/12/2027</t>
  </si>
  <si>
    <t>TOTAL PRECIO MÁXIMO DESDE EL 01/01/2028 HASTA EL 31/12/2028</t>
  </si>
  <si>
    <t>TOTAL PRECIO OFERTADO DESDE EL 01/01/2028 HASTA EL 31/12/2028</t>
  </si>
  <si>
    <t>TOTAL PRECIO MÁXIMO DESDE EL 01/01/2029 HASTA FINALIZACIÓN DEL CONTRATO</t>
  </si>
  <si>
    <t>TOTAL PRECIO OFERTADO DESDE EL 01/01/2029 HASTA FINALIZACIÓN DEL CONTRATO</t>
  </si>
  <si>
    <t>ANEXO VIII: Medios Materiales - Lote 1</t>
  </si>
  <si>
    <t>ANEXO VIII: Medios Materiales - Lote 2</t>
  </si>
  <si>
    <t>ANEXO IX: Coeficientes</t>
  </si>
  <si>
    <t>ANEXO XII: Perfiles Lote 1</t>
  </si>
  <si>
    <t>ANEXO XII: Perfiles Lote 2</t>
  </si>
  <si>
    <t>ANEXO X: Paquetes Lote1</t>
  </si>
  <si>
    <t>ANEXO XI: Sala sin equipación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</si>
</sst>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name val="Arial"/>
      <family val="2"/>
    </font>
    <font>
      <sz val="9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Verdana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9" fontId="15" fillId="0" borderId="0" applyFont="0" applyFill="0" applyBorder="0" applyAlignment="0" applyProtection="0"/>
  </cellStyleXfs>
  <cellXfs count="12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8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8" fontId="3" fillId="0" borderId="0" xfId="0" applyNumberFormat="1" applyFont="1" applyAlignment="1">
      <alignment horizontal="center" vertical="center" wrapText="1"/>
    </xf>
    <xf numFmtId="8" fontId="4" fillId="3" borderId="0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8" fillId="0" borderId="0" xfId="0" applyFont="1" applyBorder="1"/>
    <xf numFmtId="0" fontId="0" fillId="0" borderId="0" xfId="0" applyAlignment="1">
      <alignment horizontal="left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8" fontId="0" fillId="9" borderId="1" xfId="0" applyNumberFormat="1" applyFill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8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Protection="1"/>
    <xf numFmtId="0" fontId="12" fillId="3" borderId="0" xfId="1" applyFont="1" applyFill="1" applyProtection="1"/>
    <xf numFmtId="0" fontId="2" fillId="4" borderId="7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64" fontId="0" fillId="0" borderId="5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/>
    </xf>
    <xf numFmtId="0" fontId="0" fillId="0" borderId="8" xfId="0" applyFont="1" applyBorder="1" applyProtection="1"/>
    <xf numFmtId="0" fontId="0" fillId="0" borderId="8" xfId="0" applyFont="1" applyFill="1" applyBorder="1" applyAlignment="1" applyProtection="1">
      <alignment horizontal="center"/>
    </xf>
    <xf numFmtId="0" fontId="13" fillId="3" borderId="0" xfId="1" applyFont="1" applyFill="1" applyProtection="1"/>
    <xf numFmtId="0" fontId="0" fillId="3" borderId="0" xfId="0" applyFill="1"/>
    <xf numFmtId="0" fontId="10" fillId="9" borderId="2" xfId="0" applyFont="1" applyFill="1" applyBorder="1" applyAlignment="1">
      <alignment horizontal="center" vertical="center" wrapText="1"/>
    </xf>
    <xf numFmtId="8" fontId="12" fillId="9" borderId="1" xfId="2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8" fontId="0" fillId="0" borderId="1" xfId="0" applyNumberFormat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8" fontId="0" fillId="0" borderId="1" xfId="0" applyNumberForma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0" xfId="0" applyBorder="1"/>
    <xf numFmtId="0" fontId="0" fillId="0" borderId="7" xfId="0" applyFont="1" applyBorder="1" applyProtection="1"/>
    <xf numFmtId="0" fontId="0" fillId="0" borderId="4" xfId="0" applyFont="1" applyBorder="1" applyProtection="1"/>
    <xf numFmtId="0" fontId="0" fillId="9" borderId="1" xfId="0" applyFill="1" applyBorder="1" applyAlignment="1">
      <alignment horizontal="center"/>
    </xf>
    <xf numFmtId="0" fontId="0" fillId="0" borderId="14" xfId="0" applyFont="1" applyBorder="1"/>
    <xf numFmtId="0" fontId="0" fillId="0" borderId="14" xfId="0" applyBorder="1"/>
    <xf numFmtId="8" fontId="3" fillId="4" borderId="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8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/>
    <xf numFmtId="8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164" fontId="4" fillId="4" borderId="13" xfId="0" applyNumberFormat="1" applyFont="1" applyFill="1" applyBorder="1" applyAlignment="1">
      <alignment horizontal="center" vertical="center" wrapText="1"/>
    </xf>
    <xf numFmtId="8" fontId="4" fillId="4" borderId="11" xfId="0" applyNumberFormat="1" applyFont="1" applyFill="1" applyBorder="1" applyAlignment="1">
      <alignment horizontal="center" vertical="center" wrapText="1"/>
    </xf>
    <xf numFmtId="8" fontId="4" fillId="4" borderId="17" xfId="0" applyNumberFormat="1" applyFont="1" applyFill="1" applyBorder="1" applyAlignment="1">
      <alignment horizontal="center" vertical="center" wrapText="1"/>
    </xf>
    <xf numFmtId="8" fontId="2" fillId="4" borderId="15" xfId="0" applyNumberFormat="1" applyFont="1" applyFill="1" applyBorder="1" applyAlignment="1">
      <alignment horizontal="center" vertical="center"/>
    </xf>
    <xf numFmtId="164" fontId="2" fillId="7" borderId="15" xfId="0" applyNumberFormat="1" applyFont="1" applyFill="1" applyBorder="1" applyAlignment="1" applyProtection="1">
      <alignment horizontal="center"/>
    </xf>
    <xf numFmtId="164" fontId="2" fillId="7" borderId="13" xfId="0" applyNumberFormat="1" applyFont="1" applyFill="1" applyBorder="1" applyAlignment="1" applyProtection="1">
      <alignment horizontal="center"/>
    </xf>
    <xf numFmtId="8" fontId="2" fillId="9" borderId="9" xfId="0" applyNumberFormat="1" applyFont="1" applyFill="1" applyBorder="1" applyAlignment="1">
      <alignment horizontal="center"/>
    </xf>
    <xf numFmtId="8" fontId="2" fillId="0" borderId="11" xfId="0" applyNumberFormat="1" applyFont="1" applyBorder="1"/>
    <xf numFmtId="8" fontId="2" fillId="0" borderId="10" xfId="0" applyNumberFormat="1" applyFont="1" applyBorder="1"/>
    <xf numFmtId="0" fontId="3" fillId="3" borderId="3" xfId="3" applyNumberFormat="1" applyFont="1" applyFill="1" applyBorder="1" applyAlignment="1" applyProtection="1">
      <alignment horizontal="center" vertical="center" wrapText="1"/>
      <protection locked="0"/>
    </xf>
    <xf numFmtId="0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8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8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8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8" fontId="12" fillId="8" borderId="1" xfId="2" applyNumberFormat="1" applyFont="1" applyFill="1" applyBorder="1" applyAlignment="1">
      <alignment horizontal="center"/>
    </xf>
    <xf numFmtId="0" fontId="12" fillId="0" borderId="0" xfId="0" applyFont="1"/>
    <xf numFmtId="8" fontId="2" fillId="4" borderId="13" xfId="0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 applyProtection="1">
      <alignment horizontal="center"/>
      <protection locked="0"/>
    </xf>
    <xf numFmtId="8" fontId="0" fillId="3" borderId="1" xfId="0" applyNumberForma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8" fontId="4" fillId="3" borderId="0" xfId="0" applyNumberFormat="1" applyFont="1" applyFill="1" applyBorder="1" applyAlignment="1">
      <alignment horizontal="center" vertic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0" fillId="0" borderId="5" xfId="0" applyFont="1" applyBorder="1" applyProtection="1"/>
    <xf numFmtId="0" fontId="0" fillId="0" borderId="6" xfId="0" applyFont="1" applyBorder="1" applyProtection="1"/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9" borderId="5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3" xfId="0" applyFill="1" applyBorder="1" applyAlignment="1">
      <alignment horizontal="center"/>
    </xf>
  </cellXfs>
  <cellStyles count="4">
    <cellStyle name="Bueno" xfId="1" builtinId="26"/>
    <cellStyle name="Incorrecto" xfId="2" builtinId="2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273845</xdr:colOff>
      <xdr:row>1</xdr:row>
      <xdr:rowOff>71438</xdr:rowOff>
    </xdr:from>
    <xdr:to>
      <xdr:col>6</xdr:col>
      <xdr:colOff>1594645</xdr:colOff>
      <xdr:row>3</xdr:row>
      <xdr:rowOff>121603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F9588B-C069-46D5-9CB6-3B14E9008C7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1941970" y="71438"/>
          <a:ext cx="1320800" cy="431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273845</xdr:colOff>
      <xdr:row>1</xdr:row>
      <xdr:rowOff>71438</xdr:rowOff>
    </xdr:from>
    <xdr:to>
      <xdr:col>6</xdr:col>
      <xdr:colOff>1594645</xdr:colOff>
      <xdr:row>3</xdr:row>
      <xdr:rowOff>121603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473AEA-D03C-428D-9F66-92F53D773EF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1941970" y="71438"/>
          <a:ext cx="1320800" cy="431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797720</xdr:colOff>
      <xdr:row>1</xdr:row>
      <xdr:rowOff>0</xdr:rowOff>
    </xdr:from>
    <xdr:to>
      <xdr:col>5</xdr:col>
      <xdr:colOff>51595</xdr:colOff>
      <xdr:row>3</xdr:row>
      <xdr:rowOff>50165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E9E3C6-0B42-438D-9762-4C7EF32073C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4693445" y="0"/>
          <a:ext cx="1320800" cy="431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201566</xdr:colOff>
      <xdr:row>1</xdr:row>
      <xdr:rowOff>95531</xdr:rowOff>
    </xdr:from>
    <xdr:to>
      <xdr:col>9</xdr:col>
      <xdr:colOff>1522366</xdr:colOff>
      <xdr:row>3</xdr:row>
      <xdr:rowOff>145696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5EBC9BB-5D7C-455E-B294-5CD8278EFC2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0365301" y="95531"/>
          <a:ext cx="1320800" cy="431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127483</xdr:colOff>
      <xdr:row>0</xdr:row>
      <xdr:rowOff>169613</xdr:rowOff>
    </xdr:from>
    <xdr:to>
      <xdr:col>7</xdr:col>
      <xdr:colOff>1448283</xdr:colOff>
      <xdr:row>3</xdr:row>
      <xdr:rowOff>29278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9332DD-6E74-47D5-9ABD-97BE09497C5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0319233" y="169613"/>
          <a:ext cx="1320800" cy="431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1048231</xdr:colOff>
      <xdr:row>1</xdr:row>
      <xdr:rowOff>127281</xdr:rowOff>
    </xdr:from>
    <xdr:to>
      <xdr:col>13</xdr:col>
      <xdr:colOff>1273657</xdr:colOff>
      <xdr:row>3</xdr:row>
      <xdr:rowOff>177446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99B531-400F-4C6C-9116-E39942A1BF7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6394064" y="317781"/>
          <a:ext cx="1294343" cy="431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1312815</xdr:colOff>
      <xdr:row>1</xdr:row>
      <xdr:rowOff>137864</xdr:rowOff>
    </xdr:from>
    <xdr:to>
      <xdr:col>13</xdr:col>
      <xdr:colOff>1093740</xdr:colOff>
      <xdr:row>3</xdr:row>
      <xdr:rowOff>188029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5E8986-6C3C-4E4A-BE38-42B84632D55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5737898" y="328364"/>
          <a:ext cx="1326092" cy="4311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F0BA9-EA5B-46B2-8B8A-0C50ED4CC011}">
  <dimension ref="A2:CA103"/>
  <sheetViews>
    <sheetView showGridLines="0" tabSelected="1" topLeftCell="A70" zoomScale="80" zoomScaleNormal="80" workbookViewId="0">
      <selection activeCell="G89" sqref="G89"/>
    </sheetView>
  </sheetViews>
  <sheetFormatPr baseColWidth="10" defaultRowHeight="15" x14ac:dyDescent="0.25"/>
  <cols>
    <col min="1" max="1" width="85" customWidth="1"/>
    <col min="2" max="3" width="17.28515625" style="2" customWidth="1"/>
    <col min="4" max="4" width="17.85546875" style="3" customWidth="1"/>
    <col min="5" max="5" width="18.42578125" style="3" customWidth="1"/>
    <col min="6" max="6" width="19.140625" style="3" customWidth="1"/>
    <col min="7" max="7" width="25" style="3" bestFit="1" customWidth="1"/>
  </cols>
  <sheetData>
    <row r="2" spans="1:79" x14ac:dyDescent="0.25">
      <c r="A2" s="100" t="s">
        <v>298</v>
      </c>
      <c r="B2" s="100"/>
      <c r="C2" s="100"/>
      <c r="D2" s="100"/>
      <c r="E2" s="100"/>
      <c r="F2" s="100"/>
      <c r="G2" s="100"/>
    </row>
    <row r="3" spans="1:79" x14ac:dyDescent="0.25">
      <c r="A3" s="100"/>
      <c r="B3" s="100"/>
      <c r="C3" s="100"/>
      <c r="D3" s="100"/>
      <c r="E3" s="100"/>
      <c r="F3" s="100"/>
      <c r="G3" s="100"/>
    </row>
    <row r="5" spans="1:79" x14ac:dyDescent="0.25">
      <c r="A5" s="15" t="s">
        <v>182</v>
      </c>
    </row>
    <row r="6" spans="1:79" ht="15.75" thickBot="1" x14ac:dyDescent="0.3">
      <c r="A6" s="4"/>
    </row>
    <row r="7" spans="1:79" ht="45.75" customHeight="1" thickBot="1" x14ac:dyDescent="0.3">
      <c r="A7" s="4"/>
      <c r="B7" s="5" t="s">
        <v>83</v>
      </c>
      <c r="C7" s="6" t="s">
        <v>194</v>
      </c>
      <c r="D7" s="6" t="s">
        <v>85</v>
      </c>
      <c r="E7" s="6" t="s">
        <v>184</v>
      </c>
      <c r="F7" s="6" t="s">
        <v>86</v>
      </c>
      <c r="G7" s="6" t="s">
        <v>183</v>
      </c>
    </row>
    <row r="8" spans="1:79" ht="15.75" thickBot="1" x14ac:dyDescent="0.3">
      <c r="A8" s="7" t="s">
        <v>0</v>
      </c>
      <c r="B8" s="8"/>
      <c r="C8" s="8"/>
      <c r="D8" s="8"/>
      <c r="E8" s="99"/>
      <c r="F8" s="8"/>
      <c r="G8" s="8"/>
    </row>
    <row r="9" spans="1:79" ht="15.75" thickBot="1" x14ac:dyDescent="0.3">
      <c r="A9" s="9" t="s">
        <v>185</v>
      </c>
      <c r="B9" s="10">
        <v>140</v>
      </c>
      <c r="C9" s="10">
        <v>5</v>
      </c>
      <c r="D9" s="11">
        <v>155</v>
      </c>
      <c r="E9" s="92"/>
      <c r="F9" s="11">
        <f>B9*D9*C9</f>
        <v>108500</v>
      </c>
      <c r="G9" s="11">
        <f>B9*C9*E9</f>
        <v>0</v>
      </c>
    </row>
    <row r="10" spans="1:79" ht="15.75" thickBot="1" x14ac:dyDescent="0.3">
      <c r="A10" s="9" t="s">
        <v>186</v>
      </c>
      <c r="B10" s="10">
        <v>115</v>
      </c>
      <c r="C10" s="10">
        <v>5</v>
      </c>
      <c r="D10" s="11">
        <v>340</v>
      </c>
      <c r="E10" s="92"/>
      <c r="F10" s="11">
        <f t="shared" ref="F10:F12" si="0">B10*D10*C10</f>
        <v>195500</v>
      </c>
      <c r="G10" s="11">
        <f t="shared" ref="G10:G11" si="1">B10*C10*E10</f>
        <v>0</v>
      </c>
    </row>
    <row r="11" spans="1:79" s="1" customFormat="1" ht="15.75" thickBot="1" x14ac:dyDescent="0.3">
      <c r="A11" s="9" t="s">
        <v>187</v>
      </c>
      <c r="B11" s="10">
        <v>20</v>
      </c>
      <c r="C11" s="10">
        <v>5</v>
      </c>
      <c r="D11" s="11">
        <v>600</v>
      </c>
      <c r="E11" s="92"/>
      <c r="F11" s="11">
        <f t="shared" si="0"/>
        <v>60000</v>
      </c>
      <c r="G11" s="11">
        <f t="shared" si="1"/>
        <v>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 ht="15.75" thickBot="1" x14ac:dyDescent="0.3">
      <c r="A12" s="9" t="s">
        <v>188</v>
      </c>
      <c r="B12" s="10">
        <v>15</v>
      </c>
      <c r="C12" s="10">
        <v>5</v>
      </c>
      <c r="D12" s="11">
        <v>885</v>
      </c>
      <c r="E12" s="92"/>
      <c r="F12" s="11">
        <f t="shared" si="0"/>
        <v>66375</v>
      </c>
      <c r="G12" s="11">
        <f>B12*C12*E12</f>
        <v>0</v>
      </c>
    </row>
    <row r="13" spans="1:79" ht="15.75" thickBot="1" x14ac:dyDescent="0.3">
      <c r="A13" s="7" t="s">
        <v>1</v>
      </c>
      <c r="B13" s="8"/>
      <c r="C13" s="8"/>
      <c r="D13" s="8"/>
      <c r="E13" s="99"/>
      <c r="F13" s="8"/>
      <c r="G13" s="8"/>
    </row>
    <row r="14" spans="1:79" ht="15.75" thickBot="1" x14ac:dyDescent="0.3">
      <c r="A14" s="9" t="s">
        <v>189</v>
      </c>
      <c r="B14" s="10">
        <v>15</v>
      </c>
      <c r="C14" s="10">
        <v>5</v>
      </c>
      <c r="D14" s="11">
        <v>80</v>
      </c>
      <c r="E14" s="92"/>
      <c r="F14" s="11">
        <f>B14*D14*C14</f>
        <v>6000</v>
      </c>
      <c r="G14" s="11">
        <f t="shared" ref="G14:G76" si="2">B14*C14*E14</f>
        <v>0</v>
      </c>
    </row>
    <row r="15" spans="1:79" ht="15.75" thickBot="1" x14ac:dyDescent="0.3">
      <c r="A15" s="9" t="s">
        <v>190</v>
      </c>
      <c r="B15" s="10">
        <v>20</v>
      </c>
      <c r="C15" s="10">
        <v>5</v>
      </c>
      <c r="D15" s="11">
        <v>90</v>
      </c>
      <c r="E15" s="92"/>
      <c r="F15" s="11">
        <f t="shared" ref="F15:F19" si="3">B15*D15*C15</f>
        <v>9000</v>
      </c>
      <c r="G15" s="11">
        <f>B15*C15*E15</f>
        <v>0</v>
      </c>
    </row>
    <row r="16" spans="1:79" s="1" customFormat="1" ht="15.75" thickBot="1" x14ac:dyDescent="0.3">
      <c r="A16" s="9" t="s">
        <v>2</v>
      </c>
      <c r="B16" s="10">
        <v>5</v>
      </c>
      <c r="C16" s="10">
        <v>5</v>
      </c>
      <c r="D16" s="11">
        <v>150</v>
      </c>
      <c r="E16" s="92"/>
      <c r="F16" s="11">
        <f t="shared" si="3"/>
        <v>3750</v>
      </c>
      <c r="G16" s="11">
        <f>B16*C16*E16</f>
        <v>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 ht="15.75" thickBot="1" x14ac:dyDescent="0.3">
      <c r="A17" s="9" t="s">
        <v>191</v>
      </c>
      <c r="B17" s="10">
        <v>10</v>
      </c>
      <c r="C17" s="10">
        <v>5</v>
      </c>
      <c r="D17" s="11">
        <v>180</v>
      </c>
      <c r="E17" s="92"/>
      <c r="F17" s="11">
        <f t="shared" si="3"/>
        <v>9000</v>
      </c>
      <c r="G17" s="11">
        <f>B17*C17*E17</f>
        <v>0</v>
      </c>
    </row>
    <row r="18" spans="1:79" ht="15.75" thickBot="1" x14ac:dyDescent="0.3">
      <c r="A18" s="9" t="s">
        <v>192</v>
      </c>
      <c r="B18" s="10">
        <v>2</v>
      </c>
      <c r="C18" s="10">
        <v>5</v>
      </c>
      <c r="D18" s="11">
        <v>265</v>
      </c>
      <c r="E18" s="92"/>
      <c r="F18" s="11">
        <f t="shared" si="3"/>
        <v>2650</v>
      </c>
      <c r="G18" s="11">
        <f>B18*C18*E18</f>
        <v>0</v>
      </c>
    </row>
    <row r="19" spans="1:79" ht="15.75" thickBot="1" x14ac:dyDescent="0.3">
      <c r="A19" s="9" t="s">
        <v>193</v>
      </c>
      <c r="B19" s="10">
        <v>5</v>
      </c>
      <c r="C19" s="10">
        <v>5</v>
      </c>
      <c r="D19" s="11">
        <v>475</v>
      </c>
      <c r="E19" s="92"/>
      <c r="F19" s="11">
        <f t="shared" si="3"/>
        <v>11875</v>
      </c>
      <c r="G19" s="11">
        <f t="shared" si="2"/>
        <v>0</v>
      </c>
    </row>
    <row r="20" spans="1:79" ht="15.75" thickBot="1" x14ac:dyDescent="0.3">
      <c r="A20" s="7" t="s">
        <v>3</v>
      </c>
      <c r="B20" s="8"/>
      <c r="C20" s="8"/>
      <c r="D20" s="8"/>
      <c r="E20" s="99"/>
      <c r="F20" s="8"/>
      <c r="G20" s="8"/>
    </row>
    <row r="21" spans="1:79" ht="15.75" thickBot="1" x14ac:dyDescent="0.3">
      <c r="A21" s="9" t="s">
        <v>4</v>
      </c>
      <c r="B21" s="10">
        <v>1</v>
      </c>
      <c r="C21" s="10">
        <v>5</v>
      </c>
      <c r="D21" s="11">
        <v>620</v>
      </c>
      <c r="E21" s="92"/>
      <c r="F21" s="11">
        <f>B21*D21*C21</f>
        <v>3100</v>
      </c>
      <c r="G21" s="11">
        <f t="shared" si="2"/>
        <v>0</v>
      </c>
    </row>
    <row r="22" spans="1:79" ht="15.75" thickBot="1" x14ac:dyDescent="0.3">
      <c r="A22" s="9" t="s">
        <v>5</v>
      </c>
      <c r="B22" s="10">
        <v>1</v>
      </c>
      <c r="C22" s="10">
        <v>5</v>
      </c>
      <c r="D22" s="11">
        <v>500</v>
      </c>
      <c r="E22" s="92"/>
      <c r="F22" s="11">
        <f t="shared" ref="F22:F25" si="4">B22*D22*C22</f>
        <v>2500</v>
      </c>
      <c r="G22" s="11">
        <f t="shared" si="2"/>
        <v>0</v>
      </c>
    </row>
    <row r="23" spans="1:79" s="1" customFormat="1" ht="15.75" thickBot="1" x14ac:dyDescent="0.3">
      <c r="A23" s="9" t="s">
        <v>6</v>
      </c>
      <c r="B23" s="10">
        <v>35</v>
      </c>
      <c r="C23" s="10">
        <v>5</v>
      </c>
      <c r="D23" s="11">
        <v>250</v>
      </c>
      <c r="E23" s="92"/>
      <c r="F23" s="11">
        <f t="shared" si="4"/>
        <v>43750</v>
      </c>
      <c r="G23" s="11">
        <f t="shared" si="2"/>
        <v>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 ht="15.75" thickBot="1" x14ac:dyDescent="0.3">
      <c r="A24" s="9" t="s">
        <v>7</v>
      </c>
      <c r="B24" s="10">
        <v>35</v>
      </c>
      <c r="C24" s="10">
        <v>5</v>
      </c>
      <c r="D24" s="11">
        <v>175</v>
      </c>
      <c r="E24" s="92"/>
      <c r="F24" s="11">
        <f t="shared" si="4"/>
        <v>30625</v>
      </c>
      <c r="G24" s="11">
        <f t="shared" si="2"/>
        <v>0</v>
      </c>
    </row>
    <row r="25" spans="1:79" ht="15.75" thickBot="1" x14ac:dyDescent="0.3">
      <c r="A25" s="9" t="s">
        <v>8</v>
      </c>
      <c r="B25" s="10">
        <v>50</v>
      </c>
      <c r="C25" s="10">
        <v>5</v>
      </c>
      <c r="D25" s="11">
        <v>110</v>
      </c>
      <c r="E25" s="92"/>
      <c r="F25" s="11">
        <f t="shared" si="4"/>
        <v>27500</v>
      </c>
      <c r="G25" s="11">
        <f t="shared" si="2"/>
        <v>0</v>
      </c>
    </row>
    <row r="26" spans="1:79" ht="15.75" thickBot="1" x14ac:dyDescent="0.3">
      <c r="A26" s="7" t="s">
        <v>9</v>
      </c>
      <c r="B26" s="8"/>
      <c r="C26" s="8"/>
      <c r="D26" s="8"/>
      <c r="E26" s="99"/>
      <c r="F26" s="8"/>
      <c r="G26" s="8"/>
    </row>
    <row r="27" spans="1:79" ht="15.75" thickBot="1" x14ac:dyDescent="0.3">
      <c r="A27" s="9" t="s">
        <v>10</v>
      </c>
      <c r="B27" s="10">
        <v>1</v>
      </c>
      <c r="C27" s="10">
        <v>5</v>
      </c>
      <c r="D27" s="11">
        <v>1400</v>
      </c>
      <c r="E27" s="92"/>
      <c r="F27" s="11">
        <f>B27*D27*C27</f>
        <v>7000</v>
      </c>
      <c r="G27" s="11">
        <f>B27*C27*E27</f>
        <v>0</v>
      </c>
    </row>
    <row r="28" spans="1:79" ht="15.75" thickBot="1" x14ac:dyDescent="0.3">
      <c r="A28" s="9" t="s">
        <v>11</v>
      </c>
      <c r="B28" s="10">
        <v>1</v>
      </c>
      <c r="C28" s="10">
        <v>5</v>
      </c>
      <c r="D28" s="11">
        <v>2250</v>
      </c>
      <c r="E28" s="92"/>
      <c r="F28" s="11">
        <f t="shared" ref="F28:F39" si="5">B28*D28*C28</f>
        <v>11250</v>
      </c>
      <c r="G28" s="11">
        <f t="shared" si="2"/>
        <v>0</v>
      </c>
    </row>
    <row r="29" spans="1:79" s="1" customFormat="1" ht="15.75" thickBot="1" x14ac:dyDescent="0.3">
      <c r="A29" s="9" t="s">
        <v>12</v>
      </c>
      <c r="B29" s="10">
        <v>1</v>
      </c>
      <c r="C29" s="10">
        <v>5</v>
      </c>
      <c r="D29" s="11">
        <v>4200</v>
      </c>
      <c r="E29" s="92"/>
      <c r="F29" s="11">
        <f t="shared" si="5"/>
        <v>21000</v>
      </c>
      <c r="G29" s="11">
        <f t="shared" si="2"/>
        <v>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 ht="15.75" thickBot="1" x14ac:dyDescent="0.3">
      <c r="A30" s="9" t="s">
        <v>13</v>
      </c>
      <c r="B30" s="10">
        <v>1</v>
      </c>
      <c r="C30" s="10">
        <v>5</v>
      </c>
      <c r="D30" s="11">
        <v>9000</v>
      </c>
      <c r="E30" s="92"/>
      <c r="F30" s="11">
        <f t="shared" si="5"/>
        <v>45000</v>
      </c>
      <c r="G30" s="11">
        <f t="shared" si="2"/>
        <v>0</v>
      </c>
    </row>
    <row r="31" spans="1:79" ht="15.75" thickBot="1" x14ac:dyDescent="0.3">
      <c r="A31" s="9" t="s">
        <v>14</v>
      </c>
      <c r="B31" s="10">
        <v>1</v>
      </c>
      <c r="C31" s="10">
        <v>5</v>
      </c>
      <c r="D31" s="11">
        <v>50</v>
      </c>
      <c r="E31" s="92"/>
      <c r="F31" s="11">
        <f t="shared" si="5"/>
        <v>250</v>
      </c>
      <c r="G31" s="11">
        <f t="shared" si="2"/>
        <v>0</v>
      </c>
    </row>
    <row r="32" spans="1:79" ht="15.75" thickBot="1" x14ac:dyDescent="0.3">
      <c r="A32" s="9" t="s">
        <v>15</v>
      </c>
      <c r="B32" s="10">
        <v>1</v>
      </c>
      <c r="C32" s="10">
        <v>5</v>
      </c>
      <c r="D32" s="11">
        <v>1400</v>
      </c>
      <c r="E32" s="92"/>
      <c r="F32" s="11">
        <f t="shared" si="5"/>
        <v>7000</v>
      </c>
      <c r="G32" s="11">
        <f t="shared" si="2"/>
        <v>0</v>
      </c>
    </row>
    <row r="33" spans="1:79" ht="15.75" thickBot="1" x14ac:dyDescent="0.3">
      <c r="A33" s="9" t="s">
        <v>16</v>
      </c>
      <c r="B33" s="10">
        <v>1</v>
      </c>
      <c r="C33" s="10">
        <v>5</v>
      </c>
      <c r="D33" s="11">
        <v>2250</v>
      </c>
      <c r="E33" s="92"/>
      <c r="F33" s="11">
        <f t="shared" si="5"/>
        <v>11250</v>
      </c>
      <c r="G33" s="11">
        <f t="shared" si="2"/>
        <v>0</v>
      </c>
    </row>
    <row r="34" spans="1:79" s="1" customFormat="1" ht="15.75" thickBot="1" x14ac:dyDescent="0.3">
      <c r="A34" s="9" t="s">
        <v>17</v>
      </c>
      <c r="B34" s="10">
        <v>1</v>
      </c>
      <c r="C34" s="10">
        <v>5</v>
      </c>
      <c r="D34" s="11">
        <v>4200</v>
      </c>
      <c r="E34" s="92"/>
      <c r="F34" s="11">
        <f t="shared" si="5"/>
        <v>21000</v>
      </c>
      <c r="G34" s="11">
        <f t="shared" si="2"/>
        <v>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</row>
    <row r="35" spans="1:79" ht="15.75" thickBot="1" x14ac:dyDescent="0.3">
      <c r="A35" s="9" t="s">
        <v>84</v>
      </c>
      <c r="B35" s="10">
        <v>1</v>
      </c>
      <c r="C35" s="10">
        <v>5</v>
      </c>
      <c r="D35" s="11">
        <v>11500</v>
      </c>
      <c r="E35" s="92"/>
      <c r="F35" s="11">
        <f t="shared" si="5"/>
        <v>57500</v>
      </c>
      <c r="G35" s="11">
        <f t="shared" si="2"/>
        <v>0</v>
      </c>
    </row>
    <row r="36" spans="1:79" ht="15.75" thickBot="1" x14ac:dyDescent="0.3">
      <c r="A36" s="9" t="s">
        <v>18</v>
      </c>
      <c r="B36" s="10">
        <v>1</v>
      </c>
      <c r="C36" s="10">
        <v>5</v>
      </c>
      <c r="D36" s="11">
        <v>2000</v>
      </c>
      <c r="E36" s="92"/>
      <c r="F36" s="11">
        <f t="shared" si="5"/>
        <v>10000</v>
      </c>
      <c r="G36" s="11">
        <f t="shared" si="2"/>
        <v>0</v>
      </c>
    </row>
    <row r="37" spans="1:79" ht="15.75" thickBot="1" x14ac:dyDescent="0.3">
      <c r="A37" s="9" t="s">
        <v>19</v>
      </c>
      <c r="B37" s="10">
        <v>1</v>
      </c>
      <c r="C37" s="10">
        <v>5</v>
      </c>
      <c r="D37" s="11">
        <v>3000</v>
      </c>
      <c r="E37" s="92"/>
      <c r="F37" s="11">
        <f t="shared" si="5"/>
        <v>15000</v>
      </c>
      <c r="G37" s="11">
        <f t="shared" si="2"/>
        <v>0</v>
      </c>
    </row>
    <row r="38" spans="1:79" ht="15.75" thickBot="1" x14ac:dyDescent="0.3">
      <c r="A38" s="9" t="s">
        <v>20</v>
      </c>
      <c r="B38" s="10">
        <v>1</v>
      </c>
      <c r="C38" s="10">
        <v>5</v>
      </c>
      <c r="D38" s="11">
        <v>6000</v>
      </c>
      <c r="E38" s="92"/>
      <c r="F38" s="11">
        <f t="shared" si="5"/>
        <v>30000</v>
      </c>
      <c r="G38" s="11">
        <f t="shared" si="2"/>
        <v>0</v>
      </c>
    </row>
    <row r="39" spans="1:79" s="1" customFormat="1" ht="15.75" thickBot="1" x14ac:dyDescent="0.3">
      <c r="A39" s="9" t="s">
        <v>21</v>
      </c>
      <c r="B39" s="10">
        <v>1</v>
      </c>
      <c r="C39" s="10">
        <v>5</v>
      </c>
      <c r="D39" s="11">
        <v>75</v>
      </c>
      <c r="E39" s="92"/>
      <c r="F39" s="11">
        <f t="shared" si="5"/>
        <v>375</v>
      </c>
      <c r="G39" s="11">
        <f t="shared" si="2"/>
        <v>0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</row>
    <row r="40" spans="1:79" ht="15.75" thickBot="1" x14ac:dyDescent="0.3">
      <c r="A40" s="7" t="s">
        <v>22</v>
      </c>
      <c r="B40" s="8"/>
      <c r="C40" s="8"/>
      <c r="D40" s="8"/>
      <c r="E40" s="99"/>
      <c r="F40" s="8"/>
      <c r="G40" s="8"/>
    </row>
    <row r="41" spans="1:79" ht="15.75" thickBot="1" x14ac:dyDescent="0.3">
      <c r="A41" s="9" t="s">
        <v>23</v>
      </c>
      <c r="B41" s="10">
        <v>4</v>
      </c>
      <c r="C41" s="10">
        <v>5</v>
      </c>
      <c r="D41" s="11">
        <v>80</v>
      </c>
      <c r="E41" s="92"/>
      <c r="F41" s="11">
        <f>B41*D41*C41</f>
        <v>1600</v>
      </c>
      <c r="G41" s="11">
        <f>B41*C41*E41</f>
        <v>0</v>
      </c>
    </row>
    <row r="42" spans="1:79" ht="15.75" thickBot="1" x14ac:dyDescent="0.3">
      <c r="A42" s="9" t="s">
        <v>24</v>
      </c>
      <c r="B42" s="10">
        <v>300</v>
      </c>
      <c r="C42" s="10">
        <v>5</v>
      </c>
      <c r="D42" s="11">
        <v>90</v>
      </c>
      <c r="E42" s="92"/>
      <c r="F42" s="11">
        <f t="shared" ref="F42:F50" si="6">B42*D42*C42</f>
        <v>135000</v>
      </c>
      <c r="G42" s="11">
        <f t="shared" si="2"/>
        <v>0</v>
      </c>
    </row>
    <row r="43" spans="1:79" s="1" customFormat="1" ht="15.75" thickBot="1" x14ac:dyDescent="0.3">
      <c r="A43" s="9" t="s">
        <v>25</v>
      </c>
      <c r="B43" s="10">
        <v>12</v>
      </c>
      <c r="C43" s="10">
        <v>5</v>
      </c>
      <c r="D43" s="11">
        <v>125</v>
      </c>
      <c r="E43" s="92"/>
      <c r="F43" s="11">
        <f t="shared" si="6"/>
        <v>7500</v>
      </c>
      <c r="G43" s="11">
        <f t="shared" si="2"/>
        <v>0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</row>
    <row r="44" spans="1:79" ht="15.75" thickBot="1" x14ac:dyDescent="0.3">
      <c r="A44" s="9" t="s">
        <v>26</v>
      </c>
      <c r="B44" s="10">
        <v>50</v>
      </c>
      <c r="C44" s="10">
        <v>5</v>
      </c>
      <c r="D44" s="11">
        <v>150</v>
      </c>
      <c r="E44" s="92"/>
      <c r="F44" s="11">
        <f t="shared" si="6"/>
        <v>37500</v>
      </c>
      <c r="G44" s="11">
        <f t="shared" si="2"/>
        <v>0</v>
      </c>
    </row>
    <row r="45" spans="1:79" ht="15.75" thickBot="1" x14ac:dyDescent="0.3">
      <c r="A45" s="9" t="s">
        <v>27</v>
      </c>
      <c r="B45" s="10">
        <v>30</v>
      </c>
      <c r="C45" s="10">
        <v>5</v>
      </c>
      <c r="D45" s="11">
        <v>50</v>
      </c>
      <c r="E45" s="92"/>
      <c r="F45" s="11">
        <f t="shared" si="6"/>
        <v>7500</v>
      </c>
      <c r="G45" s="11">
        <f t="shared" si="2"/>
        <v>0</v>
      </c>
    </row>
    <row r="46" spans="1:79" ht="15.75" thickBot="1" x14ac:dyDescent="0.3">
      <c r="A46" s="9" t="s">
        <v>28</v>
      </c>
      <c r="B46" s="10">
        <v>20</v>
      </c>
      <c r="C46" s="10">
        <v>5</v>
      </c>
      <c r="D46" s="11">
        <v>50</v>
      </c>
      <c r="E46" s="92"/>
      <c r="F46" s="11">
        <f t="shared" si="6"/>
        <v>5000</v>
      </c>
      <c r="G46" s="11">
        <f t="shared" si="2"/>
        <v>0</v>
      </c>
    </row>
    <row r="47" spans="1:79" ht="15.75" thickBot="1" x14ac:dyDescent="0.3">
      <c r="A47" s="9" t="s">
        <v>29</v>
      </c>
      <c r="B47" s="10">
        <v>10</v>
      </c>
      <c r="C47" s="10">
        <v>5</v>
      </c>
      <c r="D47" s="11">
        <v>90</v>
      </c>
      <c r="E47" s="92"/>
      <c r="F47" s="11">
        <f t="shared" si="6"/>
        <v>4500</v>
      </c>
      <c r="G47" s="11">
        <f t="shared" si="2"/>
        <v>0</v>
      </c>
    </row>
    <row r="48" spans="1:79" s="1" customFormat="1" ht="15.75" thickBot="1" x14ac:dyDescent="0.3">
      <c r="A48" s="9" t="s">
        <v>30</v>
      </c>
      <c r="B48" s="10">
        <v>2</v>
      </c>
      <c r="C48" s="10">
        <v>5</v>
      </c>
      <c r="D48" s="11">
        <v>100</v>
      </c>
      <c r="E48" s="92"/>
      <c r="F48" s="11">
        <f t="shared" si="6"/>
        <v>1000</v>
      </c>
      <c r="G48" s="11">
        <f t="shared" si="2"/>
        <v>0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79" ht="15.75" thickBot="1" x14ac:dyDescent="0.3">
      <c r="A49" s="9" t="s">
        <v>31</v>
      </c>
      <c r="B49" s="10">
        <v>2</v>
      </c>
      <c r="C49" s="10">
        <v>5</v>
      </c>
      <c r="D49" s="11">
        <v>15</v>
      </c>
      <c r="E49" s="92"/>
      <c r="F49" s="11">
        <f t="shared" si="6"/>
        <v>150</v>
      </c>
      <c r="G49" s="11">
        <f t="shared" si="2"/>
        <v>0</v>
      </c>
    </row>
    <row r="50" spans="1:79" ht="15.75" thickBot="1" x14ac:dyDescent="0.3">
      <c r="A50" s="9" t="s">
        <v>32</v>
      </c>
      <c r="B50" s="10">
        <v>10</v>
      </c>
      <c r="C50" s="10">
        <v>5</v>
      </c>
      <c r="D50" s="11">
        <v>50</v>
      </c>
      <c r="E50" s="92"/>
      <c r="F50" s="11">
        <f t="shared" si="6"/>
        <v>2500</v>
      </c>
      <c r="G50" s="11">
        <f t="shared" si="2"/>
        <v>0</v>
      </c>
    </row>
    <row r="51" spans="1:79" ht="15.75" thickBot="1" x14ac:dyDescent="0.3">
      <c r="A51" s="7" t="s">
        <v>33</v>
      </c>
      <c r="B51" s="8"/>
      <c r="C51" s="8"/>
      <c r="D51" s="8"/>
      <c r="E51" s="99"/>
      <c r="F51" s="8"/>
      <c r="G51" s="8"/>
    </row>
    <row r="52" spans="1:79" ht="15.75" thickBot="1" x14ac:dyDescent="0.3">
      <c r="A52" s="9" t="s">
        <v>34</v>
      </c>
      <c r="B52" s="10">
        <v>15</v>
      </c>
      <c r="C52" s="10">
        <v>5</v>
      </c>
      <c r="D52" s="11">
        <v>415</v>
      </c>
      <c r="E52" s="92"/>
      <c r="F52" s="11">
        <f>B52*D52*C52</f>
        <v>31125</v>
      </c>
      <c r="G52" s="11">
        <f>B52*C52*E52</f>
        <v>0</v>
      </c>
    </row>
    <row r="53" spans="1:79" ht="15.75" thickBot="1" x14ac:dyDescent="0.3">
      <c r="A53" s="9" t="s">
        <v>35</v>
      </c>
      <c r="B53" s="10">
        <v>8</v>
      </c>
      <c r="C53" s="10">
        <v>5</v>
      </c>
      <c r="D53" s="11">
        <v>286.60000000000002</v>
      </c>
      <c r="E53" s="92"/>
      <c r="F53" s="11">
        <f t="shared" ref="F53:F62" si="7">B53*D53*C53</f>
        <v>11464</v>
      </c>
      <c r="G53" s="11">
        <f t="shared" si="2"/>
        <v>0</v>
      </c>
    </row>
    <row r="54" spans="1:79" s="1" customFormat="1" ht="15.75" thickBot="1" x14ac:dyDescent="0.3">
      <c r="A54" s="9" t="s">
        <v>36</v>
      </c>
      <c r="B54" s="10">
        <v>7</v>
      </c>
      <c r="C54" s="10">
        <v>5</v>
      </c>
      <c r="D54" s="11">
        <v>158.69999999999999</v>
      </c>
      <c r="E54" s="92"/>
      <c r="F54" s="11">
        <f t="shared" si="7"/>
        <v>5554.4999999999991</v>
      </c>
      <c r="G54" s="11">
        <f t="shared" si="2"/>
        <v>0</v>
      </c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79" ht="15.75" thickBot="1" x14ac:dyDescent="0.3">
      <c r="A55" s="9" t="s">
        <v>37</v>
      </c>
      <c r="B55" s="10">
        <v>15</v>
      </c>
      <c r="C55" s="10">
        <v>5</v>
      </c>
      <c r="D55" s="11">
        <v>150</v>
      </c>
      <c r="E55" s="92"/>
      <c r="F55" s="11">
        <f t="shared" si="7"/>
        <v>11250</v>
      </c>
      <c r="G55" s="11">
        <f t="shared" si="2"/>
        <v>0</v>
      </c>
    </row>
    <row r="56" spans="1:79" ht="15.75" thickBot="1" x14ac:dyDescent="0.3">
      <c r="A56" s="9" t="s">
        <v>38</v>
      </c>
      <c r="B56" s="10">
        <v>8</v>
      </c>
      <c r="C56" s="10">
        <v>5</v>
      </c>
      <c r="D56" s="11">
        <v>286.60000000000002</v>
      </c>
      <c r="E56" s="92"/>
      <c r="F56" s="11">
        <f t="shared" si="7"/>
        <v>11464</v>
      </c>
      <c r="G56" s="11">
        <f t="shared" si="2"/>
        <v>0</v>
      </c>
    </row>
    <row r="57" spans="1:79" s="1" customFormat="1" ht="15.75" thickBot="1" x14ac:dyDescent="0.3">
      <c r="A57" s="9" t="s">
        <v>39</v>
      </c>
      <c r="B57" s="10">
        <v>7</v>
      </c>
      <c r="C57" s="10">
        <v>5</v>
      </c>
      <c r="D57" s="11">
        <v>158.69999999999999</v>
      </c>
      <c r="E57" s="92"/>
      <c r="F57" s="11">
        <f t="shared" si="7"/>
        <v>5554.4999999999991</v>
      </c>
      <c r="G57" s="11">
        <f t="shared" si="2"/>
        <v>0</v>
      </c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</row>
    <row r="58" spans="1:79" ht="15.75" thickBot="1" x14ac:dyDescent="0.3">
      <c r="A58" s="9" t="s">
        <v>40</v>
      </c>
      <c r="B58" s="10">
        <v>15</v>
      </c>
      <c r="C58" s="10">
        <v>5</v>
      </c>
      <c r="D58" s="11">
        <v>150</v>
      </c>
      <c r="E58" s="92"/>
      <c r="F58" s="11">
        <f t="shared" si="7"/>
        <v>11250</v>
      </c>
      <c r="G58" s="11">
        <f t="shared" si="2"/>
        <v>0</v>
      </c>
    </row>
    <row r="59" spans="1:79" ht="15.75" thickBot="1" x14ac:dyDescent="0.3">
      <c r="A59" s="9" t="s">
        <v>41</v>
      </c>
      <c r="B59" s="10">
        <v>15</v>
      </c>
      <c r="C59" s="10">
        <v>5</v>
      </c>
      <c r="D59" s="11">
        <v>40</v>
      </c>
      <c r="E59" s="92"/>
      <c r="F59" s="11">
        <f t="shared" si="7"/>
        <v>3000</v>
      </c>
      <c r="G59" s="11">
        <f t="shared" si="2"/>
        <v>0</v>
      </c>
    </row>
    <row r="60" spans="1:79" s="1" customFormat="1" ht="15.75" thickBot="1" x14ac:dyDescent="0.3">
      <c r="A60" s="9" t="s">
        <v>42</v>
      </c>
      <c r="B60" s="10">
        <v>8</v>
      </c>
      <c r="C60" s="10">
        <v>5</v>
      </c>
      <c r="D60" s="11">
        <v>286.60000000000002</v>
      </c>
      <c r="E60" s="92"/>
      <c r="F60" s="11">
        <f t="shared" si="7"/>
        <v>11464</v>
      </c>
      <c r="G60" s="11">
        <f t="shared" si="2"/>
        <v>0</v>
      </c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</row>
    <row r="61" spans="1:79" ht="15.75" thickBot="1" x14ac:dyDescent="0.3">
      <c r="A61" s="9" t="s">
        <v>43</v>
      </c>
      <c r="B61" s="10">
        <v>7</v>
      </c>
      <c r="C61" s="10">
        <v>5</v>
      </c>
      <c r="D61" s="11">
        <v>158.69999999999999</v>
      </c>
      <c r="E61" s="92"/>
      <c r="F61" s="11">
        <f t="shared" si="7"/>
        <v>5554.4999999999991</v>
      </c>
      <c r="G61" s="11">
        <f t="shared" si="2"/>
        <v>0</v>
      </c>
    </row>
    <row r="62" spans="1:79" ht="15.75" thickBot="1" x14ac:dyDescent="0.3">
      <c r="A62" s="9" t="s">
        <v>44</v>
      </c>
      <c r="B62" s="10">
        <v>15</v>
      </c>
      <c r="C62" s="10">
        <v>5</v>
      </c>
      <c r="D62" s="11">
        <v>60</v>
      </c>
      <c r="E62" s="92"/>
      <c r="F62" s="11">
        <f t="shared" si="7"/>
        <v>4500</v>
      </c>
      <c r="G62" s="11">
        <f>B62*C62*E62</f>
        <v>0</v>
      </c>
    </row>
    <row r="63" spans="1:79" ht="15.75" thickBot="1" x14ac:dyDescent="0.3">
      <c r="A63" s="7" t="s">
        <v>45</v>
      </c>
      <c r="B63" s="8"/>
      <c r="C63" s="8"/>
      <c r="D63" s="8"/>
      <c r="E63" s="99"/>
      <c r="F63" s="8"/>
      <c r="G63" s="8"/>
    </row>
    <row r="64" spans="1:79" ht="15.75" thickBot="1" x14ac:dyDescent="0.3">
      <c r="A64" s="9" t="s">
        <v>46</v>
      </c>
      <c r="B64" s="10">
        <v>50</v>
      </c>
      <c r="C64" s="10">
        <v>5</v>
      </c>
      <c r="D64" s="11">
        <v>215</v>
      </c>
      <c r="E64" s="92"/>
      <c r="F64" s="11">
        <f>B64*D64*C64</f>
        <v>53750</v>
      </c>
      <c r="G64" s="11">
        <f>B64*C64*E64</f>
        <v>0</v>
      </c>
    </row>
    <row r="65" spans="1:7" ht="15.75" thickBot="1" x14ac:dyDescent="0.3">
      <c r="A65" s="9" t="s">
        <v>47</v>
      </c>
      <c r="B65" s="10">
        <v>5</v>
      </c>
      <c r="C65" s="10">
        <v>5</v>
      </c>
      <c r="D65" s="11">
        <v>295</v>
      </c>
      <c r="E65" s="92"/>
      <c r="F65" s="11">
        <f t="shared" ref="F65:F71" si="8">B65*D65*C65</f>
        <v>7375</v>
      </c>
      <c r="G65" s="11">
        <f>B65*C65*E65</f>
        <v>0</v>
      </c>
    </row>
    <row r="66" spans="1:7" ht="15.75" thickBot="1" x14ac:dyDescent="0.3">
      <c r="A66" s="9" t="s">
        <v>48</v>
      </c>
      <c r="B66" s="10">
        <v>5</v>
      </c>
      <c r="C66" s="10">
        <v>5</v>
      </c>
      <c r="D66" s="11">
        <v>415</v>
      </c>
      <c r="E66" s="92"/>
      <c r="F66" s="11">
        <f t="shared" si="8"/>
        <v>10375</v>
      </c>
      <c r="G66" s="11">
        <f t="shared" si="2"/>
        <v>0</v>
      </c>
    </row>
    <row r="67" spans="1:7" ht="24.75" thickBot="1" x14ac:dyDescent="0.3">
      <c r="A67" s="9" t="s">
        <v>49</v>
      </c>
      <c r="B67" s="10">
        <v>5</v>
      </c>
      <c r="C67" s="10">
        <v>5</v>
      </c>
      <c r="D67" s="11">
        <v>475</v>
      </c>
      <c r="E67" s="92"/>
      <c r="F67" s="11">
        <f t="shared" si="8"/>
        <v>11875</v>
      </c>
      <c r="G67" s="11">
        <f>B67*C67*E67</f>
        <v>0</v>
      </c>
    </row>
    <row r="68" spans="1:7" ht="15.75" thickBot="1" x14ac:dyDescent="0.3">
      <c r="A68" s="9" t="s">
        <v>50</v>
      </c>
      <c r="B68" s="10">
        <v>20</v>
      </c>
      <c r="C68" s="10">
        <v>5</v>
      </c>
      <c r="D68" s="11">
        <v>60</v>
      </c>
      <c r="E68" s="92"/>
      <c r="F68" s="11">
        <f t="shared" si="8"/>
        <v>6000</v>
      </c>
      <c r="G68" s="11">
        <f>B68*C68*E68</f>
        <v>0</v>
      </c>
    </row>
    <row r="69" spans="1:7" ht="15.75" thickBot="1" x14ac:dyDescent="0.3">
      <c r="A69" s="9" t="s">
        <v>51</v>
      </c>
      <c r="B69" s="10">
        <v>8</v>
      </c>
      <c r="C69" s="10">
        <v>5</v>
      </c>
      <c r="D69" s="11">
        <v>50</v>
      </c>
      <c r="E69" s="92"/>
      <c r="F69" s="11">
        <f t="shared" si="8"/>
        <v>2000</v>
      </c>
      <c r="G69" s="11">
        <f t="shared" si="2"/>
        <v>0</v>
      </c>
    </row>
    <row r="70" spans="1:7" ht="15.75" thickBot="1" x14ac:dyDescent="0.3">
      <c r="A70" s="9" t="s">
        <v>52</v>
      </c>
      <c r="B70" s="10">
        <v>10</v>
      </c>
      <c r="C70" s="10">
        <v>5</v>
      </c>
      <c r="D70" s="11">
        <v>60</v>
      </c>
      <c r="E70" s="92"/>
      <c r="F70" s="11">
        <f t="shared" si="8"/>
        <v>3000</v>
      </c>
      <c r="G70" s="11">
        <f t="shared" si="2"/>
        <v>0</v>
      </c>
    </row>
    <row r="71" spans="1:7" ht="15.75" thickBot="1" x14ac:dyDescent="0.3">
      <c r="A71" s="9" t="s">
        <v>53</v>
      </c>
      <c r="B71" s="10">
        <v>20</v>
      </c>
      <c r="C71" s="10">
        <v>5</v>
      </c>
      <c r="D71" s="11">
        <v>90</v>
      </c>
      <c r="E71" s="92"/>
      <c r="F71" s="11">
        <f t="shared" si="8"/>
        <v>9000</v>
      </c>
      <c r="G71" s="11">
        <f t="shared" si="2"/>
        <v>0</v>
      </c>
    </row>
    <row r="72" spans="1:7" ht="15.75" thickBot="1" x14ac:dyDescent="0.3">
      <c r="A72" s="7" t="s">
        <v>54</v>
      </c>
      <c r="B72" s="8"/>
      <c r="C72" s="8"/>
      <c r="D72" s="8"/>
      <c r="E72" s="99"/>
      <c r="F72" s="8"/>
      <c r="G72" s="8"/>
    </row>
    <row r="73" spans="1:7" ht="15.75" thickBot="1" x14ac:dyDescent="0.3">
      <c r="A73" s="9" t="s">
        <v>55</v>
      </c>
      <c r="B73" s="10">
        <v>30</v>
      </c>
      <c r="C73" s="10">
        <v>5</v>
      </c>
      <c r="D73" s="11">
        <v>20</v>
      </c>
      <c r="E73" s="92"/>
      <c r="F73" s="11">
        <f>B73*D73*C73</f>
        <v>3000</v>
      </c>
      <c r="G73" s="11">
        <f t="shared" si="2"/>
        <v>0</v>
      </c>
    </row>
    <row r="74" spans="1:7" ht="15.75" thickBot="1" x14ac:dyDescent="0.3">
      <c r="A74" s="9" t="s">
        <v>56</v>
      </c>
      <c r="B74" s="10">
        <v>750</v>
      </c>
      <c r="C74" s="10">
        <v>5</v>
      </c>
      <c r="D74" s="11">
        <v>40</v>
      </c>
      <c r="E74" s="92"/>
      <c r="F74" s="11">
        <f t="shared" ref="F74:F79" si="9">B74*D74*C74</f>
        <v>150000</v>
      </c>
      <c r="G74" s="11">
        <f t="shared" si="2"/>
        <v>0</v>
      </c>
    </row>
    <row r="75" spans="1:7" ht="15.75" thickBot="1" x14ac:dyDescent="0.3">
      <c r="A75" s="9" t="s">
        <v>57</v>
      </c>
      <c r="B75" s="10">
        <v>30</v>
      </c>
      <c r="C75" s="10">
        <v>5</v>
      </c>
      <c r="D75" s="11">
        <v>15</v>
      </c>
      <c r="E75" s="92"/>
      <c r="F75" s="11">
        <f t="shared" si="9"/>
        <v>2250</v>
      </c>
      <c r="G75" s="11">
        <f t="shared" si="2"/>
        <v>0</v>
      </c>
    </row>
    <row r="76" spans="1:7" ht="15.75" thickBot="1" x14ac:dyDescent="0.3">
      <c r="A76" s="9" t="s">
        <v>58</v>
      </c>
      <c r="B76" s="10">
        <v>20</v>
      </c>
      <c r="C76" s="10">
        <v>5</v>
      </c>
      <c r="D76" s="11">
        <v>40</v>
      </c>
      <c r="E76" s="92"/>
      <c r="F76" s="11">
        <f t="shared" si="9"/>
        <v>4000</v>
      </c>
      <c r="G76" s="11">
        <f t="shared" si="2"/>
        <v>0</v>
      </c>
    </row>
    <row r="77" spans="1:7" ht="15.75" thickBot="1" x14ac:dyDescent="0.3">
      <c r="A77" s="9" t="s">
        <v>59</v>
      </c>
      <c r="B77" s="10">
        <v>20</v>
      </c>
      <c r="C77" s="10">
        <v>5</v>
      </c>
      <c r="D77" s="11">
        <v>15</v>
      </c>
      <c r="E77" s="92"/>
      <c r="F77" s="11">
        <f t="shared" si="9"/>
        <v>1500</v>
      </c>
      <c r="G77" s="11">
        <f t="shared" ref="G77:G101" si="10">B77*C77*E77</f>
        <v>0</v>
      </c>
    </row>
    <row r="78" spans="1:7" ht="15.75" thickBot="1" x14ac:dyDescent="0.3">
      <c r="A78" s="9" t="s">
        <v>60</v>
      </c>
      <c r="B78" s="10">
        <v>10</v>
      </c>
      <c r="C78" s="10">
        <v>5</v>
      </c>
      <c r="D78" s="11">
        <v>45</v>
      </c>
      <c r="E78" s="92"/>
      <c r="F78" s="11">
        <f t="shared" si="9"/>
        <v>2250</v>
      </c>
      <c r="G78" s="11">
        <f t="shared" si="10"/>
        <v>0</v>
      </c>
    </row>
    <row r="79" spans="1:7" ht="15.75" thickBot="1" x14ac:dyDescent="0.3">
      <c r="A79" s="9" t="s">
        <v>61</v>
      </c>
      <c r="B79" s="10">
        <v>10</v>
      </c>
      <c r="C79" s="10">
        <v>5</v>
      </c>
      <c r="D79" s="11">
        <v>80</v>
      </c>
      <c r="E79" s="92"/>
      <c r="F79" s="11">
        <f t="shared" si="9"/>
        <v>4000</v>
      </c>
      <c r="G79" s="11">
        <f t="shared" si="10"/>
        <v>0</v>
      </c>
    </row>
    <row r="80" spans="1:7" ht="15.75" thickBot="1" x14ac:dyDescent="0.3">
      <c r="A80" s="7" t="s">
        <v>62</v>
      </c>
      <c r="B80" s="8"/>
      <c r="C80" s="8"/>
      <c r="D80" s="8"/>
      <c r="E80" s="99"/>
      <c r="F80" s="8"/>
      <c r="G80" s="8"/>
    </row>
    <row r="81" spans="1:7" ht="15.75" thickBot="1" x14ac:dyDescent="0.3">
      <c r="A81" s="9" t="s">
        <v>63</v>
      </c>
      <c r="B81" s="10">
        <v>30</v>
      </c>
      <c r="C81" s="10">
        <v>5</v>
      </c>
      <c r="D81" s="11">
        <v>140</v>
      </c>
      <c r="E81" s="92"/>
      <c r="F81" s="11">
        <f>B81*D81*C81</f>
        <v>21000</v>
      </c>
      <c r="G81" s="11">
        <f t="shared" si="10"/>
        <v>0</v>
      </c>
    </row>
    <row r="82" spans="1:7" ht="15.75" thickBot="1" x14ac:dyDescent="0.3">
      <c r="A82" s="9" t="s">
        <v>64</v>
      </c>
      <c r="B82" s="10">
        <v>5</v>
      </c>
      <c r="C82" s="10">
        <v>5</v>
      </c>
      <c r="D82" s="11">
        <v>50</v>
      </c>
      <c r="E82" s="92"/>
      <c r="F82" s="11">
        <f t="shared" ref="F82:F90" si="11">B82*D82*C82</f>
        <v>1250</v>
      </c>
      <c r="G82" s="11">
        <f t="shared" si="10"/>
        <v>0</v>
      </c>
    </row>
    <row r="83" spans="1:7" ht="15.75" thickBot="1" x14ac:dyDescent="0.3">
      <c r="A83" s="9" t="s">
        <v>65</v>
      </c>
      <c r="B83" s="10">
        <v>5</v>
      </c>
      <c r="C83" s="10">
        <v>5</v>
      </c>
      <c r="D83" s="11">
        <v>50</v>
      </c>
      <c r="E83" s="92"/>
      <c r="F83" s="11">
        <f t="shared" si="11"/>
        <v>1250</v>
      </c>
      <c r="G83" s="11">
        <f t="shared" si="10"/>
        <v>0</v>
      </c>
    </row>
    <row r="84" spans="1:7" ht="15.75" thickBot="1" x14ac:dyDescent="0.3">
      <c r="A84" s="9" t="s">
        <v>66</v>
      </c>
      <c r="B84" s="10">
        <v>10</v>
      </c>
      <c r="C84" s="10">
        <v>5</v>
      </c>
      <c r="D84" s="11">
        <v>45</v>
      </c>
      <c r="E84" s="92"/>
      <c r="F84" s="11">
        <f t="shared" si="11"/>
        <v>2250</v>
      </c>
      <c r="G84" s="11">
        <f t="shared" si="10"/>
        <v>0</v>
      </c>
    </row>
    <row r="85" spans="1:7" ht="15.75" thickBot="1" x14ac:dyDescent="0.3">
      <c r="A85" s="9" t="s">
        <v>67</v>
      </c>
      <c r="B85" s="10">
        <v>60</v>
      </c>
      <c r="C85" s="10">
        <v>5</v>
      </c>
      <c r="D85" s="11">
        <v>25</v>
      </c>
      <c r="E85" s="92"/>
      <c r="F85" s="11">
        <f t="shared" si="11"/>
        <v>7500</v>
      </c>
      <c r="G85" s="11">
        <f t="shared" si="10"/>
        <v>0</v>
      </c>
    </row>
    <row r="86" spans="1:7" ht="15.75" thickBot="1" x14ac:dyDescent="0.3">
      <c r="A86" s="9" t="s">
        <v>68</v>
      </c>
      <c r="B86" s="10">
        <v>8</v>
      </c>
      <c r="C86" s="10">
        <v>5</v>
      </c>
      <c r="D86" s="11">
        <v>50</v>
      </c>
      <c r="E86" s="92"/>
      <c r="F86" s="11">
        <f t="shared" si="11"/>
        <v>2000</v>
      </c>
      <c r="G86" s="11">
        <f t="shared" si="10"/>
        <v>0</v>
      </c>
    </row>
    <row r="87" spans="1:7" ht="15.75" thickBot="1" x14ac:dyDescent="0.3">
      <c r="A87" s="9" t="s">
        <v>69</v>
      </c>
      <c r="B87" s="10">
        <v>5</v>
      </c>
      <c r="C87" s="10">
        <v>5</v>
      </c>
      <c r="D87" s="11">
        <v>60</v>
      </c>
      <c r="E87" s="92"/>
      <c r="F87" s="11">
        <f t="shared" si="11"/>
        <v>1500</v>
      </c>
      <c r="G87" s="11">
        <f t="shared" si="10"/>
        <v>0</v>
      </c>
    </row>
    <row r="88" spans="1:7" ht="15.75" thickBot="1" x14ac:dyDescent="0.3">
      <c r="A88" s="9" t="s">
        <v>70</v>
      </c>
      <c r="B88" s="10">
        <v>5</v>
      </c>
      <c r="C88" s="10">
        <v>5</v>
      </c>
      <c r="D88" s="11">
        <v>240</v>
      </c>
      <c r="E88" s="92"/>
      <c r="F88" s="11">
        <f t="shared" si="11"/>
        <v>6000</v>
      </c>
      <c r="G88" s="11">
        <f t="shared" si="10"/>
        <v>0</v>
      </c>
    </row>
    <row r="89" spans="1:7" ht="15.75" thickBot="1" x14ac:dyDescent="0.3">
      <c r="A89" s="9" t="s">
        <v>71</v>
      </c>
      <c r="B89" s="10">
        <v>12</v>
      </c>
      <c r="C89" s="10">
        <v>5</v>
      </c>
      <c r="D89" s="11">
        <v>240</v>
      </c>
      <c r="E89" s="92"/>
      <c r="F89" s="11">
        <f t="shared" si="11"/>
        <v>14400</v>
      </c>
      <c r="G89" s="11">
        <f t="shared" si="10"/>
        <v>0</v>
      </c>
    </row>
    <row r="90" spans="1:7" ht="15.75" thickBot="1" x14ac:dyDescent="0.3">
      <c r="A90" s="9" t="s">
        <v>72</v>
      </c>
      <c r="B90" s="10">
        <v>2</v>
      </c>
      <c r="C90" s="10">
        <v>5</v>
      </c>
      <c r="D90" s="11">
        <v>560</v>
      </c>
      <c r="E90" s="92"/>
      <c r="F90" s="11">
        <f t="shared" si="11"/>
        <v>5600</v>
      </c>
      <c r="G90" s="11">
        <f t="shared" si="10"/>
        <v>0</v>
      </c>
    </row>
    <row r="91" spans="1:7" ht="15.75" thickBot="1" x14ac:dyDescent="0.3">
      <c r="A91" s="7" t="s">
        <v>73</v>
      </c>
      <c r="B91" s="8"/>
      <c r="C91" s="8"/>
      <c r="D91" s="8"/>
      <c r="E91" s="99"/>
      <c r="F91" s="8"/>
      <c r="G91" s="8"/>
    </row>
    <row r="92" spans="1:7" ht="15.75" thickBot="1" x14ac:dyDescent="0.3">
      <c r="A92" s="9" t="s">
        <v>74</v>
      </c>
      <c r="B92" s="10">
        <v>2</v>
      </c>
      <c r="C92" s="10">
        <v>5</v>
      </c>
      <c r="D92" s="11">
        <v>180</v>
      </c>
      <c r="E92" s="92"/>
      <c r="F92" s="11">
        <f>B92*D92*C92</f>
        <v>1800</v>
      </c>
      <c r="G92" s="11">
        <f t="shared" si="10"/>
        <v>0</v>
      </c>
    </row>
    <row r="93" spans="1:7" ht="15.75" thickBot="1" x14ac:dyDescent="0.3">
      <c r="A93" s="9" t="s">
        <v>75</v>
      </c>
      <c r="B93" s="10">
        <v>2</v>
      </c>
      <c r="C93" s="10">
        <v>5</v>
      </c>
      <c r="D93" s="11">
        <v>180</v>
      </c>
      <c r="E93" s="92"/>
      <c r="F93" s="11">
        <f t="shared" ref="F93:F97" si="12">B93*D93*C93</f>
        <v>1800</v>
      </c>
      <c r="G93" s="11">
        <f t="shared" si="10"/>
        <v>0</v>
      </c>
    </row>
    <row r="94" spans="1:7" ht="15.75" thickBot="1" x14ac:dyDescent="0.3">
      <c r="A94" s="9" t="s">
        <v>76</v>
      </c>
      <c r="B94" s="10">
        <v>2</v>
      </c>
      <c r="C94" s="10">
        <v>5</v>
      </c>
      <c r="D94" s="11">
        <v>295</v>
      </c>
      <c r="E94" s="92"/>
      <c r="F94" s="11">
        <f t="shared" si="12"/>
        <v>2950</v>
      </c>
      <c r="G94" s="11">
        <f t="shared" si="10"/>
        <v>0</v>
      </c>
    </row>
    <row r="95" spans="1:7" ht="15.75" thickBot="1" x14ac:dyDescent="0.3">
      <c r="A95" s="9" t="s">
        <v>77</v>
      </c>
      <c r="B95" s="10">
        <v>2</v>
      </c>
      <c r="C95" s="10">
        <v>5</v>
      </c>
      <c r="D95" s="11">
        <v>150</v>
      </c>
      <c r="E95" s="92"/>
      <c r="F95" s="11">
        <f t="shared" si="12"/>
        <v>1500</v>
      </c>
      <c r="G95" s="11">
        <f t="shared" si="10"/>
        <v>0</v>
      </c>
    </row>
    <row r="96" spans="1:7" ht="15.75" thickBot="1" x14ac:dyDescent="0.3">
      <c r="A96" s="9" t="s">
        <v>78</v>
      </c>
      <c r="B96" s="10">
        <v>10</v>
      </c>
      <c r="C96" s="10">
        <v>5</v>
      </c>
      <c r="D96" s="11">
        <v>55</v>
      </c>
      <c r="E96" s="92"/>
      <c r="F96" s="11">
        <f t="shared" si="12"/>
        <v>2750</v>
      </c>
      <c r="G96" s="11">
        <f t="shared" si="10"/>
        <v>0</v>
      </c>
    </row>
    <row r="97" spans="1:8" ht="15.75" thickBot="1" x14ac:dyDescent="0.3">
      <c r="A97" s="9" t="s">
        <v>79</v>
      </c>
      <c r="B97" s="10">
        <v>10</v>
      </c>
      <c r="C97" s="10">
        <v>5</v>
      </c>
      <c r="D97" s="11">
        <v>150</v>
      </c>
      <c r="E97" s="92"/>
      <c r="F97" s="11">
        <f t="shared" si="12"/>
        <v>7500</v>
      </c>
      <c r="G97" s="11">
        <f t="shared" si="10"/>
        <v>0</v>
      </c>
    </row>
    <row r="98" spans="1:8" ht="15.75" thickBot="1" x14ac:dyDescent="0.3">
      <c r="A98" s="7" t="s">
        <v>80</v>
      </c>
      <c r="B98" s="8"/>
      <c r="C98" s="8"/>
      <c r="D98" s="8"/>
      <c r="E98" s="99"/>
      <c r="F98" s="8"/>
      <c r="G98" s="8"/>
    </row>
    <row r="99" spans="1:8" ht="15.75" thickBot="1" x14ac:dyDescent="0.3">
      <c r="A99" s="9" t="s">
        <v>74</v>
      </c>
      <c r="B99" s="10">
        <v>1</v>
      </c>
      <c r="C99" s="10">
        <v>5</v>
      </c>
      <c r="D99" s="11">
        <v>180</v>
      </c>
      <c r="E99" s="92"/>
      <c r="F99" s="11">
        <f>B99*D99*C99</f>
        <v>900</v>
      </c>
      <c r="G99" s="11">
        <f t="shared" si="10"/>
        <v>0</v>
      </c>
    </row>
    <row r="100" spans="1:8" ht="15.75" thickBot="1" x14ac:dyDescent="0.3">
      <c r="A100" s="9" t="s">
        <v>81</v>
      </c>
      <c r="B100" s="10">
        <v>1</v>
      </c>
      <c r="C100" s="10">
        <v>5</v>
      </c>
      <c r="D100" s="11">
        <v>215</v>
      </c>
      <c r="E100" s="92"/>
      <c r="F100" s="11">
        <f t="shared" ref="F100:F101" si="13">B100*D100*C100</f>
        <v>1075</v>
      </c>
      <c r="G100" s="11">
        <f t="shared" si="10"/>
        <v>0</v>
      </c>
    </row>
    <row r="101" spans="1:8" ht="15.75" thickBot="1" x14ac:dyDescent="0.3">
      <c r="A101" s="9" t="s">
        <v>82</v>
      </c>
      <c r="B101" s="10">
        <v>1</v>
      </c>
      <c r="C101" s="10">
        <v>5</v>
      </c>
      <c r="D101" s="11">
        <v>55</v>
      </c>
      <c r="E101" s="92"/>
      <c r="F101" s="11">
        <f t="shared" si="13"/>
        <v>275</v>
      </c>
      <c r="G101" s="76">
        <f t="shared" si="10"/>
        <v>0</v>
      </c>
    </row>
    <row r="102" spans="1:8" ht="15.75" thickBot="1" x14ac:dyDescent="0.3">
      <c r="A102" s="12"/>
      <c r="B102" s="13"/>
      <c r="C102" s="13"/>
      <c r="D102" s="14"/>
      <c r="E102" s="14"/>
      <c r="F102" s="74">
        <f>SUM(F8:F101)</f>
        <v>1484855.5</v>
      </c>
      <c r="G102" s="82">
        <f>SUM(G8:G101)</f>
        <v>0</v>
      </c>
      <c r="H102" s="77"/>
    </row>
    <row r="103" spans="1:8" x14ac:dyDescent="0.25">
      <c r="G103" s="75"/>
    </row>
  </sheetData>
  <sheetProtection algorithmName="SHA-512" hashValue="Pnp74+VEocUCc47WzdyItuXD52gCYiNP5X1GzKcJ+C3Mc1jUdYh22FyjnjI5ojZ00/UlxvpnOQvNWi1nZWJJ/Q==" saltValue="x3ZrfBh6VqkbQJKxbBjdRg==" spinCount="100000" sheet="1" objects="1" scenarios="1"/>
  <mergeCells count="1">
    <mergeCell ref="A2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E1590-5874-4814-9D40-DE5D29910795}">
  <dimension ref="A2:CA125"/>
  <sheetViews>
    <sheetView showGridLines="0" topLeftCell="A55" zoomScale="80" zoomScaleNormal="80" workbookViewId="0">
      <selection activeCell="E123" sqref="E123"/>
    </sheetView>
  </sheetViews>
  <sheetFormatPr baseColWidth="10" defaultRowHeight="15" x14ac:dyDescent="0.25"/>
  <cols>
    <col min="1" max="1" width="85.28515625" bestFit="1" customWidth="1"/>
    <col min="2" max="2" width="17.85546875" style="2" customWidth="1"/>
    <col min="3" max="3" width="17.28515625" style="2" customWidth="1"/>
    <col min="4" max="4" width="19.28515625" style="3" bestFit="1" customWidth="1"/>
    <col min="5" max="6" width="19.28515625" style="3" customWidth="1"/>
    <col min="7" max="7" width="24.5703125" style="3" customWidth="1"/>
  </cols>
  <sheetData>
    <row r="2" spans="1:79" ht="15" customHeight="1" x14ac:dyDescent="0.25">
      <c r="A2" s="100" t="s">
        <v>299</v>
      </c>
      <c r="B2" s="100"/>
      <c r="C2" s="100"/>
      <c r="D2" s="100"/>
      <c r="E2" s="100"/>
      <c r="F2" s="100"/>
      <c r="G2" s="100"/>
    </row>
    <row r="3" spans="1:79" ht="15" customHeight="1" x14ac:dyDescent="0.25">
      <c r="A3" s="100"/>
      <c r="B3" s="100"/>
      <c r="C3" s="100"/>
      <c r="D3" s="100"/>
      <c r="E3" s="100"/>
      <c r="F3" s="100"/>
      <c r="G3" s="100"/>
    </row>
    <row r="5" spans="1:79" x14ac:dyDescent="0.25">
      <c r="A5" s="15" t="s">
        <v>182</v>
      </c>
    </row>
    <row r="6" spans="1:79" ht="15.75" thickBot="1" x14ac:dyDescent="0.3">
      <c r="A6" s="4"/>
    </row>
    <row r="7" spans="1:79" ht="15.75" thickBot="1" x14ac:dyDescent="0.3">
      <c r="B7" s="101" t="s">
        <v>181</v>
      </c>
      <c r="C7" s="102"/>
      <c r="D7" s="102"/>
      <c r="E7" s="102"/>
      <c r="F7" s="102"/>
      <c r="G7" s="103"/>
    </row>
    <row r="8" spans="1:79" ht="24.75" thickBot="1" x14ac:dyDescent="0.3">
      <c r="B8" s="5" t="s">
        <v>83</v>
      </c>
      <c r="C8" s="6" t="s">
        <v>194</v>
      </c>
      <c r="D8" s="6" t="s">
        <v>85</v>
      </c>
      <c r="E8" s="6" t="s">
        <v>184</v>
      </c>
      <c r="F8" s="6" t="s">
        <v>86</v>
      </c>
      <c r="G8" s="6" t="s">
        <v>183</v>
      </c>
    </row>
    <row r="9" spans="1:79" ht="15.75" thickBot="1" x14ac:dyDescent="0.3">
      <c r="A9" s="7" t="s">
        <v>250</v>
      </c>
      <c r="B9" s="8"/>
      <c r="C9" s="8"/>
      <c r="D9" s="8"/>
      <c r="E9" s="99"/>
      <c r="F9" s="8"/>
      <c r="G9" s="8"/>
    </row>
    <row r="10" spans="1:79" s="1" customFormat="1" ht="15.75" thickBot="1" x14ac:dyDescent="0.3">
      <c r="A10" s="9" t="s">
        <v>87</v>
      </c>
      <c r="B10" s="58">
        <v>1</v>
      </c>
      <c r="C10" s="10">
        <v>5</v>
      </c>
      <c r="D10" s="63">
        <v>600</v>
      </c>
      <c r="E10" s="92"/>
      <c r="F10" s="11">
        <f>B10*C10*D10</f>
        <v>3000</v>
      </c>
      <c r="G10" s="11">
        <f>B10*C10*E10</f>
        <v>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</row>
    <row r="11" spans="1:79" ht="15.75" thickBot="1" x14ac:dyDescent="0.3">
      <c r="A11" s="9" t="s">
        <v>88</v>
      </c>
      <c r="B11" s="58">
        <v>1</v>
      </c>
      <c r="C11" s="10">
        <v>5</v>
      </c>
      <c r="D11" s="64">
        <v>360</v>
      </c>
      <c r="E11" s="92"/>
      <c r="F11" s="11">
        <f t="shared" ref="F11:F73" si="0">B11*C11*D11</f>
        <v>1800</v>
      </c>
      <c r="G11" s="11">
        <f>B11*C11*E11</f>
        <v>0</v>
      </c>
    </row>
    <row r="12" spans="1:79" ht="15.75" thickBot="1" x14ac:dyDescent="0.3">
      <c r="A12" s="9" t="s">
        <v>89</v>
      </c>
      <c r="B12" s="58">
        <v>1</v>
      </c>
      <c r="C12" s="10">
        <v>5</v>
      </c>
      <c r="D12" s="64">
        <v>200</v>
      </c>
      <c r="E12" s="92"/>
      <c r="F12" s="11">
        <f t="shared" si="0"/>
        <v>1000</v>
      </c>
      <c r="G12" s="11">
        <f>B12*C12*E12</f>
        <v>0</v>
      </c>
    </row>
    <row r="13" spans="1:79" ht="15.75" thickBot="1" x14ac:dyDescent="0.3">
      <c r="A13" s="9" t="s">
        <v>90</v>
      </c>
      <c r="B13" s="58">
        <v>1</v>
      </c>
      <c r="C13" s="10">
        <v>5</v>
      </c>
      <c r="D13" s="64">
        <v>150</v>
      </c>
      <c r="E13" s="92"/>
      <c r="F13" s="11">
        <f t="shared" si="0"/>
        <v>750</v>
      </c>
      <c r="G13" s="11">
        <f>B13*C13*E13</f>
        <v>0</v>
      </c>
    </row>
    <row r="14" spans="1:79" s="1" customFormat="1" ht="15.75" thickBot="1" x14ac:dyDescent="0.3">
      <c r="A14" s="9" t="s">
        <v>91</v>
      </c>
      <c r="B14" s="58">
        <v>3</v>
      </c>
      <c r="C14" s="10">
        <v>5</v>
      </c>
      <c r="D14" s="64">
        <v>150</v>
      </c>
      <c r="E14" s="92"/>
      <c r="F14" s="11">
        <f t="shared" si="0"/>
        <v>2250</v>
      </c>
      <c r="G14" s="11">
        <f t="shared" ref="G14:G72" si="1">B14*C14*E14</f>
        <v>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 ht="15.75" thickBot="1" x14ac:dyDescent="0.3">
      <c r="A15" s="9" t="s">
        <v>92</v>
      </c>
      <c r="B15" s="58">
        <v>3</v>
      </c>
      <c r="C15" s="10">
        <v>5</v>
      </c>
      <c r="D15" s="64">
        <v>100</v>
      </c>
      <c r="E15" s="92"/>
      <c r="F15" s="11">
        <f t="shared" si="0"/>
        <v>1500</v>
      </c>
      <c r="G15" s="11">
        <f t="shared" si="1"/>
        <v>0</v>
      </c>
    </row>
    <row r="16" spans="1:79" ht="15.75" thickBot="1" x14ac:dyDescent="0.3">
      <c r="A16" s="9" t="s">
        <v>93</v>
      </c>
      <c r="B16" s="58">
        <v>3</v>
      </c>
      <c r="C16" s="10">
        <v>5</v>
      </c>
      <c r="D16" s="64">
        <v>120</v>
      </c>
      <c r="E16" s="92"/>
      <c r="F16" s="11">
        <f t="shared" si="0"/>
        <v>1800</v>
      </c>
      <c r="G16" s="11">
        <f>B16*C16*E16</f>
        <v>0</v>
      </c>
    </row>
    <row r="17" spans="1:79" ht="15.75" thickBot="1" x14ac:dyDescent="0.3">
      <c r="A17" s="9" t="s">
        <v>94</v>
      </c>
      <c r="B17" s="58">
        <v>3</v>
      </c>
      <c r="C17" s="10">
        <v>5</v>
      </c>
      <c r="D17" s="64">
        <v>75</v>
      </c>
      <c r="E17" s="92"/>
      <c r="F17" s="11">
        <f t="shared" si="0"/>
        <v>1125</v>
      </c>
      <c r="G17" s="11">
        <f t="shared" si="1"/>
        <v>0</v>
      </c>
    </row>
    <row r="18" spans="1:79" ht="15.75" thickBot="1" x14ac:dyDescent="0.3">
      <c r="A18" s="9" t="s">
        <v>95</v>
      </c>
      <c r="B18" s="58">
        <v>1</v>
      </c>
      <c r="C18" s="10">
        <v>5</v>
      </c>
      <c r="D18" s="64">
        <v>75</v>
      </c>
      <c r="E18" s="92"/>
      <c r="F18" s="11">
        <f t="shared" si="0"/>
        <v>375</v>
      </c>
      <c r="G18" s="11">
        <f t="shared" si="1"/>
        <v>0</v>
      </c>
    </row>
    <row r="19" spans="1:79" ht="15.75" thickBot="1" x14ac:dyDescent="0.3">
      <c r="A19" s="9" t="s">
        <v>96</v>
      </c>
      <c r="B19" s="58">
        <v>1</v>
      </c>
      <c r="C19" s="10">
        <v>5</v>
      </c>
      <c r="D19" s="64">
        <v>50</v>
      </c>
      <c r="E19" s="92"/>
      <c r="F19" s="11">
        <f t="shared" si="0"/>
        <v>250</v>
      </c>
      <c r="G19" s="11">
        <f t="shared" si="1"/>
        <v>0</v>
      </c>
    </row>
    <row r="20" spans="1:79" ht="15.75" thickBot="1" x14ac:dyDescent="0.3">
      <c r="A20" s="7" t="s">
        <v>97</v>
      </c>
      <c r="B20" s="8"/>
      <c r="C20" s="8"/>
      <c r="D20" s="8"/>
      <c r="E20" s="99"/>
      <c r="F20" s="8"/>
      <c r="G20" s="8"/>
    </row>
    <row r="21" spans="1:79" s="1" customFormat="1" ht="15.75" thickBot="1" x14ac:dyDescent="0.3">
      <c r="A21" s="9" t="s">
        <v>98</v>
      </c>
      <c r="B21" s="58">
        <v>3</v>
      </c>
      <c r="C21" s="10">
        <v>5</v>
      </c>
      <c r="D21" s="63">
        <v>90</v>
      </c>
      <c r="E21" s="92"/>
      <c r="F21" s="11">
        <f t="shared" si="0"/>
        <v>1350</v>
      </c>
      <c r="G21" s="11">
        <f>B21*C21*E21</f>
        <v>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 ht="15.75" thickBot="1" x14ac:dyDescent="0.3">
      <c r="A22" s="9" t="s">
        <v>99</v>
      </c>
      <c r="B22" s="59">
        <v>3</v>
      </c>
      <c r="C22" s="10">
        <v>5</v>
      </c>
      <c r="D22" s="64">
        <v>90</v>
      </c>
      <c r="E22" s="92"/>
      <c r="F22" s="11">
        <f t="shared" si="0"/>
        <v>1350</v>
      </c>
      <c r="G22" s="11">
        <f>B22*C22*E22</f>
        <v>0</v>
      </c>
    </row>
    <row r="23" spans="1:79" ht="15.75" thickBot="1" x14ac:dyDescent="0.3">
      <c r="A23" s="9" t="s">
        <v>100</v>
      </c>
      <c r="B23" s="59">
        <v>3</v>
      </c>
      <c r="C23" s="10">
        <v>5</v>
      </c>
      <c r="D23" s="64">
        <v>60</v>
      </c>
      <c r="E23" s="92"/>
      <c r="F23" s="11">
        <f t="shared" si="0"/>
        <v>900</v>
      </c>
      <c r="G23" s="11">
        <f t="shared" si="1"/>
        <v>0</v>
      </c>
    </row>
    <row r="24" spans="1:79" ht="15.75" thickBot="1" x14ac:dyDescent="0.3">
      <c r="A24" s="9" t="s">
        <v>101</v>
      </c>
      <c r="B24" s="59">
        <v>3</v>
      </c>
      <c r="C24" s="10">
        <v>5</v>
      </c>
      <c r="D24" s="64">
        <v>60</v>
      </c>
      <c r="E24" s="92"/>
      <c r="F24" s="11">
        <f t="shared" si="0"/>
        <v>900</v>
      </c>
      <c r="G24" s="11">
        <f t="shared" si="1"/>
        <v>0</v>
      </c>
    </row>
    <row r="25" spans="1:79" s="1" customFormat="1" ht="15.75" thickBot="1" x14ac:dyDescent="0.3">
      <c r="A25" s="9" t="s">
        <v>102</v>
      </c>
      <c r="B25" s="59">
        <v>3</v>
      </c>
      <c r="C25" s="10">
        <v>5</v>
      </c>
      <c r="D25" s="64">
        <v>90</v>
      </c>
      <c r="E25" s="92"/>
      <c r="F25" s="11">
        <f t="shared" si="0"/>
        <v>1350</v>
      </c>
      <c r="G25" s="11">
        <f>B25*C25*E25</f>
        <v>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 ht="15.75" thickBot="1" x14ac:dyDescent="0.3">
      <c r="A26" s="9" t="s">
        <v>103</v>
      </c>
      <c r="B26" s="59">
        <v>3</v>
      </c>
      <c r="C26" s="10">
        <v>5</v>
      </c>
      <c r="D26" s="64">
        <v>40</v>
      </c>
      <c r="E26" s="92"/>
      <c r="F26" s="11">
        <f t="shared" si="0"/>
        <v>600</v>
      </c>
      <c r="G26" s="11">
        <f t="shared" si="1"/>
        <v>0</v>
      </c>
    </row>
    <row r="27" spans="1:79" ht="15.75" thickBot="1" x14ac:dyDescent="0.3">
      <c r="A27" s="9" t="s">
        <v>104</v>
      </c>
      <c r="B27" s="59">
        <v>3</v>
      </c>
      <c r="C27" s="10">
        <v>5</v>
      </c>
      <c r="D27" s="64">
        <v>120</v>
      </c>
      <c r="E27" s="92"/>
      <c r="F27" s="11">
        <f t="shared" si="0"/>
        <v>1800</v>
      </c>
      <c r="G27" s="11">
        <f t="shared" si="1"/>
        <v>0</v>
      </c>
    </row>
    <row r="28" spans="1:79" ht="15.75" thickBot="1" x14ac:dyDescent="0.3">
      <c r="A28" s="9" t="s">
        <v>105</v>
      </c>
      <c r="B28" s="59">
        <v>3</v>
      </c>
      <c r="C28" s="10">
        <v>5</v>
      </c>
      <c r="D28" s="64">
        <v>120</v>
      </c>
      <c r="E28" s="92"/>
      <c r="F28" s="11">
        <f t="shared" si="0"/>
        <v>1800</v>
      </c>
      <c r="G28" s="11">
        <f t="shared" si="1"/>
        <v>0</v>
      </c>
    </row>
    <row r="29" spans="1:79" ht="15.75" thickBot="1" x14ac:dyDescent="0.3">
      <c r="A29" s="9" t="s">
        <v>106</v>
      </c>
      <c r="B29" s="59">
        <v>3</v>
      </c>
      <c r="C29" s="10">
        <v>5</v>
      </c>
      <c r="D29" s="64">
        <v>100</v>
      </c>
      <c r="E29" s="92"/>
      <c r="F29" s="11">
        <f t="shared" si="0"/>
        <v>1500</v>
      </c>
      <c r="G29" s="11">
        <f t="shared" si="1"/>
        <v>0</v>
      </c>
    </row>
    <row r="30" spans="1:79" ht="15.75" thickBot="1" x14ac:dyDescent="0.3">
      <c r="A30" s="9" t="s">
        <v>107</v>
      </c>
      <c r="B30" s="59">
        <v>3</v>
      </c>
      <c r="C30" s="10">
        <v>5</v>
      </c>
      <c r="D30" s="64">
        <v>120</v>
      </c>
      <c r="E30" s="92"/>
      <c r="F30" s="11">
        <f t="shared" si="0"/>
        <v>1800</v>
      </c>
      <c r="G30" s="11">
        <f t="shared" si="1"/>
        <v>0</v>
      </c>
    </row>
    <row r="31" spans="1:79" s="1" customFormat="1" ht="15.75" thickBot="1" x14ac:dyDescent="0.3">
      <c r="A31" s="9" t="s">
        <v>108</v>
      </c>
      <c r="B31" s="59">
        <v>3</v>
      </c>
      <c r="C31" s="10">
        <v>5</v>
      </c>
      <c r="D31" s="63">
        <v>120</v>
      </c>
      <c r="E31" s="92"/>
      <c r="F31" s="11">
        <f t="shared" si="0"/>
        <v>1800</v>
      </c>
      <c r="G31" s="11">
        <f t="shared" si="1"/>
        <v>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 ht="15.75" thickBot="1" x14ac:dyDescent="0.3">
      <c r="A32" s="9" t="s">
        <v>109</v>
      </c>
      <c r="B32" s="59">
        <v>3</v>
      </c>
      <c r="C32" s="10">
        <v>5</v>
      </c>
      <c r="D32" s="64">
        <v>120</v>
      </c>
      <c r="E32" s="92"/>
      <c r="F32" s="11">
        <f t="shared" si="0"/>
        <v>1800</v>
      </c>
      <c r="G32" s="11">
        <f t="shared" si="1"/>
        <v>0</v>
      </c>
    </row>
    <row r="33" spans="1:79" ht="15.75" thickBot="1" x14ac:dyDescent="0.3">
      <c r="A33" s="9" t="s">
        <v>110</v>
      </c>
      <c r="B33" s="59">
        <v>3</v>
      </c>
      <c r="C33" s="10">
        <v>5</v>
      </c>
      <c r="D33" s="64">
        <v>80</v>
      </c>
      <c r="E33" s="92"/>
      <c r="F33" s="11">
        <f t="shared" si="0"/>
        <v>1200</v>
      </c>
      <c r="G33" s="11">
        <f t="shared" si="1"/>
        <v>0</v>
      </c>
    </row>
    <row r="34" spans="1:79" ht="15.75" thickBot="1" x14ac:dyDescent="0.3">
      <c r="A34" s="9" t="s">
        <v>111</v>
      </c>
      <c r="B34" s="59">
        <v>3</v>
      </c>
      <c r="C34" s="10">
        <v>5</v>
      </c>
      <c r="D34" s="64">
        <v>30</v>
      </c>
      <c r="E34" s="92"/>
      <c r="F34" s="11">
        <f t="shared" si="0"/>
        <v>450</v>
      </c>
      <c r="G34" s="11">
        <f t="shared" si="1"/>
        <v>0</v>
      </c>
    </row>
    <row r="35" spans="1:79" ht="15.75" thickBot="1" x14ac:dyDescent="0.3">
      <c r="A35" s="9" t="s">
        <v>112</v>
      </c>
      <c r="B35" s="59">
        <v>10</v>
      </c>
      <c r="C35" s="10">
        <v>5</v>
      </c>
      <c r="D35" s="64">
        <v>25</v>
      </c>
      <c r="E35" s="92"/>
      <c r="F35" s="11">
        <f t="shared" si="0"/>
        <v>1250</v>
      </c>
      <c r="G35" s="11">
        <f t="shared" si="1"/>
        <v>0</v>
      </c>
    </row>
    <row r="36" spans="1:79" ht="15.75" thickBot="1" x14ac:dyDescent="0.3">
      <c r="A36" s="9" t="s">
        <v>113</v>
      </c>
      <c r="B36" s="59">
        <v>10</v>
      </c>
      <c r="C36" s="10">
        <v>5</v>
      </c>
      <c r="D36" s="64">
        <v>40</v>
      </c>
      <c r="E36" s="92"/>
      <c r="F36" s="11">
        <f t="shared" si="0"/>
        <v>2000</v>
      </c>
      <c r="G36" s="11">
        <f t="shared" si="1"/>
        <v>0</v>
      </c>
    </row>
    <row r="37" spans="1:79" ht="15.75" thickBot="1" x14ac:dyDescent="0.3">
      <c r="A37" s="7" t="s">
        <v>114</v>
      </c>
      <c r="B37" s="8"/>
      <c r="C37" s="8"/>
      <c r="D37" s="8"/>
      <c r="E37" s="99"/>
      <c r="F37" s="8"/>
      <c r="G37" s="8"/>
    </row>
    <row r="38" spans="1:79" s="1" customFormat="1" ht="15.75" thickBot="1" x14ac:dyDescent="0.3">
      <c r="A38" s="9" t="s">
        <v>115</v>
      </c>
      <c r="B38" s="59">
        <v>10</v>
      </c>
      <c r="C38" s="10">
        <v>5</v>
      </c>
      <c r="D38" s="64">
        <v>60</v>
      </c>
      <c r="E38" s="92"/>
      <c r="F38" s="11">
        <f t="shared" si="0"/>
        <v>3000</v>
      </c>
      <c r="G38" s="11">
        <f>B38*C38*E38</f>
        <v>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</row>
    <row r="39" spans="1:79" ht="15.75" thickBot="1" x14ac:dyDescent="0.3">
      <c r="A39" s="9" t="s">
        <v>116</v>
      </c>
      <c r="B39" s="59">
        <v>10</v>
      </c>
      <c r="C39" s="10">
        <v>5</v>
      </c>
      <c r="D39" s="64">
        <v>40</v>
      </c>
      <c r="E39" s="92"/>
      <c r="F39" s="11">
        <f t="shared" si="0"/>
        <v>2000</v>
      </c>
      <c r="G39" s="11">
        <f t="shared" si="1"/>
        <v>0</v>
      </c>
    </row>
    <row r="40" spans="1:79" ht="15.75" thickBot="1" x14ac:dyDescent="0.3">
      <c r="A40" s="9" t="s">
        <v>117</v>
      </c>
      <c r="B40" s="59">
        <v>5</v>
      </c>
      <c r="C40" s="10">
        <v>5</v>
      </c>
      <c r="D40" s="64">
        <v>60</v>
      </c>
      <c r="E40" s="92"/>
      <c r="F40" s="11">
        <f t="shared" si="0"/>
        <v>1500</v>
      </c>
      <c r="G40" s="11">
        <f t="shared" si="1"/>
        <v>0</v>
      </c>
    </row>
    <row r="41" spans="1:79" ht="15.75" thickBot="1" x14ac:dyDescent="0.3">
      <c r="A41" s="9" t="s">
        <v>118</v>
      </c>
      <c r="B41" s="59">
        <v>5</v>
      </c>
      <c r="C41" s="10">
        <v>5</v>
      </c>
      <c r="D41" s="64">
        <v>40</v>
      </c>
      <c r="E41" s="92"/>
      <c r="F41" s="11">
        <f t="shared" si="0"/>
        <v>1000</v>
      </c>
      <c r="G41" s="11">
        <f t="shared" si="1"/>
        <v>0</v>
      </c>
    </row>
    <row r="42" spans="1:79" s="1" customFormat="1" ht="15.75" thickBot="1" x14ac:dyDescent="0.3">
      <c r="A42" s="9" t="s">
        <v>119</v>
      </c>
      <c r="B42" s="59">
        <v>10</v>
      </c>
      <c r="C42" s="10">
        <v>5</v>
      </c>
      <c r="D42" s="64">
        <v>25</v>
      </c>
      <c r="E42" s="92"/>
      <c r="F42" s="11">
        <f t="shared" si="0"/>
        <v>1250</v>
      </c>
      <c r="G42" s="11">
        <f t="shared" si="1"/>
        <v>0</v>
      </c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</row>
    <row r="43" spans="1:79" ht="15.75" thickBot="1" x14ac:dyDescent="0.3">
      <c r="A43" s="9" t="s">
        <v>120</v>
      </c>
      <c r="B43" s="59">
        <v>10</v>
      </c>
      <c r="C43" s="10">
        <v>5</v>
      </c>
      <c r="D43" s="64">
        <v>45</v>
      </c>
      <c r="E43" s="92"/>
      <c r="F43" s="11">
        <f t="shared" si="0"/>
        <v>2250</v>
      </c>
      <c r="G43" s="11">
        <f t="shared" si="1"/>
        <v>0</v>
      </c>
    </row>
    <row r="44" spans="1:79" ht="15.75" thickBot="1" x14ac:dyDescent="0.3">
      <c r="A44" s="9" t="s">
        <v>121</v>
      </c>
      <c r="B44" s="59">
        <v>10</v>
      </c>
      <c r="C44" s="10">
        <v>5</v>
      </c>
      <c r="D44" s="64">
        <v>24</v>
      </c>
      <c r="E44" s="92"/>
      <c r="F44" s="11">
        <f t="shared" si="0"/>
        <v>1200</v>
      </c>
      <c r="G44" s="11">
        <f t="shared" si="1"/>
        <v>0</v>
      </c>
    </row>
    <row r="45" spans="1:79" ht="15.75" thickBot="1" x14ac:dyDescent="0.3">
      <c r="A45" s="9" t="s">
        <v>122</v>
      </c>
      <c r="B45" s="59">
        <v>10</v>
      </c>
      <c r="C45" s="10">
        <v>5</v>
      </c>
      <c r="D45" s="64">
        <v>24</v>
      </c>
      <c r="E45" s="92"/>
      <c r="F45" s="11">
        <f t="shared" si="0"/>
        <v>1200</v>
      </c>
      <c r="G45" s="11">
        <f t="shared" si="1"/>
        <v>0</v>
      </c>
    </row>
    <row r="46" spans="1:79" ht="15.75" thickBot="1" x14ac:dyDescent="0.3">
      <c r="A46" s="7" t="s">
        <v>123</v>
      </c>
      <c r="B46" s="8"/>
      <c r="C46" s="8"/>
      <c r="D46" s="8"/>
      <c r="E46" s="99"/>
      <c r="F46" s="8"/>
      <c r="G46" s="8"/>
    </row>
    <row r="47" spans="1:79" s="1" customFormat="1" ht="15.75" thickBot="1" x14ac:dyDescent="0.3">
      <c r="A47" s="9" t="s">
        <v>124</v>
      </c>
      <c r="B47" s="59">
        <v>10</v>
      </c>
      <c r="C47" s="10">
        <v>5</v>
      </c>
      <c r="D47" s="64">
        <v>9</v>
      </c>
      <c r="E47" s="92"/>
      <c r="F47" s="11">
        <f t="shared" si="0"/>
        <v>450</v>
      </c>
      <c r="G47" s="11">
        <f t="shared" si="1"/>
        <v>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</row>
    <row r="48" spans="1:79" ht="15.75" thickBot="1" x14ac:dyDescent="0.3">
      <c r="A48" s="9" t="s">
        <v>125</v>
      </c>
      <c r="B48" s="59">
        <v>10</v>
      </c>
      <c r="C48" s="10">
        <v>5</v>
      </c>
      <c r="D48" s="64">
        <v>9</v>
      </c>
      <c r="E48" s="92"/>
      <c r="F48" s="11">
        <f t="shared" si="0"/>
        <v>450</v>
      </c>
      <c r="G48" s="11">
        <f t="shared" si="1"/>
        <v>0</v>
      </c>
    </row>
    <row r="49" spans="1:79" ht="15.75" thickBot="1" x14ac:dyDescent="0.3">
      <c r="A49" s="9" t="s">
        <v>126</v>
      </c>
      <c r="B49" s="59">
        <v>10</v>
      </c>
      <c r="C49" s="10">
        <v>5</v>
      </c>
      <c r="D49" s="64">
        <v>18</v>
      </c>
      <c r="E49" s="92"/>
      <c r="F49" s="11">
        <f t="shared" si="0"/>
        <v>900</v>
      </c>
      <c r="G49" s="11">
        <f t="shared" si="1"/>
        <v>0</v>
      </c>
    </row>
    <row r="50" spans="1:79" ht="15.75" thickBot="1" x14ac:dyDescent="0.3">
      <c r="A50" s="9" t="s">
        <v>127</v>
      </c>
      <c r="B50" s="59">
        <v>10</v>
      </c>
      <c r="C50" s="10">
        <v>5</v>
      </c>
      <c r="D50" s="64">
        <v>32</v>
      </c>
      <c r="E50" s="92"/>
      <c r="F50" s="11">
        <f t="shared" si="0"/>
        <v>1600</v>
      </c>
      <c r="G50" s="11">
        <f t="shared" si="1"/>
        <v>0</v>
      </c>
    </row>
    <row r="51" spans="1:79" s="1" customFormat="1" ht="15.75" thickBot="1" x14ac:dyDescent="0.3">
      <c r="A51" s="9" t="s">
        <v>128</v>
      </c>
      <c r="B51" s="59">
        <v>10</v>
      </c>
      <c r="C51" s="10">
        <v>5</v>
      </c>
      <c r="D51" s="64">
        <v>32</v>
      </c>
      <c r="E51" s="92"/>
      <c r="F51" s="11">
        <f t="shared" si="0"/>
        <v>1600</v>
      </c>
      <c r="G51" s="11">
        <f t="shared" si="1"/>
        <v>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79" ht="15.75" thickBot="1" x14ac:dyDescent="0.3">
      <c r="A52" s="9" t="s">
        <v>129</v>
      </c>
      <c r="B52" s="59">
        <v>10</v>
      </c>
      <c r="C52" s="10">
        <v>5</v>
      </c>
      <c r="D52" s="64">
        <v>24</v>
      </c>
      <c r="E52" s="92"/>
      <c r="F52" s="11">
        <f t="shared" si="0"/>
        <v>1200</v>
      </c>
      <c r="G52" s="11">
        <f t="shared" si="1"/>
        <v>0</v>
      </c>
    </row>
    <row r="53" spans="1:79" ht="15.75" thickBot="1" x14ac:dyDescent="0.3">
      <c r="A53" s="9" t="s">
        <v>130</v>
      </c>
      <c r="B53" s="59">
        <v>10</v>
      </c>
      <c r="C53" s="10">
        <v>5</v>
      </c>
      <c r="D53" s="64">
        <v>12</v>
      </c>
      <c r="E53" s="92"/>
      <c r="F53" s="11">
        <f t="shared" si="0"/>
        <v>600</v>
      </c>
      <c r="G53" s="11">
        <f t="shared" si="1"/>
        <v>0</v>
      </c>
    </row>
    <row r="54" spans="1:79" ht="15.75" thickBot="1" x14ac:dyDescent="0.3">
      <c r="A54" s="7" t="s">
        <v>131</v>
      </c>
      <c r="B54" s="8"/>
      <c r="C54" s="8"/>
      <c r="D54" s="8"/>
      <c r="E54" s="99"/>
      <c r="F54" s="8"/>
      <c r="G54" s="8"/>
    </row>
    <row r="55" spans="1:79" s="1" customFormat="1" ht="15.75" thickBot="1" x14ac:dyDescent="0.3">
      <c r="A55" s="9" t="s">
        <v>132</v>
      </c>
      <c r="B55" s="59">
        <v>10</v>
      </c>
      <c r="C55" s="10">
        <v>5</v>
      </c>
      <c r="D55" s="64">
        <v>9</v>
      </c>
      <c r="E55" s="92"/>
      <c r="F55" s="11">
        <f t="shared" si="0"/>
        <v>450</v>
      </c>
      <c r="G55" s="11">
        <f t="shared" si="1"/>
        <v>0</v>
      </c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</row>
    <row r="56" spans="1:79" ht="15.75" thickBot="1" x14ac:dyDescent="0.3">
      <c r="A56" s="9" t="s">
        <v>133</v>
      </c>
      <c r="B56" s="59">
        <v>10</v>
      </c>
      <c r="C56" s="10">
        <v>5</v>
      </c>
      <c r="D56" s="64">
        <v>12</v>
      </c>
      <c r="E56" s="92"/>
      <c r="F56" s="11">
        <f t="shared" si="0"/>
        <v>600</v>
      </c>
      <c r="G56" s="11">
        <f>B56*C56*E56</f>
        <v>0</v>
      </c>
    </row>
    <row r="57" spans="1:79" ht="15.75" thickBot="1" x14ac:dyDescent="0.3">
      <c r="A57" s="9" t="s">
        <v>134</v>
      </c>
      <c r="B57" s="59">
        <v>10</v>
      </c>
      <c r="C57" s="10">
        <v>5</v>
      </c>
      <c r="D57" s="64">
        <v>9</v>
      </c>
      <c r="E57" s="92"/>
      <c r="F57" s="11">
        <f t="shared" si="0"/>
        <v>450</v>
      </c>
      <c r="G57" s="11">
        <f t="shared" si="1"/>
        <v>0</v>
      </c>
    </row>
    <row r="58" spans="1:79" ht="15.75" thickBot="1" x14ac:dyDescent="0.3">
      <c r="A58" s="9" t="s">
        <v>135</v>
      </c>
      <c r="B58" s="59">
        <v>10</v>
      </c>
      <c r="C58" s="10">
        <v>5</v>
      </c>
      <c r="D58" s="64">
        <v>6</v>
      </c>
      <c r="E58" s="92"/>
      <c r="F58" s="11">
        <f t="shared" si="0"/>
        <v>300</v>
      </c>
      <c r="G58" s="11">
        <f t="shared" si="1"/>
        <v>0</v>
      </c>
    </row>
    <row r="59" spans="1:79" ht="15.75" thickBot="1" x14ac:dyDescent="0.3">
      <c r="A59" s="9" t="s">
        <v>136</v>
      </c>
      <c r="B59" s="59">
        <v>30</v>
      </c>
      <c r="C59" s="10">
        <v>5</v>
      </c>
      <c r="D59" s="64">
        <v>6</v>
      </c>
      <c r="E59" s="92"/>
      <c r="F59" s="11">
        <f t="shared" si="0"/>
        <v>900</v>
      </c>
      <c r="G59" s="11">
        <f t="shared" si="1"/>
        <v>0</v>
      </c>
    </row>
    <row r="60" spans="1:79" ht="15.75" thickBot="1" x14ac:dyDescent="0.3">
      <c r="A60" s="9" t="s">
        <v>137</v>
      </c>
      <c r="B60" s="59">
        <v>5</v>
      </c>
      <c r="C60" s="10">
        <v>5</v>
      </c>
      <c r="D60" s="64">
        <v>80</v>
      </c>
      <c r="E60" s="92"/>
      <c r="F60" s="11">
        <f t="shared" si="0"/>
        <v>2000</v>
      </c>
      <c r="G60" s="11">
        <f t="shared" si="1"/>
        <v>0</v>
      </c>
    </row>
    <row r="61" spans="1:79" ht="15.75" thickBot="1" x14ac:dyDescent="0.3">
      <c r="A61" s="7" t="s">
        <v>138</v>
      </c>
      <c r="B61" s="8"/>
      <c r="C61" s="8"/>
      <c r="D61" s="8"/>
      <c r="E61" s="99"/>
      <c r="F61" s="8"/>
      <c r="G61" s="8"/>
    </row>
    <row r="62" spans="1:79" s="1" customFormat="1" ht="15.75" thickBot="1" x14ac:dyDescent="0.3">
      <c r="A62" s="9" t="s">
        <v>139</v>
      </c>
      <c r="B62" s="59">
        <v>10</v>
      </c>
      <c r="C62" s="10">
        <v>5</v>
      </c>
      <c r="D62" s="64">
        <v>25</v>
      </c>
      <c r="E62" s="92"/>
      <c r="F62" s="11">
        <f t="shared" si="0"/>
        <v>1250</v>
      </c>
      <c r="G62" s="11">
        <f>B62*C62*E62</f>
        <v>0</v>
      </c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</row>
    <row r="63" spans="1:79" ht="15.75" thickBot="1" x14ac:dyDescent="0.3">
      <c r="A63" s="9" t="s">
        <v>140</v>
      </c>
      <c r="B63" s="59">
        <v>5</v>
      </c>
      <c r="C63" s="10">
        <v>5</v>
      </c>
      <c r="D63" s="64">
        <v>40</v>
      </c>
      <c r="E63" s="92"/>
      <c r="F63" s="11">
        <f t="shared" si="0"/>
        <v>1000</v>
      </c>
      <c r="G63" s="11">
        <f t="shared" si="1"/>
        <v>0</v>
      </c>
    </row>
    <row r="64" spans="1:79" ht="15.75" thickBot="1" x14ac:dyDescent="0.3">
      <c r="A64" s="9" t="s">
        <v>141</v>
      </c>
      <c r="B64" s="59">
        <v>5</v>
      </c>
      <c r="C64" s="10">
        <v>5</v>
      </c>
      <c r="D64" s="64">
        <v>54</v>
      </c>
      <c r="E64" s="92"/>
      <c r="F64" s="11">
        <f t="shared" si="0"/>
        <v>1350</v>
      </c>
      <c r="G64" s="11">
        <f t="shared" si="1"/>
        <v>0</v>
      </c>
    </row>
    <row r="65" spans="1:79" ht="15.75" thickBot="1" x14ac:dyDescent="0.3">
      <c r="A65" s="9" t="s">
        <v>142</v>
      </c>
      <c r="B65" s="59">
        <v>5</v>
      </c>
      <c r="C65" s="10">
        <v>5</v>
      </c>
      <c r="D65" s="64">
        <v>25</v>
      </c>
      <c r="E65" s="92"/>
      <c r="F65" s="11">
        <f t="shared" si="0"/>
        <v>625</v>
      </c>
      <c r="G65" s="11">
        <f t="shared" si="1"/>
        <v>0</v>
      </c>
    </row>
    <row r="66" spans="1:79" ht="15.75" thickBot="1" x14ac:dyDescent="0.3">
      <c r="A66" s="9" t="s">
        <v>143</v>
      </c>
      <c r="B66" s="59">
        <v>5</v>
      </c>
      <c r="C66" s="10">
        <v>5</v>
      </c>
      <c r="D66" s="64">
        <v>37.5</v>
      </c>
      <c r="E66" s="92"/>
      <c r="F66" s="11">
        <f t="shared" si="0"/>
        <v>937.5</v>
      </c>
      <c r="G66" s="11">
        <f t="shared" si="1"/>
        <v>0</v>
      </c>
    </row>
    <row r="67" spans="1:79" ht="15.75" thickBot="1" x14ac:dyDescent="0.3">
      <c r="A67" s="9" t="s">
        <v>144</v>
      </c>
      <c r="B67" s="59">
        <v>5</v>
      </c>
      <c r="C67" s="10">
        <v>5</v>
      </c>
      <c r="D67" s="11">
        <v>20</v>
      </c>
      <c r="E67" s="92"/>
      <c r="F67" s="11">
        <f t="shared" si="0"/>
        <v>500</v>
      </c>
      <c r="G67" s="11">
        <f t="shared" si="1"/>
        <v>0</v>
      </c>
    </row>
    <row r="68" spans="1:79" ht="15.75" thickBot="1" x14ac:dyDescent="0.3">
      <c r="A68" s="7" t="s">
        <v>145</v>
      </c>
      <c r="B68" s="8"/>
      <c r="C68" s="8"/>
      <c r="D68" s="8"/>
      <c r="E68" s="99"/>
      <c r="F68" s="8"/>
      <c r="G68" s="8"/>
    </row>
    <row r="69" spans="1:79" s="1" customFormat="1" ht="15.75" thickBot="1" x14ac:dyDescent="0.3">
      <c r="A69" s="9" t="s">
        <v>146</v>
      </c>
      <c r="B69" s="59">
        <v>5</v>
      </c>
      <c r="C69" s="10">
        <v>5</v>
      </c>
      <c r="D69" s="64">
        <v>180</v>
      </c>
      <c r="E69" s="92"/>
      <c r="F69" s="11">
        <f t="shared" si="0"/>
        <v>4500</v>
      </c>
      <c r="G69" s="11">
        <f t="shared" si="1"/>
        <v>0</v>
      </c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</row>
    <row r="70" spans="1:79" ht="15.75" thickBot="1" x14ac:dyDescent="0.3">
      <c r="A70" s="9" t="s">
        <v>147</v>
      </c>
      <c r="B70" s="59">
        <v>5</v>
      </c>
      <c r="C70" s="10">
        <v>5</v>
      </c>
      <c r="D70" s="64">
        <v>90</v>
      </c>
      <c r="E70" s="92"/>
      <c r="F70" s="11">
        <f t="shared" si="0"/>
        <v>2250</v>
      </c>
      <c r="G70" s="11">
        <f t="shared" si="1"/>
        <v>0</v>
      </c>
    </row>
    <row r="71" spans="1:79" ht="15.75" thickBot="1" x14ac:dyDescent="0.3">
      <c r="A71" s="9" t="s">
        <v>148</v>
      </c>
      <c r="B71" s="59">
        <v>5</v>
      </c>
      <c r="C71" s="10">
        <v>5</v>
      </c>
      <c r="D71" s="64">
        <v>90</v>
      </c>
      <c r="E71" s="92"/>
      <c r="F71" s="11">
        <f t="shared" si="0"/>
        <v>2250</v>
      </c>
      <c r="G71" s="11">
        <f t="shared" si="1"/>
        <v>0</v>
      </c>
    </row>
    <row r="72" spans="1:79" ht="15.75" thickBot="1" x14ac:dyDescent="0.3">
      <c r="A72" s="9" t="s">
        <v>149</v>
      </c>
      <c r="B72" s="59">
        <v>5</v>
      </c>
      <c r="C72" s="10">
        <v>5</v>
      </c>
      <c r="D72" s="64">
        <v>20</v>
      </c>
      <c r="E72" s="92"/>
      <c r="F72" s="11">
        <f t="shared" si="0"/>
        <v>500</v>
      </c>
      <c r="G72" s="11">
        <f t="shared" si="1"/>
        <v>0</v>
      </c>
    </row>
    <row r="73" spans="1:79" ht="15.75" thickBot="1" x14ac:dyDescent="0.3">
      <c r="A73" s="9" t="s">
        <v>150</v>
      </c>
      <c r="B73" s="59">
        <v>5</v>
      </c>
      <c r="C73" s="10">
        <v>5</v>
      </c>
      <c r="D73" s="64">
        <v>60</v>
      </c>
      <c r="E73" s="92"/>
      <c r="F73" s="11">
        <f t="shared" si="0"/>
        <v>1500</v>
      </c>
      <c r="G73" s="11">
        <f>B73*C73*E73</f>
        <v>0</v>
      </c>
    </row>
    <row r="74" spans="1:79" ht="15.75" thickBot="1" x14ac:dyDescent="0.3">
      <c r="A74" s="7" t="s">
        <v>151</v>
      </c>
      <c r="B74" s="8"/>
      <c r="C74" s="8"/>
      <c r="D74" s="8"/>
      <c r="E74" s="99"/>
      <c r="F74" s="8"/>
      <c r="G74" s="8"/>
    </row>
    <row r="75" spans="1:79" ht="15.75" thickBot="1" x14ac:dyDescent="0.3">
      <c r="A75" s="9" t="s">
        <v>152</v>
      </c>
      <c r="B75" s="59">
        <v>1</v>
      </c>
      <c r="C75" s="10">
        <v>5</v>
      </c>
      <c r="D75" s="64">
        <v>120</v>
      </c>
      <c r="E75" s="92"/>
      <c r="F75" s="11">
        <f t="shared" ref="F75:F110" si="2">B75*C75*D75</f>
        <v>600</v>
      </c>
      <c r="G75" s="11">
        <f t="shared" ref="G75:G110" si="3">B75*C75*E75</f>
        <v>0</v>
      </c>
    </row>
    <row r="76" spans="1:79" s="1" customFormat="1" ht="15.75" thickBot="1" x14ac:dyDescent="0.3">
      <c r="A76" s="9" t="s">
        <v>270</v>
      </c>
      <c r="B76" s="59">
        <v>20</v>
      </c>
      <c r="C76" s="10">
        <v>5</v>
      </c>
      <c r="D76" s="64">
        <v>10</v>
      </c>
      <c r="E76" s="92"/>
      <c r="F76" s="11">
        <f t="shared" si="2"/>
        <v>1000</v>
      </c>
      <c r="G76" s="11">
        <f>B76*C76*E76</f>
        <v>0</v>
      </c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</row>
    <row r="77" spans="1:79" ht="15.75" thickBot="1" x14ac:dyDescent="0.3">
      <c r="A77" s="9" t="s">
        <v>271</v>
      </c>
      <c r="B77" s="59">
        <v>20</v>
      </c>
      <c r="C77" s="10">
        <v>5</v>
      </c>
      <c r="D77" s="64">
        <v>15</v>
      </c>
      <c r="E77" s="92"/>
      <c r="F77" s="11">
        <f t="shared" si="2"/>
        <v>1500</v>
      </c>
      <c r="G77" s="11">
        <f t="shared" si="3"/>
        <v>0</v>
      </c>
    </row>
    <row r="78" spans="1:79" ht="15.75" thickBot="1" x14ac:dyDescent="0.3">
      <c r="A78" s="9" t="s">
        <v>153</v>
      </c>
      <c r="B78" s="59">
        <v>20</v>
      </c>
      <c r="C78" s="10">
        <v>5</v>
      </c>
      <c r="D78" s="64">
        <v>25</v>
      </c>
      <c r="E78" s="92"/>
      <c r="F78" s="11">
        <f t="shared" si="2"/>
        <v>2500</v>
      </c>
      <c r="G78" s="11">
        <f t="shared" si="3"/>
        <v>0</v>
      </c>
    </row>
    <row r="79" spans="1:79" ht="15.75" thickBot="1" x14ac:dyDescent="0.3">
      <c r="A79" s="9" t="s">
        <v>154</v>
      </c>
      <c r="B79" s="60">
        <v>1</v>
      </c>
      <c r="C79" s="10">
        <v>5</v>
      </c>
      <c r="D79" s="64">
        <v>100</v>
      </c>
      <c r="E79" s="92"/>
      <c r="F79" s="11">
        <f t="shared" si="2"/>
        <v>500</v>
      </c>
      <c r="G79" s="11">
        <f t="shared" si="3"/>
        <v>0</v>
      </c>
    </row>
    <row r="80" spans="1:79" ht="15.75" thickBot="1" x14ac:dyDescent="0.3">
      <c r="A80" s="9" t="s">
        <v>155</v>
      </c>
      <c r="B80" s="59">
        <v>1</v>
      </c>
      <c r="C80" s="10">
        <v>5</v>
      </c>
      <c r="D80" s="64">
        <v>120</v>
      </c>
      <c r="E80" s="92"/>
      <c r="F80" s="11">
        <f t="shared" si="2"/>
        <v>600</v>
      </c>
      <c r="G80" s="11">
        <f t="shared" si="3"/>
        <v>0</v>
      </c>
    </row>
    <row r="81" spans="1:79" s="1" customFormat="1" ht="15.75" thickBot="1" x14ac:dyDescent="0.3">
      <c r="A81" s="9" t="s">
        <v>156</v>
      </c>
      <c r="B81" s="59">
        <v>10</v>
      </c>
      <c r="C81" s="10">
        <v>5</v>
      </c>
      <c r="D81" s="64">
        <v>90</v>
      </c>
      <c r="E81" s="92"/>
      <c r="F81" s="11">
        <f t="shared" si="2"/>
        <v>4500</v>
      </c>
      <c r="G81" s="11">
        <f t="shared" si="3"/>
        <v>0</v>
      </c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</row>
    <row r="82" spans="1:79" ht="15.75" thickBot="1" x14ac:dyDescent="0.3">
      <c r="A82" s="9" t="s">
        <v>157</v>
      </c>
      <c r="B82" s="60">
        <v>5</v>
      </c>
      <c r="C82" s="10">
        <v>5</v>
      </c>
      <c r="D82" s="64">
        <v>75</v>
      </c>
      <c r="E82" s="92"/>
      <c r="F82" s="11">
        <f t="shared" si="2"/>
        <v>1875</v>
      </c>
      <c r="G82" s="11">
        <f t="shared" si="3"/>
        <v>0</v>
      </c>
    </row>
    <row r="83" spans="1:79" ht="15.75" thickBot="1" x14ac:dyDescent="0.3">
      <c r="A83" s="9" t="s">
        <v>158</v>
      </c>
      <c r="B83" s="59">
        <v>5</v>
      </c>
      <c r="C83" s="10">
        <v>5</v>
      </c>
      <c r="D83" s="64">
        <v>50</v>
      </c>
      <c r="E83" s="92"/>
      <c r="F83" s="11">
        <f t="shared" si="2"/>
        <v>1250</v>
      </c>
      <c r="G83" s="11">
        <f t="shared" si="3"/>
        <v>0</v>
      </c>
    </row>
    <row r="84" spans="1:79" ht="15.75" thickBot="1" x14ac:dyDescent="0.3">
      <c r="A84" s="9" t="s">
        <v>159</v>
      </c>
      <c r="B84" s="59">
        <v>5</v>
      </c>
      <c r="C84" s="10">
        <v>5</v>
      </c>
      <c r="D84" s="64">
        <v>90</v>
      </c>
      <c r="E84" s="92"/>
      <c r="F84" s="11">
        <f t="shared" si="2"/>
        <v>2250</v>
      </c>
      <c r="G84" s="11">
        <f t="shared" si="3"/>
        <v>0</v>
      </c>
    </row>
    <row r="85" spans="1:79" ht="15.75" thickBot="1" x14ac:dyDescent="0.3">
      <c r="A85" s="7" t="s">
        <v>160</v>
      </c>
      <c r="B85" s="8"/>
      <c r="C85" s="8"/>
      <c r="D85" s="8"/>
      <c r="E85" s="99"/>
      <c r="F85" s="8"/>
      <c r="G85" s="8"/>
    </row>
    <row r="86" spans="1:79" s="1" customFormat="1" ht="15.75" thickBot="1" x14ac:dyDescent="0.3">
      <c r="A86" s="9" t="s">
        <v>161</v>
      </c>
      <c r="B86" s="59">
        <v>5</v>
      </c>
      <c r="C86" s="10">
        <v>5</v>
      </c>
      <c r="D86" s="64">
        <v>120</v>
      </c>
      <c r="E86" s="92"/>
      <c r="F86" s="11">
        <f t="shared" si="2"/>
        <v>3000</v>
      </c>
      <c r="G86" s="11">
        <f t="shared" si="3"/>
        <v>0</v>
      </c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</row>
    <row r="87" spans="1:79" ht="15.75" thickBot="1" x14ac:dyDescent="0.3">
      <c r="A87" s="9" t="s">
        <v>162</v>
      </c>
      <c r="B87" s="59">
        <v>5</v>
      </c>
      <c r="C87" s="10">
        <v>5</v>
      </c>
      <c r="D87" s="64">
        <v>90</v>
      </c>
      <c r="E87" s="92"/>
      <c r="F87" s="11">
        <f t="shared" si="2"/>
        <v>2250</v>
      </c>
      <c r="G87" s="11">
        <f t="shared" si="3"/>
        <v>0</v>
      </c>
    </row>
    <row r="88" spans="1:79" ht="15.75" thickBot="1" x14ac:dyDescent="0.3">
      <c r="A88" s="9" t="s">
        <v>163</v>
      </c>
      <c r="B88" s="59">
        <v>5</v>
      </c>
      <c r="C88" s="10">
        <v>5</v>
      </c>
      <c r="D88" s="64">
        <v>60</v>
      </c>
      <c r="E88" s="92"/>
      <c r="F88" s="11">
        <f t="shared" si="2"/>
        <v>1500</v>
      </c>
      <c r="G88" s="11">
        <f t="shared" si="3"/>
        <v>0</v>
      </c>
    </row>
    <row r="89" spans="1:79" ht="15.75" thickBot="1" x14ac:dyDescent="0.3">
      <c r="A89" s="9" t="s">
        <v>164</v>
      </c>
      <c r="B89" s="59">
        <v>5</v>
      </c>
      <c r="C89" s="10">
        <v>5</v>
      </c>
      <c r="D89" s="64">
        <v>25</v>
      </c>
      <c r="E89" s="92"/>
      <c r="F89" s="11">
        <f t="shared" si="2"/>
        <v>625</v>
      </c>
      <c r="G89" s="11">
        <f t="shared" si="3"/>
        <v>0</v>
      </c>
    </row>
    <row r="90" spans="1:79" ht="15.75" thickBot="1" x14ac:dyDescent="0.3">
      <c r="A90" s="9" t="s">
        <v>165</v>
      </c>
      <c r="B90" s="59">
        <v>5</v>
      </c>
      <c r="C90" s="10">
        <v>5</v>
      </c>
      <c r="D90" s="64">
        <v>35</v>
      </c>
      <c r="E90" s="92"/>
      <c r="F90" s="11">
        <f t="shared" si="2"/>
        <v>875</v>
      </c>
      <c r="G90" s="11">
        <f t="shared" si="3"/>
        <v>0</v>
      </c>
    </row>
    <row r="91" spans="1:79" s="1" customFormat="1" ht="15.75" thickBot="1" x14ac:dyDescent="0.3">
      <c r="A91" s="9" t="s">
        <v>166</v>
      </c>
      <c r="B91" s="59">
        <v>5</v>
      </c>
      <c r="C91" s="10">
        <v>5</v>
      </c>
      <c r="D91" s="64">
        <v>20</v>
      </c>
      <c r="E91" s="92"/>
      <c r="F91" s="11">
        <f t="shared" si="2"/>
        <v>500</v>
      </c>
      <c r="G91" s="11">
        <f t="shared" si="3"/>
        <v>0</v>
      </c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</row>
    <row r="92" spans="1:79" ht="15.75" thickBot="1" x14ac:dyDescent="0.3">
      <c r="A92" s="9" t="s">
        <v>167</v>
      </c>
      <c r="B92" s="59">
        <v>5</v>
      </c>
      <c r="C92" s="10">
        <v>5</v>
      </c>
      <c r="D92" s="64">
        <v>30</v>
      </c>
      <c r="E92" s="92"/>
      <c r="F92" s="11">
        <f t="shared" si="2"/>
        <v>750</v>
      </c>
      <c r="G92" s="11">
        <f t="shared" si="3"/>
        <v>0</v>
      </c>
    </row>
    <row r="93" spans="1:79" ht="15.75" thickBot="1" x14ac:dyDescent="0.3">
      <c r="A93" s="9" t="s">
        <v>168</v>
      </c>
      <c r="B93" s="59">
        <v>10</v>
      </c>
      <c r="C93" s="10">
        <v>5</v>
      </c>
      <c r="D93" s="64">
        <v>15</v>
      </c>
      <c r="E93" s="92"/>
      <c r="F93" s="11">
        <f t="shared" si="2"/>
        <v>750</v>
      </c>
      <c r="G93" s="11">
        <f t="shared" si="3"/>
        <v>0</v>
      </c>
    </row>
    <row r="94" spans="1:79" ht="15.75" thickBot="1" x14ac:dyDescent="0.3">
      <c r="A94" s="9" t="s">
        <v>169</v>
      </c>
      <c r="B94" s="59">
        <v>10</v>
      </c>
      <c r="C94" s="10">
        <v>5</v>
      </c>
      <c r="D94" s="64">
        <v>25</v>
      </c>
      <c r="E94" s="92"/>
      <c r="F94" s="11">
        <f t="shared" si="2"/>
        <v>1250</v>
      </c>
      <c r="G94" s="11">
        <f t="shared" si="3"/>
        <v>0</v>
      </c>
    </row>
    <row r="95" spans="1:79" ht="15.75" thickBot="1" x14ac:dyDescent="0.3">
      <c r="A95" s="9" t="s">
        <v>170</v>
      </c>
      <c r="B95" s="59">
        <v>10</v>
      </c>
      <c r="C95" s="10">
        <v>5</v>
      </c>
      <c r="D95" s="64">
        <v>30</v>
      </c>
      <c r="E95" s="92"/>
      <c r="F95" s="11">
        <f t="shared" si="2"/>
        <v>1500</v>
      </c>
      <c r="G95" s="11">
        <f t="shared" si="3"/>
        <v>0</v>
      </c>
    </row>
    <row r="96" spans="1:79" s="1" customFormat="1" ht="15.75" thickBot="1" x14ac:dyDescent="0.3">
      <c r="A96" s="9" t="s">
        <v>171</v>
      </c>
      <c r="B96" s="59">
        <v>10</v>
      </c>
      <c r="C96" s="10">
        <v>5</v>
      </c>
      <c r="D96" s="64">
        <v>35</v>
      </c>
      <c r="E96" s="92"/>
      <c r="F96" s="11">
        <f t="shared" si="2"/>
        <v>1750</v>
      </c>
      <c r="G96" s="11">
        <f t="shared" si="3"/>
        <v>0</v>
      </c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</row>
    <row r="97" spans="1:79" ht="15.75" thickBot="1" x14ac:dyDescent="0.3">
      <c r="A97" s="9" t="s">
        <v>172</v>
      </c>
      <c r="B97" s="59">
        <v>5</v>
      </c>
      <c r="C97" s="10">
        <v>5</v>
      </c>
      <c r="D97" s="64">
        <v>15</v>
      </c>
      <c r="E97" s="92"/>
      <c r="F97" s="11">
        <f t="shared" si="2"/>
        <v>375</v>
      </c>
      <c r="G97" s="11">
        <f t="shared" si="3"/>
        <v>0</v>
      </c>
    </row>
    <row r="98" spans="1:79" ht="15.75" thickBot="1" x14ac:dyDescent="0.3">
      <c r="A98" s="9" t="s">
        <v>173</v>
      </c>
      <c r="B98" s="59">
        <v>5</v>
      </c>
      <c r="C98" s="10">
        <v>5</v>
      </c>
      <c r="D98" s="64">
        <v>20</v>
      </c>
      <c r="E98" s="92"/>
      <c r="F98" s="11">
        <f t="shared" si="2"/>
        <v>500</v>
      </c>
      <c r="G98" s="11">
        <f t="shared" si="3"/>
        <v>0</v>
      </c>
    </row>
    <row r="99" spans="1:79" ht="15.75" thickBot="1" x14ac:dyDescent="0.3">
      <c r="A99" s="9" t="s">
        <v>174</v>
      </c>
      <c r="B99" s="59">
        <v>5</v>
      </c>
      <c r="C99" s="10">
        <v>5</v>
      </c>
      <c r="D99" s="64">
        <v>20</v>
      </c>
      <c r="E99" s="92"/>
      <c r="F99" s="11">
        <f t="shared" si="2"/>
        <v>500</v>
      </c>
      <c r="G99" s="11">
        <f t="shared" si="3"/>
        <v>0</v>
      </c>
    </row>
    <row r="100" spans="1:79" s="1" customFormat="1" ht="15.75" thickBot="1" x14ac:dyDescent="0.3">
      <c r="A100" s="9" t="s">
        <v>175</v>
      </c>
      <c r="B100" s="59">
        <v>5</v>
      </c>
      <c r="C100" s="10">
        <v>5</v>
      </c>
      <c r="D100" s="64">
        <v>15</v>
      </c>
      <c r="E100" s="92"/>
      <c r="F100" s="11">
        <f t="shared" si="2"/>
        <v>375</v>
      </c>
      <c r="G100" s="11">
        <f t="shared" si="3"/>
        <v>0</v>
      </c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</row>
    <row r="101" spans="1:79" ht="15.75" thickBot="1" x14ac:dyDescent="0.3">
      <c r="A101" s="9" t="s">
        <v>176</v>
      </c>
      <c r="B101" s="59">
        <v>5</v>
      </c>
      <c r="C101" s="10">
        <v>5</v>
      </c>
      <c r="D101" s="64">
        <v>15</v>
      </c>
      <c r="E101" s="92"/>
      <c r="F101" s="11">
        <f t="shared" si="2"/>
        <v>375</v>
      </c>
      <c r="G101" s="11">
        <f t="shared" si="3"/>
        <v>0</v>
      </c>
    </row>
    <row r="102" spans="1:79" ht="15.75" thickBot="1" x14ac:dyDescent="0.3">
      <c r="A102" s="9" t="s">
        <v>177</v>
      </c>
      <c r="B102" s="59">
        <v>5</v>
      </c>
      <c r="C102" s="10">
        <v>5</v>
      </c>
      <c r="D102" s="64">
        <v>10</v>
      </c>
      <c r="E102" s="92"/>
      <c r="F102" s="11">
        <f t="shared" si="2"/>
        <v>250</v>
      </c>
      <c r="G102" s="11">
        <f t="shared" si="3"/>
        <v>0</v>
      </c>
    </row>
    <row r="103" spans="1:79" ht="15.75" thickBot="1" x14ac:dyDescent="0.3">
      <c r="A103" s="9" t="s">
        <v>178</v>
      </c>
      <c r="B103" s="59">
        <v>5</v>
      </c>
      <c r="C103" s="10">
        <v>5</v>
      </c>
      <c r="D103" s="64">
        <v>5</v>
      </c>
      <c r="E103" s="92"/>
      <c r="F103" s="11">
        <f t="shared" si="2"/>
        <v>125</v>
      </c>
      <c r="G103" s="11">
        <f>B103*C103*E103</f>
        <v>0</v>
      </c>
    </row>
    <row r="104" spans="1:79" ht="15.75" thickBot="1" x14ac:dyDescent="0.3">
      <c r="A104" s="9" t="s">
        <v>179</v>
      </c>
      <c r="B104" s="59">
        <v>5</v>
      </c>
      <c r="C104" s="10">
        <v>5</v>
      </c>
      <c r="D104" s="64">
        <v>16</v>
      </c>
      <c r="E104" s="92"/>
      <c r="F104" s="11">
        <f t="shared" si="2"/>
        <v>400</v>
      </c>
      <c r="G104" s="11">
        <f t="shared" si="3"/>
        <v>0</v>
      </c>
    </row>
    <row r="105" spans="1:79" ht="15.75" thickBot="1" x14ac:dyDescent="0.3">
      <c r="A105" s="9" t="s">
        <v>251</v>
      </c>
      <c r="B105" s="61">
        <v>600</v>
      </c>
      <c r="C105" s="59">
        <v>5</v>
      </c>
      <c r="D105" s="11">
        <v>30</v>
      </c>
      <c r="E105" s="92"/>
      <c r="F105" s="11">
        <f t="shared" si="2"/>
        <v>90000</v>
      </c>
      <c r="G105" s="11">
        <f t="shared" si="3"/>
        <v>0</v>
      </c>
    </row>
    <row r="106" spans="1:79" ht="15.75" thickBot="1" x14ac:dyDescent="0.3">
      <c r="A106" s="9" t="s">
        <v>252</v>
      </c>
      <c r="B106" s="62">
        <v>4</v>
      </c>
      <c r="C106" s="59">
        <v>5</v>
      </c>
      <c r="D106" s="11">
        <v>250</v>
      </c>
      <c r="E106" s="92"/>
      <c r="F106" s="11">
        <f t="shared" si="2"/>
        <v>5000</v>
      </c>
      <c r="G106" s="11">
        <f t="shared" si="3"/>
        <v>0</v>
      </c>
    </row>
    <row r="107" spans="1:79" ht="15.75" thickBot="1" x14ac:dyDescent="0.3">
      <c r="A107" s="9" t="s">
        <v>253</v>
      </c>
      <c r="B107" s="62">
        <v>220</v>
      </c>
      <c r="C107" s="59">
        <v>5</v>
      </c>
      <c r="D107" s="11">
        <v>20</v>
      </c>
      <c r="E107" s="92"/>
      <c r="F107" s="11">
        <f t="shared" si="2"/>
        <v>22000</v>
      </c>
      <c r="G107" s="11">
        <f t="shared" si="3"/>
        <v>0</v>
      </c>
    </row>
    <row r="108" spans="1:79" ht="15.75" thickBot="1" x14ac:dyDescent="0.3">
      <c r="A108" s="9" t="s">
        <v>254</v>
      </c>
      <c r="B108" s="62">
        <v>20</v>
      </c>
      <c r="C108" s="59">
        <v>5</v>
      </c>
      <c r="D108" s="11">
        <v>20</v>
      </c>
      <c r="E108" s="92"/>
      <c r="F108" s="11">
        <f t="shared" si="2"/>
        <v>2000</v>
      </c>
      <c r="G108" s="11">
        <f t="shared" si="3"/>
        <v>0</v>
      </c>
    </row>
    <row r="109" spans="1:79" ht="15.75" thickBot="1" x14ac:dyDescent="0.3">
      <c r="A109" s="9" t="s">
        <v>255</v>
      </c>
      <c r="B109" s="62">
        <v>20</v>
      </c>
      <c r="C109" s="59">
        <v>5</v>
      </c>
      <c r="D109" s="11">
        <v>20</v>
      </c>
      <c r="E109" s="92"/>
      <c r="F109" s="11">
        <f t="shared" si="2"/>
        <v>2000</v>
      </c>
      <c r="G109" s="11">
        <f t="shared" si="3"/>
        <v>0</v>
      </c>
    </row>
    <row r="110" spans="1:79" ht="15.75" thickBot="1" x14ac:dyDescent="0.3">
      <c r="A110" s="9" t="s">
        <v>256</v>
      </c>
      <c r="B110" s="62">
        <v>8</v>
      </c>
      <c r="C110" s="59">
        <v>5</v>
      </c>
      <c r="D110" s="11">
        <v>40</v>
      </c>
      <c r="E110" s="92"/>
      <c r="F110" s="11">
        <f t="shared" si="2"/>
        <v>1600</v>
      </c>
      <c r="G110" s="11">
        <f t="shared" si="3"/>
        <v>0</v>
      </c>
    </row>
    <row r="111" spans="1:79" ht="15.75" thickBot="1" x14ac:dyDescent="0.3">
      <c r="A111" s="9" t="s">
        <v>257</v>
      </c>
      <c r="B111" s="62">
        <v>4</v>
      </c>
      <c r="C111" s="59">
        <v>5</v>
      </c>
      <c r="D111" s="11">
        <v>250</v>
      </c>
      <c r="E111" s="92"/>
      <c r="F111" s="11">
        <f t="shared" ref="F111:F123" si="4">B111*C111*D111</f>
        <v>5000</v>
      </c>
      <c r="G111" s="11">
        <f t="shared" ref="G111:G122" si="5">B111*C111*E111</f>
        <v>0</v>
      </c>
    </row>
    <row r="112" spans="1:79" ht="15.75" thickBot="1" x14ac:dyDescent="0.3">
      <c r="A112" s="9" t="s">
        <v>258</v>
      </c>
      <c r="B112" s="62">
        <v>4</v>
      </c>
      <c r="C112" s="59">
        <v>5</v>
      </c>
      <c r="D112" s="11">
        <v>90</v>
      </c>
      <c r="E112" s="92"/>
      <c r="F112" s="11">
        <f t="shared" si="4"/>
        <v>1800</v>
      </c>
      <c r="G112" s="11">
        <f t="shared" si="5"/>
        <v>0</v>
      </c>
    </row>
    <row r="113" spans="1:7" ht="15.75" thickBot="1" x14ac:dyDescent="0.3">
      <c r="A113" s="9" t="s">
        <v>259</v>
      </c>
      <c r="B113" s="62">
        <v>2</v>
      </c>
      <c r="C113" s="59">
        <v>5</v>
      </c>
      <c r="D113" s="11">
        <v>900</v>
      </c>
      <c r="E113" s="92"/>
      <c r="F113" s="11">
        <f t="shared" si="4"/>
        <v>9000</v>
      </c>
      <c r="G113" s="11">
        <f t="shared" si="5"/>
        <v>0</v>
      </c>
    </row>
    <row r="114" spans="1:7" ht="15.75" thickBot="1" x14ac:dyDescent="0.3">
      <c r="A114" s="9" t="s">
        <v>260</v>
      </c>
      <c r="B114" s="62">
        <v>10</v>
      </c>
      <c r="C114" s="59">
        <v>5</v>
      </c>
      <c r="D114" s="11">
        <v>60</v>
      </c>
      <c r="E114" s="92"/>
      <c r="F114" s="11">
        <f t="shared" si="4"/>
        <v>3000</v>
      </c>
      <c r="G114" s="11">
        <f t="shared" si="5"/>
        <v>0</v>
      </c>
    </row>
    <row r="115" spans="1:7" ht="15.75" thickBot="1" x14ac:dyDescent="0.3">
      <c r="A115" s="9" t="s">
        <v>261</v>
      </c>
      <c r="B115" s="62">
        <v>2</v>
      </c>
      <c r="C115" s="59">
        <v>5</v>
      </c>
      <c r="D115" s="11">
        <v>2500</v>
      </c>
      <c r="E115" s="92"/>
      <c r="F115" s="11">
        <f t="shared" si="4"/>
        <v>25000</v>
      </c>
      <c r="G115" s="11">
        <f>B115*C115*E115</f>
        <v>0</v>
      </c>
    </row>
    <row r="116" spans="1:7" ht="15.75" thickBot="1" x14ac:dyDescent="0.3">
      <c r="A116" s="7" t="s">
        <v>262</v>
      </c>
      <c r="B116" s="8"/>
      <c r="C116" s="8"/>
      <c r="D116" s="8"/>
      <c r="E116" s="99"/>
      <c r="F116" s="8"/>
      <c r="G116" s="8"/>
    </row>
    <row r="117" spans="1:7" ht="15.75" thickBot="1" x14ac:dyDescent="0.3">
      <c r="A117" s="9" t="s">
        <v>263</v>
      </c>
      <c r="B117" s="62">
        <v>8</v>
      </c>
      <c r="C117" s="62">
        <v>5</v>
      </c>
      <c r="D117" s="11">
        <v>2000</v>
      </c>
      <c r="E117" s="92"/>
      <c r="F117" s="11">
        <f t="shared" si="4"/>
        <v>80000</v>
      </c>
      <c r="G117" s="11">
        <f t="shared" si="5"/>
        <v>0</v>
      </c>
    </row>
    <row r="118" spans="1:7" ht="15.75" thickBot="1" x14ac:dyDescent="0.3">
      <c r="A118" s="9" t="s">
        <v>264</v>
      </c>
      <c r="B118" s="62">
        <v>2</v>
      </c>
      <c r="C118" s="62">
        <v>5</v>
      </c>
      <c r="D118" s="11">
        <v>3800</v>
      </c>
      <c r="E118" s="92"/>
      <c r="F118" s="11">
        <f t="shared" si="4"/>
        <v>38000</v>
      </c>
      <c r="G118" s="11">
        <f>B118*C118*E118</f>
        <v>0</v>
      </c>
    </row>
    <row r="119" spans="1:7" ht="15.75" thickBot="1" x14ac:dyDescent="0.3">
      <c r="A119" s="9" t="s">
        <v>265</v>
      </c>
      <c r="B119" s="62">
        <v>8</v>
      </c>
      <c r="C119" s="62">
        <v>5</v>
      </c>
      <c r="D119" s="11">
        <v>2000</v>
      </c>
      <c r="E119" s="92"/>
      <c r="F119" s="11">
        <f t="shared" si="4"/>
        <v>80000</v>
      </c>
      <c r="G119" s="11">
        <f t="shared" si="5"/>
        <v>0</v>
      </c>
    </row>
    <row r="120" spans="1:7" ht="15.75" thickBot="1" x14ac:dyDescent="0.3">
      <c r="A120" s="9" t="s">
        <v>266</v>
      </c>
      <c r="B120" s="62">
        <v>2</v>
      </c>
      <c r="C120" s="62">
        <v>5</v>
      </c>
      <c r="D120" s="11">
        <v>3800</v>
      </c>
      <c r="E120" s="92"/>
      <c r="F120" s="11">
        <f t="shared" si="4"/>
        <v>38000</v>
      </c>
      <c r="G120" s="11">
        <f t="shared" si="5"/>
        <v>0</v>
      </c>
    </row>
    <row r="121" spans="1:7" ht="15.75" thickBot="1" x14ac:dyDescent="0.3">
      <c r="A121" s="9" t="s">
        <v>267</v>
      </c>
      <c r="B121" s="62">
        <v>3</v>
      </c>
      <c r="C121" s="62">
        <v>5</v>
      </c>
      <c r="D121" s="11">
        <v>2000</v>
      </c>
      <c r="E121" s="92"/>
      <c r="F121" s="11">
        <f t="shared" si="4"/>
        <v>30000</v>
      </c>
      <c r="G121" s="11">
        <f t="shared" si="5"/>
        <v>0</v>
      </c>
    </row>
    <row r="122" spans="1:7" ht="15.75" thickBot="1" x14ac:dyDescent="0.3">
      <c r="A122" s="9" t="s">
        <v>268</v>
      </c>
      <c r="B122" s="62">
        <v>3</v>
      </c>
      <c r="C122" s="62">
        <v>5</v>
      </c>
      <c r="D122" s="11">
        <v>1400</v>
      </c>
      <c r="E122" s="92"/>
      <c r="F122" s="11">
        <f t="shared" si="4"/>
        <v>21000</v>
      </c>
      <c r="G122" s="11">
        <f t="shared" si="5"/>
        <v>0</v>
      </c>
    </row>
    <row r="123" spans="1:7" ht="24.75" thickBot="1" x14ac:dyDescent="0.3">
      <c r="A123" s="9" t="s">
        <v>269</v>
      </c>
      <c r="B123" s="62">
        <v>3</v>
      </c>
      <c r="C123" s="62">
        <v>5</v>
      </c>
      <c r="D123" s="11">
        <v>8100</v>
      </c>
      <c r="E123" s="92"/>
      <c r="F123" s="78">
        <f t="shared" si="4"/>
        <v>121500</v>
      </c>
      <c r="G123" s="78">
        <f>B123*C123*E123</f>
        <v>0</v>
      </c>
    </row>
    <row r="124" spans="1:7" ht="15.75" thickBot="1" x14ac:dyDescent="0.3">
      <c r="E124" s="79"/>
      <c r="F124" s="80">
        <f>SUM(F10:F123)</f>
        <v>686387.5</v>
      </c>
      <c r="G124" s="81">
        <f>SUM(G10:G123)</f>
        <v>0</v>
      </c>
    </row>
    <row r="125" spans="1:7" x14ac:dyDescent="0.25">
      <c r="F125" s="79"/>
      <c r="G125" s="75"/>
    </row>
  </sheetData>
  <sheetProtection algorithmName="SHA-512" hashValue="UfsWC7p2xRwShXO6NRs2jpKfvGwmSenyYHnx2aUSQVBexiLNbP4Kto01IyagAeWuCnoA6ojoIOGXRlwWJZuQbA==" saltValue="CpG8UFYWgAU81trrFHvxEQ==" spinCount="100000" sheet="1" objects="1" scenarios="1"/>
  <mergeCells count="2">
    <mergeCell ref="B7:G7"/>
    <mergeCell ref="A2:G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2CBB9-2D2A-4211-B036-026857EE08CD}">
  <dimension ref="B2:H31"/>
  <sheetViews>
    <sheetView showGridLines="0" workbookViewId="0">
      <selection activeCell="C21" sqref="C21:E21"/>
    </sheetView>
  </sheetViews>
  <sheetFormatPr baseColWidth="10" defaultRowHeight="15" x14ac:dyDescent="0.25"/>
  <cols>
    <col min="2" max="2" width="39.28515625" customWidth="1"/>
    <col min="3" max="3" width="19.140625" customWidth="1"/>
    <col min="4" max="4" width="14.7109375" customWidth="1"/>
    <col min="5" max="5" width="16.28515625" customWidth="1"/>
  </cols>
  <sheetData>
    <row r="2" spans="2:8" ht="15" customHeight="1" x14ac:dyDescent="0.25">
      <c r="B2" s="107" t="s">
        <v>300</v>
      </c>
      <c r="C2" s="107"/>
      <c r="D2" s="107"/>
      <c r="E2" s="107"/>
      <c r="F2" s="16"/>
      <c r="G2" s="16"/>
      <c r="H2" s="16"/>
    </row>
    <row r="3" spans="2:8" ht="15" customHeight="1" x14ac:dyDescent="0.25">
      <c r="B3" s="107"/>
      <c r="C3" s="107"/>
      <c r="D3" s="107"/>
      <c r="E3" s="107"/>
      <c r="F3" s="16"/>
      <c r="G3" s="16"/>
      <c r="H3" s="16"/>
    </row>
    <row r="4" spans="2:8" ht="23.25" x14ac:dyDescent="0.25">
      <c r="B4" s="16"/>
      <c r="C4" s="16"/>
      <c r="D4" s="16"/>
      <c r="E4" s="16"/>
      <c r="F4" s="16"/>
      <c r="G4" s="16"/>
      <c r="H4" s="16"/>
    </row>
    <row r="5" spans="2:8" x14ac:dyDescent="0.25">
      <c r="B5" s="15" t="s">
        <v>182</v>
      </c>
      <c r="C5" s="2"/>
      <c r="D5" s="3"/>
    </row>
    <row r="7" spans="2:8" ht="15.75" thickBot="1" x14ac:dyDescent="0.3"/>
    <row r="8" spans="2:8" ht="15.75" thickBot="1" x14ac:dyDescent="0.3">
      <c r="C8" s="104" t="s">
        <v>180</v>
      </c>
      <c r="D8" s="105"/>
      <c r="E8" s="106"/>
    </row>
    <row r="9" spans="2:8" ht="44.25" customHeight="1" thickBot="1" x14ac:dyDescent="0.3">
      <c r="C9" s="17" t="s">
        <v>195</v>
      </c>
      <c r="D9" s="18" t="s">
        <v>196</v>
      </c>
      <c r="E9" s="17" t="s">
        <v>197</v>
      </c>
    </row>
    <row r="10" spans="2:8" ht="15.75" thickBot="1" x14ac:dyDescent="0.3">
      <c r="B10" s="19" t="s">
        <v>198</v>
      </c>
      <c r="C10" s="20">
        <v>35</v>
      </c>
      <c r="D10" s="20">
        <v>2</v>
      </c>
      <c r="E10" s="89"/>
    </row>
    <row r="11" spans="2:8" ht="15.75" thickBot="1" x14ac:dyDescent="0.3">
      <c r="B11" s="19" t="s">
        <v>199</v>
      </c>
      <c r="C11" s="20">
        <v>25</v>
      </c>
      <c r="D11" s="20">
        <v>2</v>
      </c>
      <c r="E11" s="90"/>
    </row>
    <row r="12" spans="2:8" ht="15.75" thickBot="1" x14ac:dyDescent="0.3">
      <c r="B12" s="19" t="s">
        <v>200</v>
      </c>
      <c r="C12" s="20">
        <v>15</v>
      </c>
      <c r="D12" s="20">
        <v>1</v>
      </c>
      <c r="E12" s="90"/>
    </row>
    <row r="13" spans="2:8" ht="15.75" thickBot="1" x14ac:dyDescent="0.3">
      <c r="B13" s="19" t="s">
        <v>201</v>
      </c>
      <c r="C13" s="20">
        <v>7</v>
      </c>
      <c r="D13" s="20">
        <v>1</v>
      </c>
      <c r="E13" s="90"/>
    </row>
    <row r="14" spans="2:8" ht="15.75" thickBot="1" x14ac:dyDescent="0.3">
      <c r="B14" s="19" t="s">
        <v>202</v>
      </c>
      <c r="C14" s="20">
        <v>5</v>
      </c>
      <c r="D14" s="20">
        <v>1</v>
      </c>
      <c r="E14" s="90"/>
    </row>
    <row r="15" spans="2:8" ht="15.75" thickBot="1" x14ac:dyDescent="0.3">
      <c r="B15" s="19" t="s">
        <v>203</v>
      </c>
      <c r="C15" s="20">
        <v>3</v>
      </c>
      <c r="D15" s="20">
        <v>1</v>
      </c>
      <c r="E15" s="90"/>
    </row>
    <row r="16" spans="2:8" ht="15.75" thickBot="1" x14ac:dyDescent="0.3">
      <c r="B16" s="19" t="s">
        <v>204</v>
      </c>
      <c r="C16" s="20">
        <v>2</v>
      </c>
      <c r="D16" s="20">
        <v>2</v>
      </c>
      <c r="E16" s="90"/>
    </row>
    <row r="18" spans="2:5" x14ac:dyDescent="0.25">
      <c r="B18" s="21" t="s">
        <v>205</v>
      </c>
    </row>
    <row r="20" spans="2:5" ht="15.75" thickBot="1" x14ac:dyDescent="0.3"/>
    <row r="21" spans="2:5" ht="15.75" thickBot="1" x14ac:dyDescent="0.3">
      <c r="C21" s="104" t="s">
        <v>181</v>
      </c>
      <c r="D21" s="105"/>
      <c r="E21" s="106"/>
    </row>
    <row r="22" spans="2:5" ht="35.25" customHeight="1" thickBot="1" x14ac:dyDescent="0.3">
      <c r="C22" s="17" t="s">
        <v>195</v>
      </c>
      <c r="D22" s="18" t="s">
        <v>196</v>
      </c>
      <c r="E22" s="17" t="s">
        <v>197</v>
      </c>
    </row>
    <row r="23" spans="2:5" ht="15.75" thickBot="1" x14ac:dyDescent="0.3">
      <c r="B23" s="19" t="s">
        <v>198</v>
      </c>
      <c r="C23" s="20">
        <v>5</v>
      </c>
      <c r="D23" s="20">
        <v>2</v>
      </c>
      <c r="E23" s="90"/>
    </row>
    <row r="24" spans="2:5" ht="15.75" thickBot="1" x14ac:dyDescent="0.3">
      <c r="B24" s="19" t="s">
        <v>199</v>
      </c>
      <c r="C24" s="20">
        <v>5</v>
      </c>
      <c r="D24" s="20">
        <v>2</v>
      </c>
      <c r="E24" s="90"/>
    </row>
    <row r="25" spans="2:5" ht="15.75" thickBot="1" x14ac:dyDescent="0.3">
      <c r="B25" s="19" t="s">
        <v>200</v>
      </c>
      <c r="C25" s="20">
        <v>3</v>
      </c>
      <c r="D25" s="20">
        <v>1</v>
      </c>
      <c r="E25" s="90"/>
    </row>
    <row r="26" spans="2:5" ht="15.75" thickBot="1" x14ac:dyDescent="0.3">
      <c r="B26" s="19" t="s">
        <v>201</v>
      </c>
      <c r="C26" s="20">
        <v>2</v>
      </c>
      <c r="D26" s="20">
        <v>1</v>
      </c>
      <c r="E26" s="90"/>
    </row>
    <row r="27" spans="2:5" ht="15.75" thickBot="1" x14ac:dyDescent="0.3">
      <c r="B27" s="19" t="s">
        <v>202</v>
      </c>
      <c r="C27" s="20">
        <v>2</v>
      </c>
      <c r="D27" s="20">
        <v>1</v>
      </c>
      <c r="E27" s="90"/>
    </row>
    <row r="28" spans="2:5" ht="15.75" thickBot="1" x14ac:dyDescent="0.3">
      <c r="B28" s="19" t="s">
        <v>203</v>
      </c>
      <c r="C28" s="20">
        <v>2</v>
      </c>
      <c r="D28" s="20">
        <v>1</v>
      </c>
      <c r="E28" s="90"/>
    </row>
    <row r="29" spans="2:5" ht="15.75" thickBot="1" x14ac:dyDescent="0.3">
      <c r="B29" s="19" t="s">
        <v>204</v>
      </c>
      <c r="C29" s="20">
        <v>2</v>
      </c>
      <c r="D29" s="20">
        <v>2</v>
      </c>
      <c r="E29" s="90"/>
    </row>
    <row r="31" spans="2:5" x14ac:dyDescent="0.25">
      <c r="B31" s="21" t="s">
        <v>205</v>
      </c>
    </row>
  </sheetData>
  <sheetProtection algorithmName="SHA-512" hashValue="2mVAmDOJNygnKgO7nrVlmpAlHNoVY1REbn7gIDLS8GUloGRpae2aflZw4Yd3cmIdMv8dc+XmAZgvEHTeUbYVEQ==" saltValue="+n/Wphl/00kyiav/OX8/uQ==" spinCount="100000" sheet="1" objects="1" scenarios="1"/>
  <mergeCells count="3">
    <mergeCell ref="C8:E8"/>
    <mergeCell ref="C21:E21"/>
    <mergeCell ref="B2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8952E-633C-482C-AFE4-417AF44C7C1D}">
  <dimension ref="A2:L36"/>
  <sheetViews>
    <sheetView showGridLines="0" zoomScale="85" zoomScaleNormal="85" workbookViewId="0">
      <selection activeCell="H11" sqref="H11"/>
    </sheetView>
  </sheetViews>
  <sheetFormatPr baseColWidth="10" defaultRowHeight="15" x14ac:dyDescent="0.25"/>
  <cols>
    <col min="1" max="1" width="10" customWidth="1"/>
    <col min="2" max="2" width="20.85546875" customWidth="1"/>
    <col min="3" max="3" width="22" bestFit="1" customWidth="1"/>
    <col min="4" max="4" width="12.85546875" bestFit="1" customWidth="1"/>
    <col min="5" max="5" width="12.28515625" bestFit="1" customWidth="1"/>
    <col min="6" max="6" width="26.5703125" customWidth="1"/>
    <col min="7" max="7" width="12.28515625" style="2" customWidth="1"/>
    <col min="8" max="8" width="17.5703125" customWidth="1"/>
    <col min="9" max="9" width="17.85546875" customWidth="1"/>
    <col min="10" max="10" width="23.28515625" customWidth="1"/>
    <col min="11" max="12" width="13.28515625" bestFit="1" customWidth="1"/>
    <col min="13" max="13" width="16" customWidth="1"/>
    <col min="14" max="14" width="13.28515625" bestFit="1" customWidth="1"/>
    <col min="15" max="15" width="14" customWidth="1"/>
    <col min="16" max="17" width="13.28515625" bestFit="1" customWidth="1"/>
  </cols>
  <sheetData>
    <row r="2" spans="1:10" ht="15" customHeight="1" x14ac:dyDescent="0.25">
      <c r="A2" s="100" t="s">
        <v>303</v>
      </c>
      <c r="B2" s="100"/>
      <c r="C2" s="100"/>
      <c r="D2" s="100"/>
      <c r="E2" s="100"/>
      <c r="F2" s="100"/>
      <c r="G2" s="100"/>
      <c r="H2" s="100"/>
      <c r="I2" s="100"/>
      <c r="J2" s="100"/>
    </row>
    <row r="3" spans="1:10" ht="15" customHeight="1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</row>
    <row r="5" spans="1:10" x14ac:dyDescent="0.25">
      <c r="B5" s="2"/>
      <c r="C5" s="2"/>
      <c r="D5" s="3"/>
      <c r="E5" s="3"/>
      <c r="F5" s="3"/>
      <c r="G5" s="3"/>
    </row>
    <row r="6" spans="1:10" x14ac:dyDescent="0.25">
      <c r="A6" s="22"/>
      <c r="B6" s="111" t="s">
        <v>182</v>
      </c>
      <c r="C6" s="111"/>
      <c r="D6" s="111"/>
      <c r="E6" s="3"/>
      <c r="F6" s="3"/>
      <c r="G6" s="3"/>
    </row>
    <row r="7" spans="1:10" x14ac:dyDescent="0.25">
      <c r="A7" s="4"/>
      <c r="B7" s="2"/>
      <c r="C7" s="2"/>
      <c r="D7" s="3"/>
      <c r="E7" s="3"/>
      <c r="F7" s="3"/>
      <c r="G7" s="3"/>
    </row>
    <row r="8" spans="1:10" ht="15.75" thickBot="1" x14ac:dyDescent="0.3"/>
    <row r="9" spans="1:10" ht="54.75" customHeight="1" thickBot="1" x14ac:dyDescent="0.3">
      <c r="B9" s="23" t="s">
        <v>206</v>
      </c>
      <c r="C9" s="24" t="s">
        <v>207</v>
      </c>
      <c r="D9" s="24" t="s">
        <v>208</v>
      </c>
      <c r="E9" s="24" t="s">
        <v>209</v>
      </c>
      <c r="F9" s="24" t="s">
        <v>210</v>
      </c>
      <c r="G9" s="24" t="s">
        <v>85</v>
      </c>
      <c r="H9" s="23" t="s">
        <v>184</v>
      </c>
      <c r="I9" s="23" t="s">
        <v>86</v>
      </c>
      <c r="J9" s="23" t="s">
        <v>211</v>
      </c>
    </row>
    <row r="10" spans="1:10" ht="15.75" thickBot="1" x14ac:dyDescent="0.3">
      <c r="B10" s="25"/>
      <c r="C10" s="26"/>
      <c r="D10" s="26"/>
      <c r="E10" s="26"/>
      <c r="F10" s="26"/>
    </row>
    <row r="11" spans="1:10" ht="18" customHeight="1" thickBot="1" x14ac:dyDescent="0.3">
      <c r="B11" s="108" t="s">
        <v>212</v>
      </c>
      <c r="C11" s="27" t="s">
        <v>213</v>
      </c>
      <c r="D11" s="28">
        <v>1</v>
      </c>
      <c r="E11" s="28">
        <v>2</v>
      </c>
      <c r="F11" s="28">
        <v>200</v>
      </c>
      <c r="G11" s="29">
        <v>63.5</v>
      </c>
      <c r="H11" s="91"/>
      <c r="I11" s="30">
        <f>G11*F11</f>
        <v>12700</v>
      </c>
      <c r="J11" s="94">
        <f>H11*F11</f>
        <v>0</v>
      </c>
    </row>
    <row r="12" spans="1:10" ht="15.75" thickBot="1" x14ac:dyDescent="0.3">
      <c r="B12" s="109"/>
      <c r="C12" s="27" t="s">
        <v>214</v>
      </c>
      <c r="D12" s="28">
        <v>2</v>
      </c>
      <c r="E12" s="28">
        <v>2</v>
      </c>
      <c r="F12" s="28">
        <v>200</v>
      </c>
      <c r="G12" s="29">
        <v>63.5</v>
      </c>
      <c r="H12" s="93"/>
      <c r="I12" s="30">
        <f>G12*F12</f>
        <v>12700</v>
      </c>
      <c r="J12" s="94">
        <f>H12*F12</f>
        <v>0</v>
      </c>
    </row>
    <row r="13" spans="1:10" ht="15.75" thickBot="1" x14ac:dyDescent="0.3">
      <c r="B13" s="109"/>
      <c r="C13" s="27" t="s">
        <v>215</v>
      </c>
      <c r="D13" s="28">
        <v>3</v>
      </c>
      <c r="E13" s="28">
        <v>1</v>
      </c>
      <c r="F13" s="28">
        <v>100</v>
      </c>
      <c r="G13" s="29">
        <v>32.4</v>
      </c>
      <c r="H13" s="93"/>
      <c r="I13" s="30">
        <f>G13*F13</f>
        <v>3240</v>
      </c>
      <c r="J13" s="94">
        <f>H13*F13</f>
        <v>0</v>
      </c>
    </row>
    <row r="14" spans="1:10" ht="15.75" thickBot="1" x14ac:dyDescent="0.3">
      <c r="B14" s="110"/>
      <c r="C14" s="27" t="s">
        <v>216</v>
      </c>
      <c r="D14" s="28">
        <v>4</v>
      </c>
      <c r="E14" s="28">
        <v>3</v>
      </c>
      <c r="F14" s="28">
        <v>25</v>
      </c>
      <c r="G14" s="29">
        <v>95.2</v>
      </c>
      <c r="H14" s="93"/>
      <c r="I14" s="30">
        <f>G14*F14</f>
        <v>2380</v>
      </c>
      <c r="J14" s="94">
        <f>H14*F14</f>
        <v>0</v>
      </c>
    </row>
    <row r="15" spans="1:10" ht="15.75" thickBot="1" x14ac:dyDescent="0.3">
      <c r="B15" s="25"/>
      <c r="C15" s="26"/>
      <c r="D15" s="26"/>
      <c r="E15" s="26"/>
      <c r="F15" s="31"/>
      <c r="J15" s="95"/>
    </row>
    <row r="16" spans="1:10" ht="15.75" thickBot="1" x14ac:dyDescent="0.3">
      <c r="B16" s="108" t="s">
        <v>217</v>
      </c>
      <c r="C16" s="27" t="s">
        <v>213</v>
      </c>
      <c r="D16" s="28">
        <v>5</v>
      </c>
      <c r="E16" s="28">
        <v>4</v>
      </c>
      <c r="F16" s="28">
        <v>400</v>
      </c>
      <c r="G16" s="29">
        <v>127</v>
      </c>
      <c r="H16" s="91"/>
      <c r="I16" s="30">
        <f>G16*F16</f>
        <v>50800</v>
      </c>
      <c r="J16" s="94">
        <f>H16*F16</f>
        <v>0</v>
      </c>
    </row>
    <row r="17" spans="2:10" ht="15.75" thickBot="1" x14ac:dyDescent="0.3">
      <c r="B17" s="109"/>
      <c r="C17" s="27" t="s">
        <v>214</v>
      </c>
      <c r="D17" s="28">
        <v>6</v>
      </c>
      <c r="E17" s="28">
        <v>4</v>
      </c>
      <c r="F17" s="28">
        <v>400</v>
      </c>
      <c r="G17" s="29">
        <v>127</v>
      </c>
      <c r="H17" s="93"/>
      <c r="I17" s="30">
        <f>G17*F17</f>
        <v>50800</v>
      </c>
      <c r="J17" s="94">
        <f t="shared" ref="J17:J32" si="0">H17*F17</f>
        <v>0</v>
      </c>
    </row>
    <row r="18" spans="2:10" ht="15.75" thickBot="1" x14ac:dyDescent="0.3">
      <c r="B18" s="109"/>
      <c r="C18" s="27" t="s">
        <v>215</v>
      </c>
      <c r="D18" s="28">
        <v>7</v>
      </c>
      <c r="E18" s="28">
        <v>2</v>
      </c>
      <c r="F18" s="28">
        <v>300</v>
      </c>
      <c r="G18" s="29">
        <v>63.5</v>
      </c>
      <c r="H18" s="93"/>
      <c r="I18" s="30">
        <f>G18*F18</f>
        <v>19050</v>
      </c>
      <c r="J18" s="94">
        <f t="shared" si="0"/>
        <v>0</v>
      </c>
    </row>
    <row r="19" spans="2:10" ht="15.75" thickBot="1" x14ac:dyDescent="0.3">
      <c r="B19" s="110"/>
      <c r="C19" s="27" t="s">
        <v>218</v>
      </c>
      <c r="D19" s="28">
        <v>8</v>
      </c>
      <c r="E19" s="28">
        <v>5</v>
      </c>
      <c r="F19" s="28">
        <v>50</v>
      </c>
      <c r="G19" s="29">
        <v>162</v>
      </c>
      <c r="H19" s="93"/>
      <c r="I19" s="30">
        <f>G19*F19</f>
        <v>8100</v>
      </c>
      <c r="J19" s="94">
        <f t="shared" si="0"/>
        <v>0</v>
      </c>
    </row>
    <row r="20" spans="2:10" ht="15.75" thickBot="1" x14ac:dyDescent="0.3">
      <c r="B20" s="25"/>
      <c r="C20" s="26"/>
      <c r="D20" s="26"/>
      <c r="E20" s="26"/>
      <c r="F20" s="26"/>
      <c r="J20" s="95"/>
    </row>
    <row r="21" spans="2:10" ht="15.75" thickBot="1" x14ac:dyDescent="0.3">
      <c r="B21" s="108" t="s">
        <v>219</v>
      </c>
      <c r="C21" s="27" t="s">
        <v>213</v>
      </c>
      <c r="D21" s="28">
        <v>9</v>
      </c>
      <c r="E21" s="28">
        <v>4</v>
      </c>
      <c r="F21" s="28">
        <v>100</v>
      </c>
      <c r="G21" s="29">
        <v>127</v>
      </c>
      <c r="H21" s="91"/>
      <c r="I21" s="30">
        <f>G21*F21</f>
        <v>12700</v>
      </c>
      <c r="J21" s="94">
        <f t="shared" si="0"/>
        <v>0</v>
      </c>
    </row>
    <row r="22" spans="2:10" ht="15.75" thickBot="1" x14ac:dyDescent="0.3">
      <c r="B22" s="109"/>
      <c r="C22" s="27" t="s">
        <v>214</v>
      </c>
      <c r="D22" s="28">
        <v>10</v>
      </c>
      <c r="E22" s="28">
        <v>4</v>
      </c>
      <c r="F22" s="28">
        <v>100</v>
      </c>
      <c r="G22" s="29">
        <v>127</v>
      </c>
      <c r="H22" s="93"/>
      <c r="I22" s="30">
        <f>G22*F22</f>
        <v>12700</v>
      </c>
      <c r="J22" s="94">
        <f t="shared" si="0"/>
        <v>0</v>
      </c>
    </row>
    <row r="23" spans="2:10" ht="15.75" thickBot="1" x14ac:dyDescent="0.3">
      <c r="B23" s="109"/>
      <c r="C23" s="27" t="s">
        <v>215</v>
      </c>
      <c r="D23" s="28">
        <v>11</v>
      </c>
      <c r="E23" s="28">
        <v>2</v>
      </c>
      <c r="F23" s="28">
        <v>100</v>
      </c>
      <c r="G23" s="29">
        <v>63.5</v>
      </c>
      <c r="H23" s="93"/>
      <c r="I23" s="30">
        <f>G23*F23</f>
        <v>6350</v>
      </c>
      <c r="J23" s="94">
        <f t="shared" si="0"/>
        <v>0</v>
      </c>
    </row>
    <row r="24" spans="2:10" ht="15.75" thickBot="1" x14ac:dyDescent="0.3">
      <c r="B24" s="110"/>
      <c r="C24" s="27" t="s">
        <v>218</v>
      </c>
      <c r="D24" s="28">
        <v>12</v>
      </c>
      <c r="E24" s="28">
        <v>10</v>
      </c>
      <c r="F24" s="28">
        <v>40</v>
      </c>
      <c r="G24" s="29">
        <v>324</v>
      </c>
      <c r="H24" s="93"/>
      <c r="I24" s="30">
        <f>G24*F24</f>
        <v>12960</v>
      </c>
      <c r="J24" s="94">
        <f t="shared" si="0"/>
        <v>0</v>
      </c>
    </row>
    <row r="25" spans="2:10" ht="15.75" thickBot="1" x14ac:dyDescent="0.3">
      <c r="B25" s="25"/>
      <c r="C25" s="26"/>
      <c r="D25" s="26"/>
      <c r="E25" s="26"/>
      <c r="F25" s="26"/>
      <c r="J25" s="95"/>
    </row>
    <row r="26" spans="2:10" ht="15.75" thickBot="1" x14ac:dyDescent="0.3">
      <c r="B26" s="108" t="s">
        <v>220</v>
      </c>
      <c r="C26" s="27" t="s">
        <v>213</v>
      </c>
      <c r="D26" s="28">
        <v>13</v>
      </c>
      <c r="E26" s="28">
        <v>6</v>
      </c>
      <c r="F26" s="28">
        <v>40</v>
      </c>
      <c r="G26" s="29">
        <v>194.4</v>
      </c>
      <c r="H26" s="91"/>
      <c r="I26" s="30">
        <f>G26*F26</f>
        <v>7776</v>
      </c>
      <c r="J26" s="94">
        <f t="shared" si="0"/>
        <v>0</v>
      </c>
    </row>
    <row r="27" spans="2:10" ht="15.75" thickBot="1" x14ac:dyDescent="0.3">
      <c r="B27" s="109"/>
      <c r="C27" s="27" t="s">
        <v>214</v>
      </c>
      <c r="D27" s="28">
        <v>14</v>
      </c>
      <c r="E27" s="28">
        <v>6</v>
      </c>
      <c r="F27" s="28">
        <v>40</v>
      </c>
      <c r="G27" s="29">
        <v>194.4</v>
      </c>
      <c r="H27" s="93"/>
      <c r="I27" s="30">
        <f>G27*F27</f>
        <v>7776</v>
      </c>
      <c r="J27" s="94">
        <f t="shared" si="0"/>
        <v>0</v>
      </c>
    </row>
    <row r="28" spans="2:10" ht="15.75" thickBot="1" x14ac:dyDescent="0.3">
      <c r="B28" s="109"/>
      <c r="C28" s="27" t="s">
        <v>215</v>
      </c>
      <c r="D28" s="28">
        <v>15</v>
      </c>
      <c r="E28" s="28">
        <v>3</v>
      </c>
      <c r="F28" s="28">
        <v>40</v>
      </c>
      <c r="G28" s="29">
        <v>97.2</v>
      </c>
      <c r="H28" s="93"/>
      <c r="I28" s="30">
        <f>G28*F28</f>
        <v>3888</v>
      </c>
      <c r="J28" s="94">
        <f t="shared" si="0"/>
        <v>0</v>
      </c>
    </row>
    <row r="29" spans="2:10" ht="15.75" thickBot="1" x14ac:dyDescent="0.3">
      <c r="B29" s="110"/>
      <c r="C29" s="27" t="s">
        <v>218</v>
      </c>
      <c r="D29" s="28">
        <v>16</v>
      </c>
      <c r="E29" s="28">
        <v>10</v>
      </c>
      <c r="F29" s="28">
        <v>10</v>
      </c>
      <c r="G29" s="29">
        <v>324</v>
      </c>
      <c r="H29" s="93"/>
      <c r="I29" s="30">
        <f>G29*F29</f>
        <v>3240</v>
      </c>
      <c r="J29" s="94">
        <f t="shared" si="0"/>
        <v>0</v>
      </c>
    </row>
    <row r="30" spans="2:10" ht="15.75" thickBot="1" x14ac:dyDescent="0.3">
      <c r="B30" s="25"/>
      <c r="C30" s="26"/>
      <c r="D30" s="26"/>
      <c r="E30" s="26"/>
      <c r="F30" s="26"/>
      <c r="G30" s="32"/>
      <c r="J30" s="95"/>
    </row>
    <row r="31" spans="2:10" ht="15.75" thickBot="1" x14ac:dyDescent="0.3">
      <c r="B31" s="108" t="s">
        <v>221</v>
      </c>
      <c r="C31" s="27" t="s">
        <v>222</v>
      </c>
      <c r="D31" s="28">
        <v>17</v>
      </c>
      <c r="E31" s="28">
        <v>2</v>
      </c>
      <c r="F31" s="28">
        <v>20</v>
      </c>
      <c r="G31" s="29">
        <v>64.8</v>
      </c>
      <c r="H31" s="91"/>
      <c r="I31" s="30">
        <f>G31*F31</f>
        <v>1296</v>
      </c>
      <c r="J31" s="94">
        <f t="shared" si="0"/>
        <v>0</v>
      </c>
    </row>
    <row r="32" spans="2:10" ht="15.75" thickBot="1" x14ac:dyDescent="0.3">
      <c r="B32" s="109"/>
      <c r="C32" s="27" t="s">
        <v>223</v>
      </c>
      <c r="D32" s="28">
        <v>18</v>
      </c>
      <c r="E32" s="28">
        <v>3</v>
      </c>
      <c r="F32" s="28">
        <v>15</v>
      </c>
      <c r="G32" s="29">
        <v>95.2</v>
      </c>
      <c r="H32" s="93"/>
      <c r="I32" s="30">
        <f>G32*F32</f>
        <v>1428</v>
      </c>
      <c r="J32" s="94">
        <f t="shared" si="0"/>
        <v>0</v>
      </c>
    </row>
    <row r="33" spans="2:12" ht="15.75" thickBot="1" x14ac:dyDescent="0.3">
      <c r="B33" s="110"/>
      <c r="C33" s="27" t="s">
        <v>224</v>
      </c>
      <c r="D33" s="28">
        <v>19</v>
      </c>
      <c r="E33" s="28">
        <v>4</v>
      </c>
      <c r="F33" s="28">
        <v>5</v>
      </c>
      <c r="G33" s="29">
        <v>127</v>
      </c>
      <c r="H33" s="93"/>
      <c r="I33" s="30">
        <f>G33*F33</f>
        <v>635</v>
      </c>
      <c r="J33" s="94">
        <f>H33*F33</f>
        <v>0</v>
      </c>
    </row>
    <row r="34" spans="2:12" ht="15.75" thickBot="1" x14ac:dyDescent="0.3">
      <c r="C34" s="33"/>
      <c r="D34" s="34"/>
      <c r="E34" s="34"/>
      <c r="F34" s="34"/>
      <c r="G34" s="34"/>
      <c r="H34" s="34"/>
      <c r="I34" s="34"/>
      <c r="J34" s="34"/>
    </row>
    <row r="35" spans="2:12" ht="15.75" thickBot="1" x14ac:dyDescent="0.3">
      <c r="C35" s="35"/>
      <c r="D35" s="36"/>
      <c r="E35" s="36"/>
      <c r="F35" s="31"/>
      <c r="I35" s="96">
        <f>SUM(I11:I33)</f>
        <v>230519</v>
      </c>
      <c r="J35" s="83">
        <f>SUM(J11:J33)</f>
        <v>0</v>
      </c>
    </row>
    <row r="36" spans="2:12" x14ac:dyDescent="0.25">
      <c r="B36" s="25"/>
      <c r="C36" s="26"/>
      <c r="D36" s="26"/>
      <c r="E36" s="31"/>
      <c r="F36" s="31"/>
      <c r="H36" s="31"/>
      <c r="I36" s="31"/>
      <c r="J36" s="73"/>
      <c r="K36" s="31"/>
      <c r="L36" s="31"/>
    </row>
  </sheetData>
  <sheetProtection algorithmName="SHA-512" hashValue="0eFPWTax2yq/U2A+u/9oGQ7wFMG9z5fmX/YbwBrBVsw8n7i7SleJmdNkCiwPiB4FRcr3xhEY/j36VeaNtSEtgA==" saltValue="VF2KYsRrUEoIDkBbouv6Pg==" spinCount="100000" sheet="1" objects="1" scenarios="1"/>
  <mergeCells count="7">
    <mergeCell ref="B26:B29"/>
    <mergeCell ref="B31:B33"/>
    <mergeCell ref="A2:J3"/>
    <mergeCell ref="B6:D6"/>
    <mergeCell ref="B11:B14"/>
    <mergeCell ref="B16:B19"/>
    <mergeCell ref="B21:B2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F580A-7D5E-4555-9CBE-4F157310FF93}">
  <dimension ref="B2:K32"/>
  <sheetViews>
    <sheetView showGridLines="0" topLeftCell="B1" zoomScale="90" zoomScaleNormal="90" workbookViewId="0">
      <selection activeCell="F7" sqref="F7"/>
    </sheetView>
  </sheetViews>
  <sheetFormatPr baseColWidth="10" defaultColWidth="11.42578125" defaultRowHeight="15" x14ac:dyDescent="0.25"/>
  <cols>
    <col min="1" max="1" width="1.7109375" style="4" customWidth="1"/>
    <col min="2" max="2" width="40.85546875" style="4" customWidth="1"/>
    <col min="3" max="3" width="25.5703125" style="4" customWidth="1"/>
    <col min="4" max="4" width="21" style="4" customWidth="1"/>
    <col min="5" max="5" width="18.140625" style="4" bestFit="1" customWidth="1"/>
    <col min="6" max="6" width="20.7109375" style="4" bestFit="1" customWidth="1"/>
    <col min="7" max="7" width="24.85546875" style="4" customWidth="1"/>
    <col min="8" max="8" width="22" style="4" customWidth="1"/>
    <col min="9" max="16384" width="11.42578125" style="4"/>
  </cols>
  <sheetData>
    <row r="2" spans="2:11" ht="15" customHeight="1" x14ac:dyDescent="0.25">
      <c r="B2" s="100" t="s">
        <v>304</v>
      </c>
      <c r="C2" s="100"/>
      <c r="D2" s="100"/>
      <c r="E2" s="100"/>
      <c r="F2" s="100"/>
      <c r="G2" s="100"/>
      <c r="H2" s="100"/>
      <c r="I2" s="16"/>
      <c r="J2" s="16"/>
      <c r="K2" s="16"/>
    </row>
    <row r="3" spans="2:11" ht="15" customHeight="1" x14ac:dyDescent="0.25">
      <c r="B3" s="100"/>
      <c r="C3" s="100"/>
      <c r="D3" s="100"/>
      <c r="E3" s="100"/>
      <c r="F3" s="100"/>
      <c r="G3" s="100"/>
      <c r="H3" s="100"/>
      <c r="I3" s="16"/>
      <c r="J3" s="16"/>
      <c r="K3" s="16"/>
    </row>
    <row r="4" spans="2:11" x14ac:dyDescent="0.25">
      <c r="B4" s="37"/>
      <c r="C4" s="37"/>
      <c r="D4" s="37"/>
      <c r="E4" s="37"/>
      <c r="F4" s="37"/>
      <c r="G4" s="37"/>
      <c r="H4" s="37"/>
    </row>
    <row r="5" spans="2:11" ht="15.75" thickBot="1" x14ac:dyDescent="0.3">
      <c r="B5" s="49" t="s">
        <v>182</v>
      </c>
      <c r="C5" s="37"/>
      <c r="D5" s="37"/>
      <c r="E5" s="37"/>
      <c r="F5" s="37"/>
      <c r="G5" s="37"/>
      <c r="H5" s="37"/>
    </row>
    <row r="6" spans="2:11" ht="50.25" customHeight="1" thickBot="1" x14ac:dyDescent="0.3">
      <c r="B6" s="37"/>
      <c r="C6" s="37"/>
      <c r="D6" s="39" t="s">
        <v>225</v>
      </c>
      <c r="E6" s="40" t="s">
        <v>85</v>
      </c>
      <c r="F6" s="39" t="s">
        <v>184</v>
      </c>
      <c r="G6" s="41" t="s">
        <v>86</v>
      </c>
      <c r="H6" s="39" t="s">
        <v>211</v>
      </c>
    </row>
    <row r="7" spans="2:11" ht="15.75" customHeight="1" thickBot="1" x14ac:dyDescent="0.3">
      <c r="B7" s="40" t="s">
        <v>226</v>
      </c>
      <c r="C7" s="42" t="s">
        <v>227</v>
      </c>
      <c r="D7" s="43">
        <v>50</v>
      </c>
      <c r="E7" s="44">
        <v>1850</v>
      </c>
      <c r="F7" s="97"/>
      <c r="G7" s="45">
        <f>E7*D7</f>
        <v>92500</v>
      </c>
      <c r="H7" s="45">
        <f>F7*D7</f>
        <v>0</v>
      </c>
    </row>
    <row r="8" spans="2:11" ht="15.75" thickBot="1" x14ac:dyDescent="0.3">
      <c r="B8" s="112" t="s">
        <v>228</v>
      </c>
      <c r="C8" s="113"/>
      <c r="D8" s="46"/>
      <c r="E8" s="116"/>
      <c r="F8" s="47"/>
      <c r="G8" s="46"/>
      <c r="H8" s="48"/>
    </row>
    <row r="9" spans="2:11" ht="15.75" thickBot="1" x14ac:dyDescent="0.3">
      <c r="B9" s="112" t="s">
        <v>229</v>
      </c>
      <c r="C9" s="113"/>
      <c r="D9" s="46"/>
      <c r="E9" s="117"/>
      <c r="F9" s="47"/>
      <c r="G9" s="46"/>
      <c r="H9" s="48"/>
    </row>
    <row r="10" spans="2:11" ht="15.75" thickBot="1" x14ac:dyDescent="0.3">
      <c r="B10" s="112" t="s">
        <v>230</v>
      </c>
      <c r="C10" s="113"/>
      <c r="D10" s="46"/>
      <c r="E10" s="117"/>
      <c r="F10" s="47"/>
      <c r="G10" s="46"/>
      <c r="H10" s="48"/>
    </row>
    <row r="11" spans="2:11" ht="15.75" thickBot="1" x14ac:dyDescent="0.3">
      <c r="B11" s="112" t="s">
        <v>231</v>
      </c>
      <c r="C11" s="113"/>
      <c r="D11" s="46"/>
      <c r="E11" s="117"/>
      <c r="F11" s="47"/>
      <c r="G11" s="46"/>
      <c r="H11" s="48"/>
    </row>
    <row r="12" spans="2:11" ht="15.75" thickBot="1" x14ac:dyDescent="0.3">
      <c r="B12" s="112" t="s">
        <v>232</v>
      </c>
      <c r="C12" s="113"/>
      <c r="D12" s="46"/>
      <c r="E12" s="117"/>
      <c r="F12" s="47"/>
      <c r="G12" s="46"/>
      <c r="H12" s="48"/>
    </row>
    <row r="13" spans="2:11" ht="15.75" thickBot="1" x14ac:dyDescent="0.3">
      <c r="B13" s="112" t="s">
        <v>233</v>
      </c>
      <c r="C13" s="113"/>
      <c r="D13" s="46"/>
      <c r="E13" s="117"/>
      <c r="F13" s="47"/>
      <c r="G13" s="46"/>
      <c r="H13" s="48"/>
    </row>
    <row r="14" spans="2:11" ht="15.75" thickBot="1" x14ac:dyDescent="0.3">
      <c r="B14" s="112" t="s">
        <v>234</v>
      </c>
      <c r="C14" s="113"/>
      <c r="D14" s="46"/>
      <c r="E14" s="117"/>
      <c r="F14" s="47"/>
      <c r="G14" s="46"/>
      <c r="H14" s="48"/>
    </row>
    <row r="15" spans="2:11" ht="15.75" thickBot="1" x14ac:dyDescent="0.3">
      <c r="B15" s="112" t="s">
        <v>235</v>
      </c>
      <c r="C15" s="113"/>
      <c r="D15" s="46"/>
      <c r="E15" s="117"/>
      <c r="F15" s="47"/>
      <c r="G15" s="46"/>
      <c r="H15" s="48"/>
    </row>
    <row r="16" spans="2:11" ht="15.75" thickBot="1" x14ac:dyDescent="0.3">
      <c r="B16" s="112" t="s">
        <v>236</v>
      </c>
      <c r="C16" s="113"/>
      <c r="D16" s="46"/>
      <c r="E16" s="117"/>
      <c r="F16" s="47"/>
      <c r="G16" s="46"/>
      <c r="H16" s="48"/>
    </row>
    <row r="17" spans="2:8" ht="15.75" thickBot="1" x14ac:dyDescent="0.3">
      <c r="B17" s="112" t="s">
        <v>237</v>
      </c>
      <c r="C17" s="113"/>
      <c r="D17" s="46"/>
      <c r="E17" s="117"/>
      <c r="F17" s="47"/>
      <c r="G17" s="46"/>
      <c r="H17" s="48"/>
    </row>
    <row r="18" spans="2:8" ht="15.75" thickBot="1" x14ac:dyDescent="0.3">
      <c r="B18" s="112" t="s">
        <v>238</v>
      </c>
      <c r="C18" s="113"/>
      <c r="D18" s="46"/>
      <c r="E18" s="118"/>
      <c r="F18" s="47"/>
      <c r="G18" s="46"/>
      <c r="H18" s="48"/>
    </row>
    <row r="19" spans="2:8" ht="15.75" thickBot="1" x14ac:dyDescent="0.3">
      <c r="B19" s="40" t="s">
        <v>239</v>
      </c>
      <c r="C19" s="42" t="s">
        <v>240</v>
      </c>
      <c r="D19" s="43">
        <v>50</v>
      </c>
      <c r="E19" s="44">
        <v>2100</v>
      </c>
      <c r="F19" s="97"/>
      <c r="G19" s="45">
        <f>E19*D19</f>
        <v>105000</v>
      </c>
      <c r="H19" s="45">
        <f>F19*D19</f>
        <v>0</v>
      </c>
    </row>
    <row r="20" spans="2:8" ht="15.75" thickBot="1" x14ac:dyDescent="0.3">
      <c r="B20" s="114" t="s">
        <v>241</v>
      </c>
      <c r="C20" s="115"/>
      <c r="D20" s="65"/>
      <c r="E20" s="116"/>
      <c r="F20" s="69"/>
      <c r="G20" s="46"/>
      <c r="H20" s="48"/>
    </row>
    <row r="21" spans="2:8" ht="15.75" thickBot="1" x14ac:dyDescent="0.3">
      <c r="B21" s="114" t="s">
        <v>229</v>
      </c>
      <c r="C21" s="115"/>
      <c r="D21" s="66"/>
      <c r="E21" s="117"/>
      <c r="F21" s="47"/>
      <c r="G21" s="46"/>
      <c r="H21" s="48"/>
    </row>
    <row r="22" spans="2:8" ht="15.75" thickBot="1" x14ac:dyDescent="0.3">
      <c r="B22" s="114" t="s">
        <v>242</v>
      </c>
      <c r="C22" s="115"/>
      <c r="D22" s="66"/>
      <c r="E22" s="117"/>
      <c r="F22" s="47"/>
      <c r="G22" s="46"/>
      <c r="H22" s="48"/>
    </row>
    <row r="23" spans="2:8" ht="15.75" thickBot="1" x14ac:dyDescent="0.3">
      <c r="B23" s="114" t="s">
        <v>231</v>
      </c>
      <c r="C23" s="115"/>
      <c r="D23" s="66"/>
      <c r="E23" s="117"/>
      <c r="F23" s="47"/>
      <c r="G23" s="46"/>
      <c r="H23" s="48"/>
    </row>
    <row r="24" spans="2:8" ht="15.75" thickBot="1" x14ac:dyDescent="0.3">
      <c r="B24" s="114" t="s">
        <v>232</v>
      </c>
      <c r="C24" s="115"/>
      <c r="D24" s="66"/>
      <c r="E24" s="117"/>
      <c r="F24" s="47"/>
      <c r="G24" s="46"/>
      <c r="H24" s="48"/>
    </row>
    <row r="25" spans="2:8" ht="15.75" thickBot="1" x14ac:dyDescent="0.3">
      <c r="B25" s="114" t="s">
        <v>233</v>
      </c>
      <c r="C25" s="115"/>
      <c r="D25" s="66"/>
      <c r="E25" s="117"/>
      <c r="F25" s="47"/>
      <c r="G25" s="46"/>
      <c r="H25" s="48"/>
    </row>
    <row r="26" spans="2:8" ht="15.75" thickBot="1" x14ac:dyDescent="0.3">
      <c r="B26" s="114" t="s">
        <v>234</v>
      </c>
      <c r="C26" s="115"/>
      <c r="D26" s="66"/>
      <c r="E26" s="117"/>
      <c r="F26" s="47"/>
      <c r="G26" s="46"/>
      <c r="H26" s="48"/>
    </row>
    <row r="27" spans="2:8" ht="15.75" thickBot="1" x14ac:dyDescent="0.3">
      <c r="B27" s="114" t="s">
        <v>235</v>
      </c>
      <c r="C27" s="115"/>
      <c r="D27" s="66"/>
      <c r="E27" s="117"/>
      <c r="F27" s="47"/>
      <c r="G27" s="46"/>
      <c r="H27" s="48"/>
    </row>
    <row r="28" spans="2:8" ht="15.75" thickBot="1" x14ac:dyDescent="0.3">
      <c r="B28" s="114" t="s">
        <v>236</v>
      </c>
      <c r="C28" s="115"/>
      <c r="D28" s="66"/>
      <c r="E28" s="117"/>
      <c r="F28" s="47"/>
      <c r="G28" s="46"/>
      <c r="H28" s="48"/>
    </row>
    <row r="29" spans="2:8" ht="15.75" thickBot="1" x14ac:dyDescent="0.3">
      <c r="B29" s="114" t="s">
        <v>237</v>
      </c>
      <c r="C29" s="115"/>
      <c r="D29" s="66"/>
      <c r="E29" s="117"/>
      <c r="F29" s="47"/>
      <c r="G29" s="46"/>
      <c r="H29" s="48"/>
    </row>
    <row r="30" spans="2:8" ht="15.75" thickBot="1" x14ac:dyDescent="0.3">
      <c r="B30" s="114" t="s">
        <v>238</v>
      </c>
      <c r="C30" s="115"/>
      <c r="D30" s="67"/>
      <c r="E30" s="118"/>
      <c r="F30" s="70"/>
      <c r="G30" s="46"/>
      <c r="H30" s="48"/>
    </row>
    <row r="31" spans="2:8" ht="15.75" thickBot="1" x14ac:dyDescent="0.3">
      <c r="B31" s="37"/>
      <c r="C31" s="37"/>
      <c r="D31" s="37"/>
      <c r="E31" s="37"/>
      <c r="F31" s="37"/>
      <c r="G31" s="85">
        <f>G7+G19</f>
        <v>197500</v>
      </c>
      <c r="H31" s="84">
        <f>H7+H19</f>
        <v>0</v>
      </c>
    </row>
    <row r="32" spans="2:8" x14ac:dyDescent="0.25">
      <c r="H32" s="72"/>
    </row>
  </sheetData>
  <sheetProtection algorithmName="SHA-512" hashValue="C9LQK/1M0ue8nVv1+fTaQbBc9+wog+N6RA5w36JiZDIZQTHdH2v3TJ5OpHfYFcUpQpljfJP3AK/HToeH9DMPEw==" saltValue="JI8vGrnIG155Ah8M3JoItg==" spinCount="100000" sheet="1" formatCells="0"/>
  <mergeCells count="25">
    <mergeCell ref="B2:H3"/>
    <mergeCell ref="B27:C27"/>
    <mergeCell ref="B28:C28"/>
    <mergeCell ref="B20:C20"/>
    <mergeCell ref="E20:E30"/>
    <mergeCell ref="B21:C21"/>
    <mergeCell ref="B22:C22"/>
    <mergeCell ref="B23:C23"/>
    <mergeCell ref="B24:C24"/>
    <mergeCell ref="B25:C25"/>
    <mergeCell ref="B26:C26"/>
    <mergeCell ref="B29:C29"/>
    <mergeCell ref="B30:C30"/>
    <mergeCell ref="B8:C8"/>
    <mergeCell ref="E8:E18"/>
    <mergeCell ref="B9:C9"/>
    <mergeCell ref="B15:C15"/>
    <mergeCell ref="B16:C16"/>
    <mergeCell ref="B17:C17"/>
    <mergeCell ref="B18:C18"/>
    <mergeCell ref="B10:C10"/>
    <mergeCell ref="B11:C11"/>
    <mergeCell ref="B12:C12"/>
    <mergeCell ref="B13:C13"/>
    <mergeCell ref="B14:C1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326C-210F-4561-91E7-8ACF0BE6B12C}">
  <dimension ref="A2:O25"/>
  <sheetViews>
    <sheetView showGridLines="0" zoomScale="90" zoomScaleNormal="90" workbookViewId="0">
      <selection sqref="A1:XFD1048576"/>
    </sheetView>
  </sheetViews>
  <sheetFormatPr baseColWidth="10" defaultRowHeight="15" x14ac:dyDescent="0.25"/>
  <cols>
    <col min="1" max="1" width="32.42578125" customWidth="1"/>
    <col min="2" max="2" width="15" bestFit="1" customWidth="1"/>
    <col min="3" max="3" width="15.85546875" customWidth="1"/>
    <col min="4" max="4" width="17.5703125" customWidth="1"/>
    <col min="5" max="5" width="20.42578125" bestFit="1" customWidth="1"/>
    <col min="6" max="6" width="18.7109375" bestFit="1" customWidth="1"/>
    <col min="7" max="7" width="19.140625" customWidth="1"/>
    <col min="8" max="8" width="18.42578125" customWidth="1"/>
    <col min="9" max="9" width="18.140625" customWidth="1"/>
    <col min="10" max="10" width="18.7109375" customWidth="1"/>
    <col min="11" max="11" width="18.42578125" customWidth="1"/>
    <col min="12" max="12" width="17.140625" customWidth="1"/>
    <col min="13" max="13" width="16" customWidth="1"/>
    <col min="14" max="14" width="19.85546875" customWidth="1"/>
    <col min="15" max="15" width="14.140625" customWidth="1"/>
    <col min="16" max="16" width="14.140625" bestFit="1" customWidth="1"/>
  </cols>
  <sheetData>
    <row r="2" spans="1:14" ht="15" customHeight="1" x14ac:dyDescent="0.25">
      <c r="A2" s="100" t="s">
        <v>301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4" ht="15" customHeight="1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5" spans="1:14" x14ac:dyDescent="0.25">
      <c r="A5" s="38" t="s">
        <v>182</v>
      </c>
      <c r="B5" s="50"/>
    </row>
    <row r="6" spans="1:14" ht="15.75" thickBot="1" x14ac:dyDescent="0.3"/>
    <row r="7" spans="1:14" ht="69.75" customHeight="1" thickBot="1" x14ac:dyDescent="0.3">
      <c r="A7" s="51" t="s">
        <v>243</v>
      </c>
      <c r="B7" s="51" t="s">
        <v>244</v>
      </c>
      <c r="C7" s="51" t="s">
        <v>274</v>
      </c>
      <c r="D7" s="51" t="s">
        <v>275</v>
      </c>
      <c r="E7" s="51" t="s">
        <v>276</v>
      </c>
      <c r="F7" s="51" t="s">
        <v>277</v>
      </c>
      <c r="G7" s="51" t="s">
        <v>278</v>
      </c>
      <c r="H7" s="51" t="s">
        <v>279</v>
      </c>
      <c r="I7" s="51" t="s">
        <v>280</v>
      </c>
      <c r="J7" s="51" t="s">
        <v>281</v>
      </c>
      <c r="K7" s="51" t="s">
        <v>282</v>
      </c>
      <c r="L7" s="51" t="s">
        <v>283</v>
      </c>
      <c r="M7" s="51" t="s">
        <v>284</v>
      </c>
      <c r="N7" s="51" t="s">
        <v>285</v>
      </c>
    </row>
    <row r="8" spans="1:14" ht="15.75" thickBot="1" x14ac:dyDescent="0.3">
      <c r="A8" s="27" t="s">
        <v>245</v>
      </c>
      <c r="B8" s="56">
        <v>250</v>
      </c>
      <c r="C8" s="30">
        <v>32.4</v>
      </c>
      <c r="D8" s="98"/>
      <c r="E8" s="30">
        <f>C8*1.05</f>
        <v>34.020000000000003</v>
      </c>
      <c r="F8" s="98"/>
      <c r="G8" s="30">
        <f>E8*1.05</f>
        <v>35.721000000000004</v>
      </c>
      <c r="H8" s="98"/>
      <c r="I8" s="30">
        <f>G8*1.05</f>
        <v>37.507050000000007</v>
      </c>
      <c r="J8" s="98"/>
      <c r="K8" s="30">
        <f>I8*1.05</f>
        <v>39.382402500000012</v>
      </c>
      <c r="L8" s="98"/>
      <c r="M8" s="30">
        <f>K8*1.05</f>
        <v>41.351522625000015</v>
      </c>
      <c r="N8" s="98"/>
    </row>
    <row r="9" spans="1:14" ht="15.75" thickBot="1" x14ac:dyDescent="0.3">
      <c r="A9" s="27" t="s">
        <v>246</v>
      </c>
      <c r="B9" s="56">
        <v>130</v>
      </c>
      <c r="C9" s="30">
        <v>63.5</v>
      </c>
      <c r="D9" s="98"/>
      <c r="E9" s="30">
        <f t="shared" ref="E9:E11" si="0">C9*1.05</f>
        <v>66.674999999999997</v>
      </c>
      <c r="F9" s="98"/>
      <c r="G9" s="30">
        <f t="shared" ref="G9:G11" si="1">E9*1.05</f>
        <v>70.008750000000006</v>
      </c>
      <c r="H9" s="98"/>
      <c r="I9" s="30">
        <f t="shared" ref="I9:I11" si="2">G9*1.05</f>
        <v>73.50918750000001</v>
      </c>
      <c r="J9" s="98"/>
      <c r="K9" s="30">
        <f t="shared" ref="K9:K11" si="3">I9*1.05</f>
        <v>77.184646875000013</v>
      </c>
      <c r="L9" s="98"/>
      <c r="M9" s="30">
        <f>K9*1.05</f>
        <v>81.043879218750021</v>
      </c>
      <c r="N9" s="98"/>
    </row>
    <row r="10" spans="1:14" ht="15.75" thickBot="1" x14ac:dyDescent="0.3">
      <c r="A10" s="27" t="s">
        <v>247</v>
      </c>
      <c r="B10" s="56">
        <v>300</v>
      </c>
      <c r="C10" s="30">
        <v>158.69999999999999</v>
      </c>
      <c r="D10" s="98"/>
      <c r="E10" s="30">
        <f t="shared" si="0"/>
        <v>166.63499999999999</v>
      </c>
      <c r="F10" s="98"/>
      <c r="G10" s="30">
        <f t="shared" si="1"/>
        <v>174.96674999999999</v>
      </c>
      <c r="H10" s="98"/>
      <c r="I10" s="30">
        <f t="shared" si="2"/>
        <v>183.71508750000001</v>
      </c>
      <c r="J10" s="98"/>
      <c r="K10" s="30">
        <f t="shared" si="3"/>
        <v>192.90084187500003</v>
      </c>
      <c r="L10" s="98"/>
      <c r="M10" s="30">
        <f>K10*1.05</f>
        <v>202.54588396875005</v>
      </c>
      <c r="N10" s="98"/>
    </row>
    <row r="11" spans="1:14" ht="15.75" thickBot="1" x14ac:dyDescent="0.3">
      <c r="A11" s="27" t="s">
        <v>248</v>
      </c>
      <c r="B11" s="56">
        <v>500</v>
      </c>
      <c r="C11" s="30">
        <v>286.60000000000002</v>
      </c>
      <c r="D11" s="98"/>
      <c r="E11" s="30">
        <f t="shared" si="0"/>
        <v>300.93000000000006</v>
      </c>
      <c r="F11" s="98"/>
      <c r="G11" s="30">
        <f t="shared" si="1"/>
        <v>315.9765000000001</v>
      </c>
      <c r="H11" s="98"/>
      <c r="I11" s="30">
        <f t="shared" si="2"/>
        <v>331.77532500000012</v>
      </c>
      <c r="J11" s="98"/>
      <c r="K11" s="30">
        <f t="shared" si="3"/>
        <v>348.36409125000017</v>
      </c>
      <c r="L11" s="98"/>
      <c r="M11" s="30">
        <f>K11*1.05</f>
        <v>365.78229581250019</v>
      </c>
      <c r="N11" s="98"/>
    </row>
    <row r="12" spans="1:14" x14ac:dyDescent="0.25">
      <c r="A12" s="2"/>
      <c r="B12" s="2"/>
      <c r="C12" s="2"/>
      <c r="D12" s="2"/>
      <c r="E12" s="2"/>
      <c r="F12" s="2"/>
      <c r="I12" s="2"/>
      <c r="L12" s="2"/>
      <c r="M12" s="2"/>
    </row>
    <row r="13" spans="1:14" x14ac:dyDescent="0.25">
      <c r="A13" s="2"/>
      <c r="B13" s="2"/>
      <c r="C13" s="2"/>
      <c r="D13" s="2"/>
      <c r="E13" s="2"/>
      <c r="F13" s="2"/>
      <c r="I13" s="2"/>
      <c r="L13" s="2"/>
      <c r="M13" s="2"/>
    </row>
    <row r="14" spans="1:14" x14ac:dyDescent="0.25">
      <c r="A14" s="2"/>
      <c r="B14" s="2"/>
      <c r="C14" s="2"/>
      <c r="D14" s="2"/>
      <c r="E14" s="2"/>
      <c r="F14" s="2"/>
      <c r="I14" s="2"/>
      <c r="L14" s="2"/>
      <c r="M14" s="2"/>
    </row>
    <row r="15" spans="1:14" ht="15.75" thickBot="1" x14ac:dyDescent="0.3">
      <c r="A15" s="2"/>
      <c r="B15" s="2"/>
      <c r="C15" s="2"/>
      <c r="D15" s="2"/>
      <c r="E15" s="2"/>
      <c r="F15" s="2"/>
      <c r="I15" s="2"/>
      <c r="L15" s="2"/>
      <c r="M15" s="2"/>
    </row>
    <row r="16" spans="1:14" ht="73.5" customHeight="1" thickBot="1" x14ac:dyDescent="0.3">
      <c r="A16" s="51" t="s">
        <v>243</v>
      </c>
      <c r="B16" s="51" t="s">
        <v>286</v>
      </c>
      <c r="C16" s="51" t="s">
        <v>287</v>
      </c>
      <c r="D16" s="51" t="s">
        <v>288</v>
      </c>
      <c r="E16" s="51" t="s">
        <v>289</v>
      </c>
      <c r="F16" s="51" t="s">
        <v>290</v>
      </c>
      <c r="G16" s="51" t="s">
        <v>291</v>
      </c>
      <c r="H16" s="51" t="s">
        <v>292</v>
      </c>
      <c r="I16" s="51" t="s">
        <v>293</v>
      </c>
      <c r="J16" s="51" t="s">
        <v>294</v>
      </c>
      <c r="K16" s="51" t="s">
        <v>295</v>
      </c>
      <c r="L16" s="51" t="s">
        <v>296</v>
      </c>
      <c r="M16" s="51" t="s">
        <v>297</v>
      </c>
    </row>
    <row r="17" spans="1:15" ht="15.75" thickBot="1" x14ac:dyDescent="0.3">
      <c r="A17" s="27" t="s">
        <v>245</v>
      </c>
      <c r="B17" s="30">
        <f>B8*C8</f>
        <v>8100</v>
      </c>
      <c r="C17" s="52">
        <f>B8*D8</f>
        <v>0</v>
      </c>
      <c r="D17" s="30">
        <f>B8*E8</f>
        <v>8505</v>
      </c>
      <c r="E17" s="52">
        <f>F8*B8</f>
        <v>0</v>
      </c>
      <c r="F17" s="30">
        <f>G8*B8</f>
        <v>8930.25</v>
      </c>
      <c r="G17" s="52">
        <f>H8*B8</f>
        <v>0</v>
      </c>
      <c r="H17" s="30">
        <f>I8*B8</f>
        <v>9376.7625000000025</v>
      </c>
      <c r="I17" s="52">
        <f>J8*B8</f>
        <v>0</v>
      </c>
      <c r="J17" s="30">
        <f>K8*B8</f>
        <v>9845.6006250000028</v>
      </c>
      <c r="K17" s="52">
        <f>L8*B8</f>
        <v>0</v>
      </c>
      <c r="L17" s="30">
        <f>M8*B8</f>
        <v>10337.880656250003</v>
      </c>
      <c r="M17" s="52">
        <f>N8*B8</f>
        <v>0</v>
      </c>
    </row>
    <row r="18" spans="1:15" ht="15.75" thickBot="1" x14ac:dyDescent="0.3">
      <c r="A18" s="27" t="s">
        <v>246</v>
      </c>
      <c r="B18" s="30">
        <f t="shared" ref="B18:B20" si="4">B9*C9</f>
        <v>8255</v>
      </c>
      <c r="C18" s="52">
        <f>B9*D9</f>
        <v>0</v>
      </c>
      <c r="D18" s="30">
        <f t="shared" ref="D18:D20" si="5">B9*E9</f>
        <v>8667.75</v>
      </c>
      <c r="E18" s="52">
        <f>F9*B9</f>
        <v>0</v>
      </c>
      <c r="F18" s="30">
        <f t="shared" ref="F18:F19" si="6">G9*B9</f>
        <v>9101.1375000000007</v>
      </c>
      <c r="G18" s="52">
        <f>H9*B9</f>
        <v>0</v>
      </c>
      <c r="H18" s="30">
        <f t="shared" ref="H18:H20" si="7">I9*B9</f>
        <v>9556.1943750000009</v>
      </c>
      <c r="I18" s="52">
        <f>J9*B9</f>
        <v>0</v>
      </c>
      <c r="J18" s="30">
        <f>K9*B9</f>
        <v>10034.004093750002</v>
      </c>
      <c r="K18" s="52">
        <f>L9*B9</f>
        <v>0</v>
      </c>
      <c r="L18" s="30">
        <f t="shared" ref="L18:L19" si="8">M9*B9</f>
        <v>10535.704298437502</v>
      </c>
      <c r="M18" s="52">
        <f>N9*B9</f>
        <v>0</v>
      </c>
    </row>
    <row r="19" spans="1:15" ht="15.75" thickBot="1" x14ac:dyDescent="0.3">
      <c r="A19" s="27" t="s">
        <v>247</v>
      </c>
      <c r="B19" s="30">
        <f t="shared" si="4"/>
        <v>47610</v>
      </c>
      <c r="C19" s="52">
        <f>B10*D10</f>
        <v>0</v>
      </c>
      <c r="D19" s="30">
        <f t="shared" si="5"/>
        <v>49990.5</v>
      </c>
      <c r="E19" s="52">
        <f>F10*B10</f>
        <v>0</v>
      </c>
      <c r="F19" s="30">
        <f t="shared" si="6"/>
        <v>52490.024999999994</v>
      </c>
      <c r="G19" s="52">
        <f>H10*B10</f>
        <v>0</v>
      </c>
      <c r="H19" s="30">
        <f>I10*B10</f>
        <v>55114.526250000003</v>
      </c>
      <c r="I19" s="52">
        <f>J10*B10</f>
        <v>0</v>
      </c>
      <c r="J19" s="30">
        <f>K10*B10</f>
        <v>57870.252562500005</v>
      </c>
      <c r="K19" s="52">
        <f>L10*B10</f>
        <v>0</v>
      </c>
      <c r="L19" s="30">
        <f t="shared" si="8"/>
        <v>60763.765190625018</v>
      </c>
      <c r="M19" s="52">
        <f>N10*B10</f>
        <v>0</v>
      </c>
    </row>
    <row r="20" spans="1:15" ht="15.75" thickBot="1" x14ac:dyDescent="0.3">
      <c r="A20" s="27" t="s">
        <v>248</v>
      </c>
      <c r="B20" s="30">
        <f t="shared" si="4"/>
        <v>143300</v>
      </c>
      <c r="C20" s="52">
        <f>B11*D11</f>
        <v>0</v>
      </c>
      <c r="D20" s="30">
        <f t="shared" si="5"/>
        <v>150465.00000000003</v>
      </c>
      <c r="E20" s="52">
        <f>F11*B11</f>
        <v>0</v>
      </c>
      <c r="F20" s="30">
        <f>G11*B11</f>
        <v>157988.25000000006</v>
      </c>
      <c r="G20" s="52">
        <f>H11*B11</f>
        <v>0</v>
      </c>
      <c r="H20" s="30">
        <f t="shared" si="7"/>
        <v>165887.66250000006</v>
      </c>
      <c r="I20" s="52">
        <f>J11*B11</f>
        <v>0</v>
      </c>
      <c r="J20" s="30">
        <f>K11*B11</f>
        <v>174182.04562500009</v>
      </c>
      <c r="K20" s="52">
        <f>L11*B11</f>
        <v>0</v>
      </c>
      <c r="L20" s="30">
        <f>M11*B11</f>
        <v>182891.14790625009</v>
      </c>
      <c r="M20" s="52">
        <f>N11*B11</f>
        <v>0</v>
      </c>
    </row>
    <row r="21" spans="1:15" ht="15.75" thickBot="1" x14ac:dyDescent="0.3"/>
    <row r="22" spans="1:15" ht="15.75" thickBot="1" x14ac:dyDescent="0.3">
      <c r="A22" s="53" t="s">
        <v>249</v>
      </c>
      <c r="B22" s="54">
        <f>SUM(B17:B20)</f>
        <v>207265</v>
      </c>
      <c r="C22" s="54">
        <f t="shared" ref="C22:M22" si="9">SUM(C17:C20)</f>
        <v>0</v>
      </c>
      <c r="D22" s="54">
        <f t="shared" si="9"/>
        <v>217628.25000000003</v>
      </c>
      <c r="E22" s="54">
        <f t="shared" si="9"/>
        <v>0</v>
      </c>
      <c r="F22" s="54">
        <f t="shared" si="9"/>
        <v>228509.66250000003</v>
      </c>
      <c r="G22" s="54">
        <f t="shared" si="9"/>
        <v>0</v>
      </c>
      <c r="H22" s="54">
        <f t="shared" si="9"/>
        <v>239935.14562500006</v>
      </c>
      <c r="I22" s="54">
        <f t="shared" si="9"/>
        <v>0</v>
      </c>
      <c r="J22" s="54">
        <f t="shared" si="9"/>
        <v>251931.90290625009</v>
      </c>
      <c r="K22" s="54">
        <f t="shared" si="9"/>
        <v>0</v>
      </c>
      <c r="L22" s="54">
        <f t="shared" si="9"/>
        <v>264528.49805156258</v>
      </c>
      <c r="M22" s="54">
        <f t="shared" si="9"/>
        <v>0</v>
      </c>
    </row>
    <row r="23" spans="1:15" ht="15.75" thickBot="1" x14ac:dyDescent="0.3">
      <c r="O23" s="68"/>
    </row>
    <row r="24" spans="1:15" ht="15.75" thickBot="1" x14ac:dyDescent="0.3">
      <c r="L24" s="119" t="s">
        <v>272</v>
      </c>
      <c r="M24" s="120"/>
      <c r="N24" s="86">
        <f>SUM(B22+D22+F22+H22+J22+L22)</f>
        <v>1409798.4590828128</v>
      </c>
    </row>
    <row r="25" spans="1:15" ht="15.75" thickBot="1" x14ac:dyDescent="0.3">
      <c r="L25" s="121" t="s">
        <v>273</v>
      </c>
      <c r="M25" s="122"/>
      <c r="N25" s="87">
        <f>C22+E22+G22+I22+K22+M22</f>
        <v>0</v>
      </c>
    </row>
  </sheetData>
  <sheetProtection algorithmName="SHA-512" hashValue="N+j+9qsLhXnZMwRREYlfpOE+1NxP64wrVf3vW1bdQSP7O5bXkYsLnOJyzC6SdanIWN43I8H0tivWARUSbDZNpA==" saltValue="0jn8LU47tpQ9MlR/e3z03Q==" spinCount="100000" sheet="1" objects="1" scenarios="1"/>
  <mergeCells count="3">
    <mergeCell ref="A2:L3"/>
    <mergeCell ref="L24:M24"/>
    <mergeCell ref="L25:M25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BDF60-1C82-4158-B451-1A9FBA9CDEBA}">
  <dimension ref="A2:N26"/>
  <sheetViews>
    <sheetView showGridLines="0" zoomScale="90" zoomScaleNormal="90" workbookViewId="0">
      <selection activeCell="F9" sqref="F9"/>
    </sheetView>
  </sheetViews>
  <sheetFormatPr baseColWidth="10" defaultRowHeight="15" x14ac:dyDescent="0.25"/>
  <cols>
    <col min="1" max="1" width="32.42578125" customWidth="1"/>
    <col min="2" max="2" width="15.42578125" customWidth="1"/>
    <col min="3" max="3" width="16.85546875" customWidth="1"/>
    <col min="4" max="5" width="15.85546875" customWidth="1"/>
    <col min="6" max="6" width="18.140625" customWidth="1"/>
    <col min="7" max="7" width="16.42578125" customWidth="1"/>
    <col min="8" max="8" width="15.7109375" customWidth="1"/>
    <col min="9" max="9" width="16.7109375" customWidth="1"/>
    <col min="10" max="10" width="17" customWidth="1"/>
    <col min="11" max="11" width="18" customWidth="1"/>
    <col min="12" max="12" width="18.140625" customWidth="1"/>
    <col min="13" max="13" width="23.140625" bestFit="1" customWidth="1"/>
    <col min="14" max="14" width="18.28515625" customWidth="1"/>
    <col min="15" max="15" width="14.140625" customWidth="1"/>
    <col min="16" max="16" width="14.140625" bestFit="1" customWidth="1"/>
  </cols>
  <sheetData>
    <row r="2" spans="1:14" x14ac:dyDescent="0.25">
      <c r="A2" s="100" t="s">
        <v>302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4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5" spans="1:14" x14ac:dyDescent="0.25">
      <c r="A5" s="38" t="s">
        <v>182</v>
      </c>
      <c r="B5" s="50"/>
    </row>
    <row r="6" spans="1:14" ht="15.75" thickBot="1" x14ac:dyDescent="0.3"/>
    <row r="7" spans="1:14" ht="60.75" thickBot="1" x14ac:dyDescent="0.3">
      <c r="A7" s="51" t="s">
        <v>243</v>
      </c>
      <c r="B7" s="51" t="s">
        <v>244</v>
      </c>
      <c r="C7" s="51" t="s">
        <v>274</v>
      </c>
      <c r="D7" s="51" t="s">
        <v>275</v>
      </c>
      <c r="E7" s="51" t="s">
        <v>276</v>
      </c>
      <c r="F7" s="51" t="s">
        <v>277</v>
      </c>
      <c r="G7" s="51" t="s">
        <v>278</v>
      </c>
      <c r="H7" s="51" t="s">
        <v>279</v>
      </c>
      <c r="I7" s="51" t="s">
        <v>280</v>
      </c>
      <c r="J7" s="51" t="s">
        <v>281</v>
      </c>
      <c r="K7" s="51" t="s">
        <v>282</v>
      </c>
      <c r="L7" s="51" t="s">
        <v>283</v>
      </c>
      <c r="M7" s="51" t="s">
        <v>284</v>
      </c>
      <c r="N7" s="51" t="s">
        <v>285</v>
      </c>
    </row>
    <row r="8" spans="1:14" ht="15.75" thickBot="1" x14ac:dyDescent="0.3">
      <c r="A8" s="27" t="s">
        <v>245</v>
      </c>
      <c r="B8" s="56">
        <v>10</v>
      </c>
      <c r="C8" s="57">
        <v>32.4</v>
      </c>
      <c r="D8" s="98"/>
      <c r="E8" s="30">
        <f>C8*1.05</f>
        <v>34.020000000000003</v>
      </c>
      <c r="F8" s="98"/>
      <c r="G8" s="30">
        <f>E8*1.05</f>
        <v>35.721000000000004</v>
      </c>
      <c r="H8" s="98"/>
      <c r="I8" s="30">
        <f>G8*1.05</f>
        <v>37.507050000000007</v>
      </c>
      <c r="J8" s="98"/>
      <c r="K8" s="30">
        <f>I8*1.05</f>
        <v>39.382402500000012</v>
      </c>
      <c r="L8" s="98"/>
      <c r="M8" s="30">
        <f>K8*1.05</f>
        <v>41.351522625000015</v>
      </c>
      <c r="N8" s="98"/>
    </row>
    <row r="9" spans="1:14" ht="15.75" thickBot="1" x14ac:dyDescent="0.3">
      <c r="A9" s="27" t="s">
        <v>246</v>
      </c>
      <c r="B9" s="56">
        <v>30</v>
      </c>
      <c r="C9" s="57">
        <v>63.5</v>
      </c>
      <c r="D9" s="98"/>
      <c r="E9" s="30">
        <f>C9*1.05</f>
        <v>66.674999999999997</v>
      </c>
      <c r="F9" s="98"/>
      <c r="G9" s="30">
        <f>E9*1.05</f>
        <v>70.008750000000006</v>
      </c>
      <c r="H9" s="98"/>
      <c r="I9" s="30">
        <f>G9*1.05</f>
        <v>73.50918750000001</v>
      </c>
      <c r="J9" s="98"/>
      <c r="K9" s="30">
        <f t="shared" ref="K9:K11" si="0">I9*1.05</f>
        <v>77.184646875000013</v>
      </c>
      <c r="L9" s="98"/>
      <c r="M9" s="30">
        <f>K9*1.05</f>
        <v>81.043879218750021</v>
      </c>
      <c r="N9" s="98"/>
    </row>
    <row r="10" spans="1:14" ht="15.75" thickBot="1" x14ac:dyDescent="0.3">
      <c r="A10" s="27" t="s">
        <v>247</v>
      </c>
      <c r="B10" s="56">
        <v>30</v>
      </c>
      <c r="C10" s="57">
        <v>158.69999999999999</v>
      </c>
      <c r="D10" s="98"/>
      <c r="E10" s="30">
        <f>C10*1.05</f>
        <v>166.63499999999999</v>
      </c>
      <c r="F10" s="98"/>
      <c r="G10" s="30">
        <f t="shared" ref="G10:G11" si="1">E10*1.05</f>
        <v>174.96674999999999</v>
      </c>
      <c r="H10" s="98"/>
      <c r="I10" s="30">
        <f>G10*1.05</f>
        <v>183.71508750000001</v>
      </c>
      <c r="J10" s="98"/>
      <c r="K10" s="30">
        <f t="shared" si="0"/>
        <v>192.90084187500003</v>
      </c>
      <c r="L10" s="98"/>
      <c r="M10" s="30">
        <f>K10*1.05</f>
        <v>202.54588396875005</v>
      </c>
      <c r="N10" s="98"/>
    </row>
    <row r="11" spans="1:14" ht="15.75" thickBot="1" x14ac:dyDescent="0.3">
      <c r="A11" s="27" t="s">
        <v>248</v>
      </c>
      <c r="B11" s="56">
        <v>50</v>
      </c>
      <c r="C11" s="57">
        <v>286.60000000000002</v>
      </c>
      <c r="D11" s="98"/>
      <c r="E11" s="30">
        <f t="shared" ref="E11" si="2">C11*1.05</f>
        <v>300.93000000000006</v>
      </c>
      <c r="F11" s="98"/>
      <c r="G11" s="30">
        <f t="shared" si="1"/>
        <v>315.9765000000001</v>
      </c>
      <c r="H11" s="98"/>
      <c r="I11" s="30">
        <f>G11*1.05</f>
        <v>331.77532500000012</v>
      </c>
      <c r="J11" s="98"/>
      <c r="K11" s="30">
        <f t="shared" si="0"/>
        <v>348.36409125000017</v>
      </c>
      <c r="L11" s="98"/>
      <c r="M11" s="30">
        <f>K11*1.05</f>
        <v>365.78229581250019</v>
      </c>
      <c r="N11" s="98"/>
    </row>
    <row r="12" spans="1:14" x14ac:dyDescent="0.25">
      <c r="A12" s="2"/>
      <c r="B12" s="2"/>
      <c r="C12" s="2"/>
      <c r="D12" s="2"/>
      <c r="E12" s="2"/>
      <c r="F12" s="2"/>
      <c r="I12" s="2"/>
      <c r="L12" s="2"/>
      <c r="M12" s="2"/>
    </row>
    <row r="13" spans="1:14" x14ac:dyDescent="0.25">
      <c r="A13" s="2"/>
      <c r="B13" s="2"/>
      <c r="C13" s="2"/>
      <c r="D13" s="2"/>
      <c r="E13" s="2"/>
      <c r="F13" s="2"/>
      <c r="I13" s="2"/>
      <c r="L13" s="2"/>
      <c r="M13" s="2"/>
    </row>
    <row r="14" spans="1:14" x14ac:dyDescent="0.25">
      <c r="A14" s="2"/>
      <c r="B14" s="2"/>
      <c r="C14" s="2"/>
      <c r="D14" s="2"/>
      <c r="E14" s="2"/>
      <c r="F14" s="2"/>
      <c r="I14" s="2"/>
      <c r="L14" s="2"/>
      <c r="M14" s="2"/>
    </row>
    <row r="15" spans="1:14" ht="15.75" thickBot="1" x14ac:dyDescent="0.3">
      <c r="A15" s="2"/>
      <c r="B15" s="2"/>
      <c r="C15" s="2"/>
      <c r="D15" s="2"/>
      <c r="E15" s="2"/>
      <c r="F15" s="2"/>
      <c r="I15" s="2"/>
      <c r="L15" s="2"/>
      <c r="M15" s="2"/>
    </row>
    <row r="16" spans="1:14" ht="60.75" thickBot="1" x14ac:dyDescent="0.3">
      <c r="A16" s="51" t="s">
        <v>243</v>
      </c>
      <c r="B16" s="51" t="s">
        <v>286</v>
      </c>
      <c r="C16" s="51" t="s">
        <v>287</v>
      </c>
      <c r="D16" s="51" t="s">
        <v>288</v>
      </c>
      <c r="E16" s="51" t="s">
        <v>289</v>
      </c>
      <c r="F16" s="51" t="s">
        <v>290</v>
      </c>
      <c r="G16" s="51" t="s">
        <v>291</v>
      </c>
      <c r="H16" s="51" t="s">
        <v>292</v>
      </c>
      <c r="I16" s="51" t="s">
        <v>293</v>
      </c>
      <c r="J16" s="51" t="s">
        <v>294</v>
      </c>
      <c r="K16" s="51" t="s">
        <v>295</v>
      </c>
      <c r="L16" s="51" t="s">
        <v>296</v>
      </c>
      <c r="M16" s="51" t="s">
        <v>297</v>
      </c>
    </row>
    <row r="17" spans="1:14" ht="15.75" thickBot="1" x14ac:dyDescent="0.3">
      <c r="A17" s="27" t="s">
        <v>245</v>
      </c>
      <c r="B17" s="30">
        <f>B8*C8</f>
        <v>324</v>
      </c>
      <c r="C17" s="52">
        <f>B8*D8</f>
        <v>0</v>
      </c>
      <c r="D17" s="30">
        <f>B8*E8</f>
        <v>340.20000000000005</v>
      </c>
      <c r="E17" s="52">
        <f>F8*B8</f>
        <v>0</v>
      </c>
      <c r="F17" s="30">
        <f>G8*B8</f>
        <v>357.21000000000004</v>
      </c>
      <c r="G17" s="52">
        <f>H8*B8</f>
        <v>0</v>
      </c>
      <c r="H17" s="30">
        <f>I8*B8</f>
        <v>375.07050000000004</v>
      </c>
      <c r="I17" s="52">
        <f>J8*B8</f>
        <v>0</v>
      </c>
      <c r="J17" s="30">
        <f>K8*B8</f>
        <v>393.82402500000012</v>
      </c>
      <c r="K17" s="52">
        <f>L8*B8</f>
        <v>0</v>
      </c>
      <c r="L17" s="30">
        <f>M8*B8</f>
        <v>413.51522625000018</v>
      </c>
      <c r="M17" s="52">
        <f>N8*B8</f>
        <v>0</v>
      </c>
    </row>
    <row r="18" spans="1:14" ht="15.75" thickBot="1" x14ac:dyDescent="0.3">
      <c r="A18" s="27" t="s">
        <v>246</v>
      </c>
      <c r="B18" s="30">
        <f>B9*C9</f>
        <v>1905</v>
      </c>
      <c r="C18" s="52">
        <f>B9*D9</f>
        <v>0</v>
      </c>
      <c r="D18" s="30">
        <f>B9*E9</f>
        <v>2000.25</v>
      </c>
      <c r="E18" s="52">
        <f>F9*B9</f>
        <v>0</v>
      </c>
      <c r="F18" s="30">
        <f t="shared" ref="F18:F19" si="3">G9*B9</f>
        <v>2100.2625000000003</v>
      </c>
      <c r="G18" s="52">
        <f>H9*B9</f>
        <v>0</v>
      </c>
      <c r="H18" s="30">
        <f>I9*B9</f>
        <v>2205.2756250000002</v>
      </c>
      <c r="I18" s="52">
        <f>J9*B9</f>
        <v>0</v>
      </c>
      <c r="J18" s="30">
        <f>K9*B9</f>
        <v>2315.5394062500004</v>
      </c>
      <c r="K18" s="52">
        <f>L9*B9</f>
        <v>0</v>
      </c>
      <c r="L18" s="30">
        <f t="shared" ref="L18" si="4">M9*B9</f>
        <v>2431.3163765625004</v>
      </c>
      <c r="M18" s="52">
        <f>N9*B9</f>
        <v>0</v>
      </c>
    </row>
    <row r="19" spans="1:14" ht="15.75" thickBot="1" x14ac:dyDescent="0.3">
      <c r="A19" s="27" t="s">
        <v>247</v>
      </c>
      <c r="B19" s="30">
        <f>B10*C10</f>
        <v>4761</v>
      </c>
      <c r="C19" s="52">
        <f>B10*D10</f>
        <v>0</v>
      </c>
      <c r="D19" s="30">
        <f>B10*E10</f>
        <v>4999.0499999999993</v>
      </c>
      <c r="E19" s="52">
        <f>F10*B10</f>
        <v>0</v>
      </c>
      <c r="F19" s="30">
        <f t="shared" si="3"/>
        <v>5249.0024999999996</v>
      </c>
      <c r="G19" s="52">
        <f>H10*B10</f>
        <v>0</v>
      </c>
      <c r="H19" s="30">
        <f>I10*B10</f>
        <v>5511.4526249999999</v>
      </c>
      <c r="I19" s="52">
        <f>J10*B10</f>
        <v>0</v>
      </c>
      <c r="J19" s="30">
        <f>K10*B10</f>
        <v>5787.0252562500009</v>
      </c>
      <c r="K19" s="52">
        <f>L10*B10</f>
        <v>0</v>
      </c>
      <c r="L19" s="30">
        <f>M10*B10</f>
        <v>6076.3765190625018</v>
      </c>
      <c r="M19" s="52">
        <f>N10*B10</f>
        <v>0</v>
      </c>
    </row>
    <row r="20" spans="1:14" ht="15.75" thickBot="1" x14ac:dyDescent="0.3">
      <c r="A20" s="27" t="s">
        <v>248</v>
      </c>
      <c r="B20" s="30">
        <f>B11*C11</f>
        <v>14330.000000000002</v>
      </c>
      <c r="C20" s="52">
        <f>B11*D11</f>
        <v>0</v>
      </c>
      <c r="D20" s="30">
        <f t="shared" ref="D20" si="5">B11*E11</f>
        <v>15046.500000000004</v>
      </c>
      <c r="E20" s="52">
        <f>F11*B11</f>
        <v>0</v>
      </c>
      <c r="F20" s="30">
        <f>G11*B11</f>
        <v>15798.825000000004</v>
      </c>
      <c r="G20" s="52">
        <f>H11*B11</f>
        <v>0</v>
      </c>
      <c r="H20" s="30">
        <f>I11*B11</f>
        <v>16588.766250000008</v>
      </c>
      <c r="I20" s="52">
        <f>J11*B11</f>
        <v>0</v>
      </c>
      <c r="J20" s="30">
        <f>K11*B11</f>
        <v>17418.20456250001</v>
      </c>
      <c r="K20" s="52">
        <f>L11*B11</f>
        <v>0</v>
      </c>
      <c r="L20" s="30">
        <f>M11*B11</f>
        <v>18289.114790625008</v>
      </c>
      <c r="M20" s="52">
        <f>N11*B11</f>
        <v>0</v>
      </c>
    </row>
    <row r="21" spans="1:14" ht="15.75" thickBot="1" x14ac:dyDescent="0.3"/>
    <row r="22" spans="1:14" ht="15.75" thickBot="1" x14ac:dyDescent="0.3">
      <c r="A22" s="53" t="s">
        <v>249</v>
      </c>
      <c r="B22" s="54">
        <f>SUM(B17:B20)</f>
        <v>21320</v>
      </c>
      <c r="C22" s="54">
        <f>SUM(C17:C20)</f>
        <v>0</v>
      </c>
      <c r="D22" s="54">
        <f>SUM(D17:D20)</f>
        <v>22386.000000000004</v>
      </c>
      <c r="E22" s="54">
        <f>SUM(E17:E20)</f>
        <v>0</v>
      </c>
      <c r="F22" s="54">
        <f t="shared" ref="F22" si="6">SUM(F17:F20)</f>
        <v>23505.300000000003</v>
      </c>
      <c r="G22" s="54">
        <f t="shared" ref="G22:L22" si="7">SUM(G17:G20)</f>
        <v>0</v>
      </c>
      <c r="H22" s="54">
        <f t="shared" si="7"/>
        <v>24680.56500000001</v>
      </c>
      <c r="I22" s="54">
        <f t="shared" si="7"/>
        <v>0</v>
      </c>
      <c r="J22" s="54">
        <f t="shared" si="7"/>
        <v>25914.593250000013</v>
      </c>
      <c r="K22" s="54">
        <f t="shared" si="7"/>
        <v>0</v>
      </c>
      <c r="L22" s="54">
        <f t="shared" si="7"/>
        <v>27210.322912500011</v>
      </c>
      <c r="M22" s="54">
        <f>SUM(M17:M20)</f>
        <v>0</v>
      </c>
    </row>
    <row r="24" spans="1:14" ht="15.75" thickBot="1" x14ac:dyDescent="0.3"/>
    <row r="25" spans="1:14" ht="15.75" thickBot="1" x14ac:dyDescent="0.3">
      <c r="M25" s="71" t="s">
        <v>272</v>
      </c>
      <c r="N25" s="86">
        <f>B22+D22+F22+H22+J22+L22</f>
        <v>145016.78116250003</v>
      </c>
    </row>
    <row r="26" spans="1:14" ht="15.75" thickBot="1" x14ac:dyDescent="0.3">
      <c r="M26" s="55" t="s">
        <v>273</v>
      </c>
      <c r="N26" s="88">
        <f>C22+E22+G22+I22+K22+M22</f>
        <v>0</v>
      </c>
    </row>
  </sheetData>
  <sheetProtection algorithmName="SHA-512" hashValue="Rm8Nk9/5ZlFyWPCITXt4u4YXtr8kfWTTMFgcdEBsEqZ7JslL5sPTXyYuJQjswMlieOJ/XcaaldBzMyR5kC/2vA==" saltValue="s+XfbcgmtmilvyNBQ08cfA==" spinCount="100000" sheet="1" objects="1" scenarios="1"/>
  <mergeCells count="1">
    <mergeCell ref="A2:L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Anexo VIII Medios mat - Lote 1</vt:lpstr>
      <vt:lpstr>Anexo VIII Medios mat - Lote 2</vt:lpstr>
      <vt:lpstr>Anexo IX Coeficientes</vt:lpstr>
      <vt:lpstr>Anexo X Paquetes</vt:lpstr>
      <vt:lpstr>Anexo XI Sala sin equipación</vt:lpstr>
      <vt:lpstr>Anexo XII Perfiles - Lote 1</vt:lpstr>
      <vt:lpstr>Anexo XII Perfiles - Lote 2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Naiara Arlegui (S2G)</cp:lastModifiedBy>
  <dcterms:created xsi:type="dcterms:W3CDTF">2024-03-20T17:18:18Z</dcterms:created>
  <dcterms:modified xsi:type="dcterms:W3CDTF">2024-06-19T13:05:02Z</dcterms:modified>
</cp:coreProperties>
</file>