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COBERTURAS\PROYECTOS Y OBRAS\SECTOR XXIII\COMUNAL BERBINZANA\PROYECTO COMUNAL PRECIOS REVISADOS 2022\"/>
    </mc:Choice>
  </mc:AlternateContent>
  <bookViews>
    <workbookView xWindow="240" yWindow="45" windowWidth="18735" windowHeight="11955"/>
  </bookViews>
  <sheets>
    <sheet name="Total" sheetId="27" r:id="rId1"/>
  </sheets>
  <definedNames>
    <definedName name="_xlnm.Print_Area" localSheetId="0">Total!$A$4:$M$46</definedName>
  </definedNames>
  <calcPr calcId="162913"/>
</workbook>
</file>

<file path=xl/calcChain.xml><?xml version="1.0" encoding="utf-8"?>
<calcChain xmlns="http://schemas.openxmlformats.org/spreadsheetml/2006/main">
  <c r="K39" i="27" l="1"/>
  <c r="M39" i="27" s="1"/>
  <c r="K9" i="27"/>
  <c r="M9" i="27" s="1"/>
  <c r="K10" i="27"/>
  <c r="M10" i="27" s="1"/>
  <c r="K11" i="27"/>
  <c r="M11" i="27" s="1"/>
  <c r="K12" i="27"/>
  <c r="K13" i="27"/>
  <c r="M13" i="27" s="1"/>
  <c r="K14" i="27"/>
  <c r="M14" i="27" s="1"/>
  <c r="K15" i="27"/>
  <c r="M15" i="27" s="1"/>
  <c r="K16" i="27"/>
  <c r="M16" i="27" s="1"/>
  <c r="K17" i="27"/>
  <c r="M17" i="27" s="1"/>
  <c r="K18" i="27"/>
  <c r="M18" i="27" s="1"/>
  <c r="K19" i="27"/>
  <c r="M19" i="27" s="1"/>
  <c r="K20" i="27"/>
  <c r="K21" i="27"/>
  <c r="M21" i="27" s="1"/>
  <c r="K22" i="27"/>
  <c r="M22" i="27" s="1"/>
  <c r="K23" i="27"/>
  <c r="M23" i="27" s="1"/>
  <c r="K24" i="27"/>
  <c r="M24" i="27" s="1"/>
  <c r="K25" i="27"/>
  <c r="M25" i="27" s="1"/>
  <c r="K26" i="27"/>
  <c r="M26" i="27" s="1"/>
  <c r="K27" i="27"/>
  <c r="M27" i="27" s="1"/>
  <c r="K28" i="27"/>
  <c r="K29" i="27"/>
  <c r="M29" i="27" s="1"/>
  <c r="K30" i="27"/>
  <c r="M30" i="27" s="1"/>
  <c r="K31" i="27"/>
  <c r="M31" i="27" s="1"/>
  <c r="K32" i="27"/>
  <c r="M32" i="27" s="1"/>
  <c r="K33" i="27"/>
  <c r="M33" i="27" s="1"/>
  <c r="K34" i="27"/>
  <c r="K35" i="27"/>
  <c r="M35" i="27" s="1"/>
  <c r="K36" i="27"/>
  <c r="M36" i="27" s="1"/>
  <c r="K37" i="27"/>
  <c r="M37" i="27" s="1"/>
  <c r="K38" i="27"/>
  <c r="M38" i="27" s="1"/>
  <c r="K40" i="27"/>
  <c r="M40" i="27" s="1"/>
  <c r="K7" i="27"/>
  <c r="K41" i="27"/>
  <c r="K42" i="27"/>
  <c r="M42" i="27" s="1"/>
  <c r="K43" i="27"/>
  <c r="M47" i="27" l="1"/>
  <c r="M49" i="27" s="1"/>
  <c r="M48" i="27" l="1"/>
  <c r="M50" i="27" l="1"/>
  <c r="M51" i="27" l="1"/>
  <c r="M52" i="27" s="1"/>
</calcChain>
</file>

<file path=xl/sharedStrings.xml><?xml version="1.0" encoding="utf-8"?>
<sst xmlns="http://schemas.openxmlformats.org/spreadsheetml/2006/main" count="88" uniqueCount="60">
  <si>
    <t xml:space="preserve">MOVIMIENTO </t>
  </si>
  <si>
    <t>m.</t>
  </si>
  <si>
    <t>APERTURA DE ZANJA PARA PVC/PE EN COBERTURAS</t>
  </si>
  <si>
    <t>DE TIERRAS</t>
  </si>
  <si>
    <t>Ud.</t>
  </si>
  <si>
    <t>HOYO  PARA ASPERSOR</t>
  </si>
  <si>
    <t>COLOCACION  TUBERIA  POLIETILENO</t>
  </si>
  <si>
    <t>TUBERIA  DE PVC   ø   63 mm. - 0.6</t>
  </si>
  <si>
    <t>TUBERIA  DE PVC   ø   75 mm. - 0.6</t>
  </si>
  <si>
    <t>TUBERIA DE  PVC   ø   90 mm. - 0.6</t>
  </si>
  <si>
    <t>TUBERIA  DE PVC  ø 110 mm. - 0.6</t>
  </si>
  <si>
    <t>TUBERIA  DE PVC  ø 125 mm. - 0.6</t>
  </si>
  <si>
    <t>TUBERIA  DE PVC  ø 110 mm. - 1</t>
  </si>
  <si>
    <t>TUBERIA DE  POLIETILENO</t>
  </si>
  <si>
    <t xml:space="preserve">CONEXIÓN </t>
  </si>
  <si>
    <t>CONEXIÓN 80/100mm</t>
  </si>
  <si>
    <t>HIDRANTE</t>
  </si>
  <si>
    <t>DESAGÜE DE SECTOR   ø 50 mm.</t>
  </si>
  <si>
    <t>VALVULA HIDRAULICA  3" SIMPLE (80 mm)</t>
  </si>
  <si>
    <t>VALVULA HIDRAULICA 3" DOBLE (80 mm)</t>
  </si>
  <si>
    <t>DESAGÜES</t>
  </si>
  <si>
    <t>VÁLVULA MAESTRA 4"</t>
  </si>
  <si>
    <t>COMPLEMENTO VÁLVULA HIDRAÚLICA 80 ó 100 mm</t>
  </si>
  <si>
    <t>ASPERSORES</t>
  </si>
  <si>
    <t>ASPERSOR CIRCULAR C.E.</t>
  </si>
  <si>
    <t>ASPERSOR SECTORIAL 1000 L/H</t>
  </si>
  <si>
    <t>PLACA METÁLICA EN ASPERSOR</t>
  </si>
  <si>
    <t>COLOCACIÓN CAÑA PORTAASPERSOR</t>
  </si>
  <si>
    <t xml:space="preserve">PROGRAMADORES </t>
  </si>
  <si>
    <t>Y AUTOMATISMOS</t>
  </si>
  <si>
    <t>SOLENOIDE  TIPO  LATCH</t>
  </si>
  <si>
    <t>SOLENOIDE  METALICO</t>
  </si>
  <si>
    <t>FERTIRRIGACION</t>
  </si>
  <si>
    <t>BOMBA INYECTORA 200 L/H 0.6 Mpa</t>
  </si>
  <si>
    <t>SEGURIDAD Y SALUD</t>
  </si>
  <si>
    <t>PRESUPUESTO DE EJECUCIÓN MATERIAL</t>
  </si>
  <si>
    <t>PRESUPUESTO PARA CONOCIMIENTO DE LA PROPIEDAD CON IVA</t>
  </si>
  <si>
    <t>GASTOS GENERALES (9%)</t>
  </si>
  <si>
    <t>BENEFICIO INDUSTRIAL (6%)</t>
  </si>
  <si>
    <t>PRESUPUESTO DE EJECUCIÓN CONTRATO ANTES DE IVA</t>
  </si>
  <si>
    <t>IVA (21%)</t>
  </si>
  <si>
    <t>MEDICIONES TOTALES</t>
  </si>
  <si>
    <t>€</t>
  </si>
  <si>
    <t>Superficie (has)</t>
  </si>
  <si>
    <t>H-87</t>
  </si>
  <si>
    <t>PRECIO</t>
  </si>
  <si>
    <t xml:space="preserve">PRESUPUESTO </t>
  </si>
  <si>
    <t>PILOTO REGULADOR  DE PRESION, ANTITOPOGRÁFICO O ALIVIO</t>
  </si>
  <si>
    <t>CONJUNTO DE CAÑA PORTAASPERSOR Y PIEZA DE LATÓN</t>
  </si>
  <si>
    <t>OPCIÓN TELECONTROL</t>
  </si>
  <si>
    <t>H-69</t>
  </si>
  <si>
    <t>H-84A</t>
  </si>
  <si>
    <t>H-84B</t>
  </si>
  <si>
    <t>H-95</t>
  </si>
  <si>
    <t>H-96</t>
  </si>
  <si>
    <t>H-97</t>
  </si>
  <si>
    <t>PROGRAMADOR ELECTRONICO HASTA 9 SALIDAS</t>
  </si>
  <si>
    <t>PROGRAMADOR ELECTRONICO HASTA 18 SALIDAS</t>
  </si>
  <si>
    <t>DOS ARMARIOS DE PROTECCÓN PROGRAMADOR Y AUTOMATISMOS</t>
  </si>
  <si>
    <t>PRESUPUESTO EQUIPAMIENTO EN PARCELA COMUNAL AYUNTAMIENTO DE BERBINZANA SECTOR XXIII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</si>
</sst>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18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i/>
      <sz val="10"/>
      <name val="Arial"/>
      <family val="2"/>
    </font>
    <font>
      <i/>
      <sz val="10"/>
      <color indexed="10"/>
      <name val="Times New Roman"/>
      <family val="1"/>
    </font>
    <font>
      <i/>
      <sz val="11"/>
      <name val="Times New Roman"/>
      <family val="1"/>
    </font>
    <font>
      <b/>
      <i/>
      <sz val="10"/>
      <name val="Arial"/>
      <family val="2"/>
    </font>
    <font>
      <b/>
      <sz val="11"/>
      <name val="Arial"/>
      <family val="2"/>
    </font>
    <font>
      <b/>
      <i/>
      <sz val="10"/>
      <name val="Times New Roman"/>
      <family val="1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 applyBorder="1"/>
    <xf numFmtId="0" fontId="9" fillId="0" borderId="4" xfId="0" applyFont="1" applyFill="1" applyBorder="1" applyAlignment="1">
      <alignment horizontal="center" vertical="center"/>
    </xf>
    <xf numFmtId="0" fontId="11" fillId="0" borderId="6" xfId="0" applyFont="1" applyFill="1" applyBorder="1"/>
    <xf numFmtId="0" fontId="6" fillId="0" borderId="0" xfId="0" applyFont="1" applyFill="1" applyBorder="1"/>
    <xf numFmtId="0" fontId="11" fillId="0" borderId="1" xfId="0" applyFont="1" applyFill="1" applyBorder="1"/>
    <xf numFmtId="0" fontId="9" fillId="0" borderId="10" xfId="0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11" fillId="0" borderId="1" xfId="0" applyFont="1" applyBorder="1"/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/>
    <xf numFmtId="0" fontId="9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1" fillId="0" borderId="3" xfId="0" applyFont="1" applyFill="1" applyBorder="1"/>
    <xf numFmtId="0" fontId="9" fillId="0" borderId="0" xfId="0" applyFont="1" applyBorder="1" applyAlignment="1">
      <alignment horizontal="center"/>
    </xf>
    <xf numFmtId="0" fontId="10" fillId="0" borderId="0" xfId="0" applyFont="1" applyFill="1" applyBorder="1"/>
    <xf numFmtId="0" fontId="11" fillId="0" borderId="0" xfId="0" applyFont="1" applyFill="1" applyBorder="1"/>
    <xf numFmtId="2" fontId="13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right"/>
    </xf>
    <xf numFmtId="0" fontId="5" fillId="0" borderId="0" xfId="0" applyFont="1" applyBorder="1"/>
    <xf numFmtId="4" fontId="6" fillId="0" borderId="0" xfId="0" applyNumberFormat="1" applyFont="1" applyBorder="1"/>
    <xf numFmtId="0" fontId="16" fillId="0" borderId="0" xfId="0" applyFont="1" applyFill="1" applyBorder="1"/>
    <xf numFmtId="2" fontId="6" fillId="0" borderId="0" xfId="0" applyNumberFormat="1" applyFont="1" applyFill="1" applyBorder="1" applyAlignment="1">
      <alignment horizontal="right"/>
    </xf>
    <xf numFmtId="4" fontId="15" fillId="0" borderId="0" xfId="0" applyNumberFormat="1" applyFont="1" applyFill="1" applyBorder="1" applyAlignment="1">
      <alignment horizontal="right" vertical="center"/>
    </xf>
    <xf numFmtId="2" fontId="13" fillId="0" borderId="0" xfId="0" applyNumberFormat="1" applyFont="1" applyFill="1" applyBorder="1" applyAlignment="1">
      <alignment horizontal="right"/>
    </xf>
    <xf numFmtId="0" fontId="11" fillId="0" borderId="9" xfId="0" applyFont="1" applyFill="1" applyBorder="1"/>
    <xf numFmtId="2" fontId="13" fillId="0" borderId="7" xfId="0" applyNumberFormat="1" applyFont="1" applyFill="1" applyBorder="1" applyAlignment="1">
      <alignment horizontal="center"/>
    </xf>
    <xf numFmtId="2" fontId="13" fillId="0" borderId="7" xfId="0" applyNumberFormat="1" applyFont="1" applyFill="1" applyBorder="1" applyAlignment="1"/>
    <xf numFmtId="4" fontId="15" fillId="2" borderId="17" xfId="0" applyNumberFormat="1" applyFont="1" applyFill="1" applyBorder="1" applyAlignment="1">
      <alignment horizontal="left" vertical="center"/>
    </xf>
    <xf numFmtId="4" fontId="15" fillId="2" borderId="18" xfId="0" applyNumberFormat="1" applyFont="1" applyFill="1" applyBorder="1" applyAlignment="1">
      <alignment horizontal="right" vertical="center"/>
    </xf>
    <xf numFmtId="4" fontId="15" fillId="2" borderId="18" xfId="0" applyNumberFormat="1" applyFont="1" applyFill="1" applyBorder="1" applyAlignment="1">
      <alignment vertical="center"/>
    </xf>
    <xf numFmtId="0" fontId="11" fillId="0" borderId="8" xfId="0" applyFont="1" applyFill="1" applyBorder="1"/>
    <xf numFmtId="2" fontId="13" fillId="0" borderId="14" xfId="0" applyNumberFormat="1" applyFont="1" applyFill="1" applyBorder="1" applyAlignment="1">
      <alignment horizontal="center"/>
    </xf>
    <xf numFmtId="2" fontId="13" fillId="0" borderId="14" xfId="0" applyNumberFormat="1" applyFont="1" applyFill="1" applyBorder="1" applyAlignment="1"/>
    <xf numFmtId="0" fontId="14" fillId="0" borderId="20" xfId="0" applyFont="1" applyFill="1" applyBorder="1"/>
    <xf numFmtId="2" fontId="13" fillId="0" borderId="19" xfId="0" applyNumberFormat="1" applyFont="1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7" fillId="0" borderId="0" xfId="0" applyFont="1"/>
    <xf numFmtId="2" fontId="17" fillId="0" borderId="0" xfId="0" applyNumberFormat="1" applyFont="1"/>
    <xf numFmtId="0" fontId="17" fillId="0" borderId="0" xfId="0" applyFont="1" applyAlignment="1">
      <alignment horizontal="right"/>
    </xf>
    <xf numFmtId="164" fontId="6" fillId="0" borderId="5" xfId="0" applyNumberFormat="1" applyFont="1" applyFill="1" applyBorder="1" applyAlignment="1">
      <alignment horizontal="center"/>
    </xf>
    <xf numFmtId="164" fontId="6" fillId="0" borderId="16" xfId="0" applyNumberFormat="1" applyFont="1" applyFill="1" applyBorder="1" applyAlignment="1">
      <alignment horizontal="center"/>
    </xf>
    <xf numFmtId="164" fontId="6" fillId="0" borderId="16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4" fontId="6" fillId="0" borderId="25" xfId="0" applyNumberFormat="1" applyFont="1" applyFill="1" applyBorder="1" applyAlignment="1">
      <alignment horizontal="right"/>
    </xf>
    <xf numFmtId="4" fontId="6" fillId="0" borderId="2" xfId="0" applyNumberFormat="1" applyFont="1" applyFill="1" applyBorder="1" applyAlignment="1">
      <alignment horizontal="right"/>
    </xf>
    <xf numFmtId="0" fontId="17" fillId="0" borderId="5" xfId="0" applyFont="1" applyBorder="1" applyAlignment="1">
      <alignment horizontal="center"/>
    </xf>
    <xf numFmtId="0" fontId="9" fillId="0" borderId="7" xfId="0" applyFont="1" applyFill="1" applyBorder="1"/>
    <xf numFmtId="0" fontId="6" fillId="0" borderId="14" xfId="0" applyFont="1" applyBorder="1"/>
    <xf numFmtId="0" fontId="10" fillId="0" borderId="26" xfId="0" applyFont="1" applyFill="1" applyBorder="1"/>
    <xf numFmtId="0" fontId="10" fillId="0" borderId="26" xfId="0" applyFont="1" applyBorder="1"/>
    <xf numFmtId="0" fontId="10" fillId="0" borderId="21" xfId="0" applyFont="1" applyFill="1" applyBorder="1"/>
    <xf numFmtId="0" fontId="10" fillId="0" borderId="22" xfId="0" applyFont="1" applyFill="1" applyBorder="1"/>
    <xf numFmtId="0" fontId="7" fillId="0" borderId="11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0" fillId="0" borderId="28" xfId="0" applyFont="1" applyFill="1" applyBorder="1"/>
    <xf numFmtId="0" fontId="5" fillId="0" borderId="1" xfId="0" applyFont="1" applyBorder="1"/>
    <xf numFmtId="0" fontId="9" fillId="0" borderId="25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2" fontId="12" fillId="0" borderId="5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4" fontId="6" fillId="0" borderId="1" xfId="0" applyNumberFormat="1" applyFont="1" applyFill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164" fontId="6" fillId="0" borderId="25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4" fontId="15" fillId="0" borderId="18" xfId="0" applyNumberFormat="1" applyFont="1" applyBorder="1" applyAlignment="1">
      <alignment horizontal="right" vertical="center"/>
    </xf>
    <xf numFmtId="2" fontId="13" fillId="0" borderId="12" xfId="0" applyNumberFormat="1" applyFont="1" applyFill="1" applyBorder="1" applyAlignment="1">
      <alignment horizontal="center"/>
    </xf>
    <xf numFmtId="2" fontId="6" fillId="0" borderId="12" xfId="0" applyNumberFormat="1" applyFont="1" applyFill="1" applyBorder="1" applyAlignment="1"/>
    <xf numFmtId="4" fontId="15" fillId="2" borderId="18" xfId="0" applyNumberFormat="1" applyFont="1" applyFill="1" applyBorder="1" applyAlignment="1">
      <alignment horizontal="right"/>
    </xf>
    <xf numFmtId="4" fontId="15" fillId="2" borderId="20" xfId="0" applyNumberFormat="1" applyFont="1" applyFill="1" applyBorder="1" applyAlignment="1">
      <alignment horizontal="left" vertical="center"/>
    </xf>
    <xf numFmtId="4" fontId="15" fillId="2" borderId="19" xfId="0" applyNumberFormat="1" applyFont="1" applyFill="1" applyBorder="1" applyAlignment="1">
      <alignment horizontal="right" vertical="center"/>
    </xf>
    <xf numFmtId="4" fontId="15" fillId="2" borderId="19" xfId="0" applyNumberFormat="1" applyFont="1" applyFill="1" applyBorder="1" applyAlignment="1">
      <alignment vertical="center"/>
    </xf>
    <xf numFmtId="4" fontId="6" fillId="0" borderId="30" xfId="0" applyNumberFormat="1" applyFont="1" applyFill="1" applyBorder="1" applyAlignment="1">
      <alignment horizontal="right"/>
    </xf>
    <xf numFmtId="0" fontId="11" fillId="0" borderId="11" xfId="0" applyFont="1" applyFill="1" applyBorder="1"/>
    <xf numFmtId="4" fontId="6" fillId="0" borderId="27" xfId="0" applyNumberFormat="1" applyFont="1" applyFill="1" applyBorder="1" applyAlignment="1">
      <alignment horizontal="right"/>
    </xf>
    <xf numFmtId="4" fontId="6" fillId="0" borderId="31" xfId="0" applyNumberFormat="1" applyFont="1" applyFill="1" applyBorder="1" applyAlignment="1">
      <alignment horizontal="right"/>
    </xf>
    <xf numFmtId="4" fontId="6" fillId="0" borderId="3" xfId="0" applyNumberFormat="1" applyFont="1" applyFill="1" applyBorder="1" applyAlignment="1">
      <alignment horizontal="right"/>
    </xf>
    <xf numFmtId="0" fontId="9" fillId="0" borderId="8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7" fillId="0" borderId="21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Porcentu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447675</xdr:colOff>
      <xdr:row>1</xdr:row>
      <xdr:rowOff>161559</xdr:rowOff>
    </xdr:to>
    <xdr:pic>
      <xdr:nvPicPr>
        <xdr:cNvPr id="2" name="Imagen 1" descr="C:\Users\D613469\AppData\Local\Microsoft\Windows\Temporary Internet Files\Content.Outlook\YB7WRT09\INTIA LogoSimpl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19250" cy="342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54"/>
  <sheetViews>
    <sheetView tabSelected="1" topLeftCell="A19" zoomScaleNormal="100" workbookViewId="0">
      <pane xSplit="3" topLeftCell="D1" activePane="topRight" state="frozen"/>
      <selection activeCell="C35" sqref="C35"/>
      <selection pane="topRight" activeCell="C15" sqref="C15"/>
    </sheetView>
  </sheetViews>
  <sheetFormatPr baseColWidth="10" defaultRowHeight="14.25" x14ac:dyDescent="0.2"/>
  <cols>
    <col min="1" max="1" width="17.5703125" style="4" customWidth="1"/>
    <col min="2" max="2" width="10.5703125" style="4" customWidth="1"/>
    <col min="3" max="3" width="70.7109375" style="4" customWidth="1"/>
    <col min="4" max="5" width="11.5703125" style="17" customWidth="1"/>
    <col min="6" max="6" width="11.7109375" style="17" customWidth="1"/>
    <col min="7" max="10" width="11.5703125" style="17" customWidth="1"/>
    <col min="11" max="11" width="19.7109375" style="17" customWidth="1"/>
    <col min="12" max="12" width="14" style="17" customWidth="1"/>
    <col min="13" max="13" width="20.28515625" style="4" customWidth="1"/>
    <col min="14" max="14" width="3.85546875" style="4" customWidth="1"/>
    <col min="15" max="16384" width="11.42578125" style="4"/>
  </cols>
  <sheetData>
    <row r="4" spans="1:13" s="1" customFormat="1" ht="15" customHeight="1" x14ac:dyDescent="0.2"/>
    <row r="5" spans="1:13" s="3" customFormat="1" ht="21" x14ac:dyDescent="0.35">
      <c r="A5" s="2" t="s">
        <v>59</v>
      </c>
      <c r="B5" s="2"/>
      <c r="C5" s="2"/>
    </row>
    <row r="6" spans="1:13" s="3" customFormat="1" ht="21" x14ac:dyDescent="0.35">
      <c r="A6" s="2"/>
      <c r="B6" s="2"/>
      <c r="C6" s="2"/>
    </row>
    <row r="7" spans="1:13" s="3" customFormat="1" ht="16.5" thickBot="1" x14ac:dyDescent="0.3">
      <c r="C7" s="45" t="s">
        <v>43</v>
      </c>
      <c r="D7" s="64">
        <v>1.98</v>
      </c>
      <c r="E7" s="90">
        <v>13.64</v>
      </c>
      <c r="F7" s="91"/>
      <c r="G7" s="52">
        <v>5.6</v>
      </c>
      <c r="H7" s="52">
        <v>2.27</v>
      </c>
      <c r="I7" s="52">
        <v>1.3</v>
      </c>
      <c r="J7" s="52">
        <v>2.29</v>
      </c>
      <c r="K7" s="74">
        <f>SUM(D7:J7)</f>
        <v>27.08</v>
      </c>
      <c r="L7" s="43"/>
      <c r="M7" s="44"/>
    </row>
    <row r="8" spans="1:13" ht="21.75" thickBot="1" x14ac:dyDescent="0.4">
      <c r="A8" s="2"/>
      <c r="B8" s="3"/>
      <c r="C8" s="3"/>
      <c r="D8" s="59" t="s">
        <v>50</v>
      </c>
      <c r="E8" s="60" t="s">
        <v>51</v>
      </c>
      <c r="F8" s="60" t="s">
        <v>52</v>
      </c>
      <c r="G8" s="60" t="s">
        <v>44</v>
      </c>
      <c r="H8" s="60" t="s">
        <v>53</v>
      </c>
      <c r="I8" s="60" t="s">
        <v>54</v>
      </c>
      <c r="J8" s="60" t="s">
        <v>55</v>
      </c>
      <c r="K8" s="67" t="s">
        <v>41</v>
      </c>
      <c r="L8" s="68" t="s">
        <v>45</v>
      </c>
      <c r="M8" s="69" t="s">
        <v>46</v>
      </c>
    </row>
    <row r="9" spans="1:13" s="7" customFormat="1" ht="15" x14ac:dyDescent="0.25">
      <c r="A9" s="5" t="s">
        <v>0</v>
      </c>
      <c r="B9" s="61" t="s">
        <v>1</v>
      </c>
      <c r="C9" s="6" t="s">
        <v>2</v>
      </c>
      <c r="D9" s="47">
        <v>589</v>
      </c>
      <c r="E9" s="46">
        <v>1419</v>
      </c>
      <c r="F9" s="46">
        <v>1346</v>
      </c>
      <c r="G9" s="46">
        <v>1254</v>
      </c>
      <c r="H9" s="46">
        <v>980</v>
      </c>
      <c r="I9" s="46">
        <v>476</v>
      </c>
      <c r="J9" s="46">
        <v>605</v>
      </c>
      <c r="K9" s="47">
        <f t="shared" ref="K9:K43" si="0">SUM(D9:J9)</f>
        <v>6669</v>
      </c>
      <c r="L9" s="65">
        <v>1.48</v>
      </c>
      <c r="M9" s="70">
        <f>K9*L9</f>
        <v>9870.119999999999</v>
      </c>
    </row>
    <row r="10" spans="1:13" s="7" customFormat="1" ht="15" x14ac:dyDescent="0.25">
      <c r="A10" s="93" t="s">
        <v>3</v>
      </c>
      <c r="B10" s="55" t="s">
        <v>4</v>
      </c>
      <c r="C10" s="8" t="s">
        <v>5</v>
      </c>
      <c r="D10" s="47">
        <v>36</v>
      </c>
      <c r="E10" s="46">
        <v>70</v>
      </c>
      <c r="F10" s="46">
        <v>60</v>
      </c>
      <c r="G10" s="46">
        <v>61</v>
      </c>
      <c r="H10" s="46">
        <v>54</v>
      </c>
      <c r="I10" s="46">
        <v>26</v>
      </c>
      <c r="J10" s="46">
        <v>56</v>
      </c>
      <c r="K10" s="47">
        <f t="shared" si="0"/>
        <v>363</v>
      </c>
      <c r="L10" s="65">
        <v>1.77</v>
      </c>
      <c r="M10" s="70">
        <f t="shared" ref="M10:M40" si="1">K10*L10</f>
        <v>642.51</v>
      </c>
    </row>
    <row r="11" spans="1:13" s="7" customFormat="1" ht="15" x14ac:dyDescent="0.25">
      <c r="A11" s="89"/>
      <c r="B11" s="55" t="s">
        <v>1</v>
      </c>
      <c r="C11" s="8" t="s">
        <v>6</v>
      </c>
      <c r="D11" s="47">
        <v>1162</v>
      </c>
      <c r="E11" s="46">
        <v>3725</v>
      </c>
      <c r="F11" s="46">
        <v>4166</v>
      </c>
      <c r="G11" s="46">
        <v>3121</v>
      </c>
      <c r="H11" s="46">
        <v>1437</v>
      </c>
      <c r="I11" s="46">
        <v>873</v>
      </c>
      <c r="J11" s="46">
        <v>1647</v>
      </c>
      <c r="K11" s="47">
        <f t="shared" si="0"/>
        <v>16131</v>
      </c>
      <c r="L11" s="65">
        <v>0.51</v>
      </c>
      <c r="M11" s="70">
        <f t="shared" si="1"/>
        <v>8226.81</v>
      </c>
    </row>
    <row r="12" spans="1:13" s="7" customFormat="1" ht="7.5" customHeight="1" x14ac:dyDescent="0.25">
      <c r="A12" s="9"/>
      <c r="B12" s="55"/>
      <c r="C12" s="8"/>
      <c r="D12" s="47"/>
      <c r="E12" s="46"/>
      <c r="F12" s="46"/>
      <c r="G12" s="46"/>
      <c r="H12" s="46"/>
      <c r="I12" s="46"/>
      <c r="J12" s="46"/>
      <c r="K12" s="47">
        <f t="shared" si="0"/>
        <v>0</v>
      </c>
      <c r="L12" s="65"/>
      <c r="M12" s="70"/>
    </row>
    <row r="13" spans="1:13" s="7" customFormat="1" ht="15" x14ac:dyDescent="0.25">
      <c r="A13" s="93"/>
      <c r="B13" s="55" t="s">
        <v>1</v>
      </c>
      <c r="C13" s="8" t="s">
        <v>7</v>
      </c>
      <c r="D13" s="47">
        <v>317</v>
      </c>
      <c r="E13" s="46">
        <v>114</v>
      </c>
      <c r="F13" s="46">
        <v>177</v>
      </c>
      <c r="G13" s="46">
        <v>166</v>
      </c>
      <c r="H13" s="46">
        <v>377</v>
      </c>
      <c r="I13" s="46">
        <v>230</v>
      </c>
      <c r="J13" s="46">
        <v>181</v>
      </c>
      <c r="K13" s="47">
        <f t="shared" si="0"/>
        <v>1562</v>
      </c>
      <c r="L13" s="65">
        <v>1.5</v>
      </c>
      <c r="M13" s="70">
        <f t="shared" si="1"/>
        <v>2343</v>
      </c>
    </row>
    <row r="14" spans="1:13" s="7" customFormat="1" ht="15" x14ac:dyDescent="0.25">
      <c r="A14" s="93"/>
      <c r="B14" s="55" t="s">
        <v>1</v>
      </c>
      <c r="C14" s="8" t="s">
        <v>8</v>
      </c>
      <c r="D14" s="47">
        <v>110</v>
      </c>
      <c r="E14" s="46">
        <v>122</v>
      </c>
      <c r="F14" s="46">
        <v>228</v>
      </c>
      <c r="G14" s="46">
        <v>107</v>
      </c>
      <c r="H14" s="46">
        <v>140</v>
      </c>
      <c r="I14" s="46">
        <v>46</v>
      </c>
      <c r="J14" s="46">
        <v>92</v>
      </c>
      <c r="K14" s="47">
        <f t="shared" si="0"/>
        <v>845</v>
      </c>
      <c r="L14" s="65">
        <v>2.0699999999999998</v>
      </c>
      <c r="M14" s="70">
        <f t="shared" si="1"/>
        <v>1749.1499999999999</v>
      </c>
    </row>
    <row r="15" spans="1:13" s="7" customFormat="1" ht="15" x14ac:dyDescent="0.25">
      <c r="A15" s="93"/>
      <c r="B15" s="55" t="s">
        <v>1</v>
      </c>
      <c r="C15" s="8" t="s">
        <v>9</v>
      </c>
      <c r="D15" s="47"/>
      <c r="E15" s="46">
        <v>285</v>
      </c>
      <c r="F15" s="46">
        <v>272</v>
      </c>
      <c r="G15" s="46">
        <v>377</v>
      </c>
      <c r="H15" s="46">
        <v>17</v>
      </c>
      <c r="I15" s="46"/>
      <c r="J15" s="46">
        <v>110</v>
      </c>
      <c r="K15" s="47">
        <f t="shared" si="0"/>
        <v>1061</v>
      </c>
      <c r="L15" s="65">
        <v>2.83</v>
      </c>
      <c r="M15" s="70">
        <f t="shared" si="1"/>
        <v>3002.63</v>
      </c>
    </row>
    <row r="16" spans="1:13" s="7" customFormat="1" ht="15" x14ac:dyDescent="0.25">
      <c r="A16" s="93"/>
      <c r="B16" s="55" t="s">
        <v>1</v>
      </c>
      <c r="C16" s="8" t="s">
        <v>10</v>
      </c>
      <c r="D16" s="47">
        <v>252</v>
      </c>
      <c r="E16" s="46">
        <v>391</v>
      </c>
      <c r="F16" s="46">
        <v>227</v>
      </c>
      <c r="G16" s="46">
        <v>345</v>
      </c>
      <c r="H16" s="46">
        <v>506</v>
      </c>
      <c r="I16" s="46">
        <v>230</v>
      </c>
      <c r="J16" s="46">
        <v>11</v>
      </c>
      <c r="K16" s="47">
        <f t="shared" si="0"/>
        <v>1962</v>
      </c>
      <c r="L16" s="65">
        <v>3.29</v>
      </c>
      <c r="M16" s="70">
        <f t="shared" si="1"/>
        <v>6454.9800000000005</v>
      </c>
    </row>
    <row r="17" spans="1:13" s="7" customFormat="1" ht="15" x14ac:dyDescent="0.25">
      <c r="A17" s="93"/>
      <c r="B17" s="55" t="s">
        <v>1</v>
      </c>
      <c r="C17" s="8" t="s">
        <v>11</v>
      </c>
      <c r="D17" s="47"/>
      <c r="E17" s="46">
        <v>537</v>
      </c>
      <c r="F17" s="46">
        <v>442</v>
      </c>
      <c r="G17" s="46">
        <v>349</v>
      </c>
      <c r="H17" s="46"/>
      <c r="I17" s="46"/>
      <c r="J17" s="46">
        <v>361</v>
      </c>
      <c r="K17" s="47">
        <f t="shared" si="0"/>
        <v>1689</v>
      </c>
      <c r="L17" s="65">
        <v>4.2</v>
      </c>
      <c r="M17" s="70">
        <f t="shared" si="1"/>
        <v>7093.8</v>
      </c>
    </row>
    <row r="18" spans="1:13" s="7" customFormat="1" ht="15" x14ac:dyDescent="0.25">
      <c r="A18" s="93"/>
      <c r="B18" s="55" t="s">
        <v>1</v>
      </c>
      <c r="C18" s="8" t="s">
        <v>12</v>
      </c>
      <c r="D18" s="47"/>
      <c r="E18" s="46"/>
      <c r="F18" s="46"/>
      <c r="G18" s="46"/>
      <c r="H18" s="46"/>
      <c r="I18" s="46">
        <v>60</v>
      </c>
      <c r="J18" s="46"/>
      <c r="K18" s="47">
        <f t="shared" si="0"/>
        <v>60</v>
      </c>
      <c r="L18" s="65">
        <v>3.99</v>
      </c>
      <c r="M18" s="70">
        <f t="shared" si="1"/>
        <v>239.4</v>
      </c>
    </row>
    <row r="19" spans="1:13" s="7" customFormat="1" ht="15" x14ac:dyDescent="0.25">
      <c r="A19" s="94"/>
      <c r="B19" s="55" t="s">
        <v>1</v>
      </c>
      <c r="C19" s="8" t="s">
        <v>13</v>
      </c>
      <c r="D19" s="47">
        <v>1162</v>
      </c>
      <c r="E19" s="46">
        <v>3725</v>
      </c>
      <c r="F19" s="46">
        <v>4166</v>
      </c>
      <c r="G19" s="46">
        <v>3121</v>
      </c>
      <c r="H19" s="46">
        <v>1437</v>
      </c>
      <c r="I19" s="46">
        <v>873</v>
      </c>
      <c r="J19" s="46">
        <v>1647</v>
      </c>
      <c r="K19" s="47">
        <f t="shared" si="0"/>
        <v>16131</v>
      </c>
      <c r="L19" s="65">
        <v>0.76</v>
      </c>
      <c r="M19" s="70">
        <f t="shared" si="1"/>
        <v>12259.56</v>
      </c>
    </row>
    <row r="20" spans="1:13" ht="6.75" customHeight="1" x14ac:dyDescent="0.25">
      <c r="A20" s="10"/>
      <c r="B20" s="55"/>
      <c r="C20" s="8"/>
      <c r="D20" s="47"/>
      <c r="E20" s="46"/>
      <c r="F20" s="46"/>
      <c r="G20" s="46"/>
      <c r="H20" s="46"/>
      <c r="I20" s="46"/>
      <c r="J20" s="46"/>
      <c r="K20" s="47">
        <f t="shared" si="0"/>
        <v>0</v>
      </c>
      <c r="L20" s="65"/>
      <c r="M20" s="70"/>
    </row>
    <row r="21" spans="1:13" ht="15" x14ac:dyDescent="0.25">
      <c r="A21" s="12" t="s">
        <v>14</v>
      </c>
      <c r="B21" s="56" t="s">
        <v>4</v>
      </c>
      <c r="C21" s="13" t="s">
        <v>15</v>
      </c>
      <c r="D21" s="47">
        <v>1</v>
      </c>
      <c r="E21" s="46">
        <v>1</v>
      </c>
      <c r="F21" s="46">
        <v>1</v>
      </c>
      <c r="G21" s="46">
        <v>1</v>
      </c>
      <c r="H21" s="46">
        <v>1</v>
      </c>
      <c r="I21" s="46">
        <v>1</v>
      </c>
      <c r="J21" s="46">
        <v>1</v>
      </c>
      <c r="K21" s="47">
        <f t="shared" si="0"/>
        <v>7</v>
      </c>
      <c r="L21" s="65">
        <v>563.78</v>
      </c>
      <c r="M21" s="70">
        <f t="shared" si="1"/>
        <v>3946.46</v>
      </c>
    </row>
    <row r="22" spans="1:13" ht="15" x14ac:dyDescent="0.25">
      <c r="A22" s="14" t="s">
        <v>16</v>
      </c>
      <c r="B22" s="55" t="s">
        <v>4</v>
      </c>
      <c r="C22" s="8" t="s">
        <v>17</v>
      </c>
      <c r="D22" s="47">
        <v>8</v>
      </c>
      <c r="E22" s="46">
        <v>7</v>
      </c>
      <c r="F22" s="46">
        <v>9</v>
      </c>
      <c r="G22" s="46">
        <v>7</v>
      </c>
      <c r="H22" s="46">
        <v>8</v>
      </c>
      <c r="I22" s="46">
        <v>3</v>
      </c>
      <c r="J22" s="46">
        <v>4</v>
      </c>
      <c r="K22" s="47">
        <f t="shared" si="0"/>
        <v>46</v>
      </c>
      <c r="L22" s="65">
        <v>23.93</v>
      </c>
      <c r="M22" s="70">
        <f t="shared" si="1"/>
        <v>1100.78</v>
      </c>
    </row>
    <row r="23" spans="1:13" ht="15" x14ac:dyDescent="0.25">
      <c r="A23" s="15"/>
      <c r="B23" s="55" t="s">
        <v>4</v>
      </c>
      <c r="C23" s="8" t="s">
        <v>18</v>
      </c>
      <c r="D23" s="47"/>
      <c r="E23" s="46">
        <v>1</v>
      </c>
      <c r="F23" s="46">
        <v>1</v>
      </c>
      <c r="G23" s="46">
        <v>3</v>
      </c>
      <c r="H23" s="46">
        <v>2</v>
      </c>
      <c r="I23" s="46">
        <v>1</v>
      </c>
      <c r="J23" s="46"/>
      <c r="K23" s="47">
        <f t="shared" si="0"/>
        <v>8</v>
      </c>
      <c r="L23" s="65">
        <v>475.75</v>
      </c>
      <c r="M23" s="70">
        <f t="shared" si="1"/>
        <v>3806</v>
      </c>
    </row>
    <row r="24" spans="1:13" ht="15" x14ac:dyDescent="0.25">
      <c r="A24" s="54"/>
      <c r="B24" s="55" t="s">
        <v>4</v>
      </c>
      <c r="C24" s="8" t="s">
        <v>19</v>
      </c>
      <c r="D24" s="47">
        <v>2</v>
      </c>
      <c r="E24" s="46">
        <v>3</v>
      </c>
      <c r="F24" s="46">
        <v>3</v>
      </c>
      <c r="G24" s="46">
        <v>2</v>
      </c>
      <c r="H24" s="46">
        <v>1</v>
      </c>
      <c r="I24" s="46">
        <v>1</v>
      </c>
      <c r="J24" s="46">
        <v>2</v>
      </c>
      <c r="K24" s="47">
        <f t="shared" si="0"/>
        <v>14</v>
      </c>
      <c r="L24" s="65">
        <v>941.22</v>
      </c>
      <c r="M24" s="70">
        <f t="shared" si="1"/>
        <v>13177.08</v>
      </c>
    </row>
    <row r="25" spans="1:13" ht="15" x14ac:dyDescent="0.25">
      <c r="A25" s="14" t="s">
        <v>20</v>
      </c>
      <c r="B25" s="55" t="s">
        <v>4</v>
      </c>
      <c r="C25" s="8" t="s">
        <v>21</v>
      </c>
      <c r="D25" s="47">
        <v>1</v>
      </c>
      <c r="E25" s="46">
        <v>1</v>
      </c>
      <c r="F25" s="46">
        <v>1</v>
      </c>
      <c r="G25" s="46">
        <v>1</v>
      </c>
      <c r="H25" s="46">
        <v>1</v>
      </c>
      <c r="I25" s="46">
        <v>1</v>
      </c>
      <c r="J25" s="46">
        <v>1</v>
      </c>
      <c r="K25" s="47">
        <f t="shared" si="0"/>
        <v>7</v>
      </c>
      <c r="L25" s="65">
        <v>291.37</v>
      </c>
      <c r="M25" s="70">
        <f t="shared" si="1"/>
        <v>2039.5900000000001</v>
      </c>
    </row>
    <row r="26" spans="1:13" ht="15" x14ac:dyDescent="0.25">
      <c r="A26" s="14"/>
      <c r="B26" s="55" t="s">
        <v>4</v>
      </c>
      <c r="C26" s="8" t="s">
        <v>22</v>
      </c>
      <c r="D26" s="47">
        <v>2</v>
      </c>
      <c r="E26" s="46">
        <v>2</v>
      </c>
      <c r="F26" s="46">
        <v>2</v>
      </c>
      <c r="G26" s="46">
        <v>2</v>
      </c>
      <c r="H26" s="46">
        <v>2</v>
      </c>
      <c r="I26" s="46">
        <v>1</v>
      </c>
      <c r="J26" s="46">
        <v>2</v>
      </c>
      <c r="K26" s="47">
        <f t="shared" si="0"/>
        <v>13</v>
      </c>
      <c r="L26" s="65">
        <v>235.9</v>
      </c>
      <c r="M26" s="70">
        <f t="shared" si="1"/>
        <v>3066.7000000000003</v>
      </c>
    </row>
    <row r="27" spans="1:13" s="7" customFormat="1" ht="15" x14ac:dyDescent="0.25">
      <c r="A27" s="53"/>
      <c r="B27" s="55" t="s">
        <v>4</v>
      </c>
      <c r="C27" s="8" t="s">
        <v>47</v>
      </c>
      <c r="D27" s="47">
        <v>1</v>
      </c>
      <c r="E27" s="46">
        <v>1</v>
      </c>
      <c r="F27" s="46">
        <v>1</v>
      </c>
      <c r="G27" s="46">
        <v>1</v>
      </c>
      <c r="H27" s="46">
        <v>1</v>
      </c>
      <c r="I27" s="46">
        <v>1</v>
      </c>
      <c r="J27" s="46">
        <v>1</v>
      </c>
      <c r="K27" s="47">
        <f t="shared" si="0"/>
        <v>7</v>
      </c>
      <c r="L27" s="65">
        <v>99.72</v>
      </c>
      <c r="M27" s="70">
        <f t="shared" si="1"/>
        <v>698.04</v>
      </c>
    </row>
    <row r="28" spans="1:13" ht="7.5" customHeight="1" x14ac:dyDescent="0.25">
      <c r="A28" s="10"/>
      <c r="B28" s="55"/>
      <c r="C28" s="8"/>
      <c r="D28" s="47"/>
      <c r="E28" s="46"/>
      <c r="F28" s="46"/>
      <c r="G28" s="46"/>
      <c r="H28" s="46"/>
      <c r="I28" s="46"/>
      <c r="J28" s="46"/>
      <c r="K28" s="47">
        <f t="shared" si="0"/>
        <v>0</v>
      </c>
      <c r="L28" s="65"/>
      <c r="M28" s="70"/>
    </row>
    <row r="29" spans="1:13" ht="15" x14ac:dyDescent="0.25">
      <c r="A29" s="92" t="s">
        <v>23</v>
      </c>
      <c r="B29" s="55" t="s">
        <v>4</v>
      </c>
      <c r="C29" s="8" t="s">
        <v>24</v>
      </c>
      <c r="D29" s="47">
        <v>64</v>
      </c>
      <c r="E29" s="46">
        <v>226</v>
      </c>
      <c r="F29" s="46">
        <v>288</v>
      </c>
      <c r="G29" s="46">
        <v>193</v>
      </c>
      <c r="H29" s="46">
        <v>65</v>
      </c>
      <c r="I29" s="46">
        <v>42</v>
      </c>
      <c r="J29" s="46">
        <v>72</v>
      </c>
      <c r="K29" s="47">
        <f t="shared" si="0"/>
        <v>950</v>
      </c>
      <c r="L29" s="65">
        <v>11.1</v>
      </c>
      <c r="M29" s="70">
        <f t="shared" si="1"/>
        <v>10545</v>
      </c>
    </row>
    <row r="30" spans="1:13" ht="15" x14ac:dyDescent="0.25">
      <c r="A30" s="87"/>
      <c r="B30" s="55" t="s">
        <v>4</v>
      </c>
      <c r="C30" s="8" t="s">
        <v>25</v>
      </c>
      <c r="D30" s="47">
        <v>36</v>
      </c>
      <c r="E30" s="46">
        <v>70</v>
      </c>
      <c r="F30" s="46">
        <v>70</v>
      </c>
      <c r="G30" s="46">
        <v>61</v>
      </c>
      <c r="H30" s="46">
        <v>54</v>
      </c>
      <c r="I30" s="46">
        <v>26</v>
      </c>
      <c r="J30" s="46">
        <v>56</v>
      </c>
      <c r="K30" s="47">
        <f t="shared" si="0"/>
        <v>373</v>
      </c>
      <c r="L30" s="65">
        <v>16.82</v>
      </c>
      <c r="M30" s="70">
        <f t="shared" si="1"/>
        <v>6273.86</v>
      </c>
    </row>
    <row r="31" spans="1:13" ht="15" x14ac:dyDescent="0.25">
      <c r="A31" s="87"/>
      <c r="B31" s="55" t="s">
        <v>4</v>
      </c>
      <c r="C31" s="8" t="s">
        <v>48</v>
      </c>
      <c r="D31" s="47">
        <v>100</v>
      </c>
      <c r="E31" s="46">
        <v>296</v>
      </c>
      <c r="F31" s="46">
        <v>298</v>
      </c>
      <c r="G31" s="46">
        <v>254</v>
      </c>
      <c r="H31" s="46">
        <v>119</v>
      </c>
      <c r="I31" s="46">
        <v>68</v>
      </c>
      <c r="J31" s="46">
        <v>128</v>
      </c>
      <c r="K31" s="47">
        <f t="shared" si="0"/>
        <v>1263</v>
      </c>
      <c r="L31" s="65">
        <v>13.48</v>
      </c>
      <c r="M31" s="70">
        <f t="shared" si="1"/>
        <v>17025.240000000002</v>
      </c>
    </row>
    <row r="32" spans="1:13" s="7" customFormat="1" ht="15" x14ac:dyDescent="0.25">
      <c r="A32" s="87"/>
      <c r="B32" s="55" t="s">
        <v>4</v>
      </c>
      <c r="C32" s="8" t="s">
        <v>26</v>
      </c>
      <c r="D32" s="47">
        <v>19</v>
      </c>
      <c r="E32" s="46">
        <v>14</v>
      </c>
      <c r="F32" s="46">
        <v>19</v>
      </c>
      <c r="G32" s="46">
        <v>45</v>
      </c>
      <c r="H32" s="46">
        <v>30</v>
      </c>
      <c r="I32" s="46">
        <v>4</v>
      </c>
      <c r="J32" s="46">
        <v>17</v>
      </c>
      <c r="K32" s="47">
        <f t="shared" si="0"/>
        <v>148</v>
      </c>
      <c r="L32" s="65">
        <v>5.51</v>
      </c>
      <c r="M32" s="70">
        <f t="shared" si="1"/>
        <v>815.48</v>
      </c>
    </row>
    <row r="33" spans="1:16" s="7" customFormat="1" ht="15" x14ac:dyDescent="0.25">
      <c r="A33" s="95"/>
      <c r="B33" s="55" t="s">
        <v>4</v>
      </c>
      <c r="C33" s="8" t="s">
        <v>27</v>
      </c>
      <c r="D33" s="47">
        <v>100</v>
      </c>
      <c r="E33" s="46">
        <v>296</v>
      </c>
      <c r="F33" s="46">
        <v>298</v>
      </c>
      <c r="G33" s="46">
        <v>254</v>
      </c>
      <c r="H33" s="46">
        <v>119</v>
      </c>
      <c r="I33" s="46">
        <v>68</v>
      </c>
      <c r="J33" s="46">
        <v>128</v>
      </c>
      <c r="K33" s="47">
        <f t="shared" si="0"/>
        <v>1263</v>
      </c>
      <c r="L33" s="65">
        <v>2.3199999999999998</v>
      </c>
      <c r="M33" s="70">
        <f t="shared" si="1"/>
        <v>2930.16</v>
      </c>
    </row>
    <row r="34" spans="1:16" ht="6" customHeight="1" x14ac:dyDescent="0.25">
      <c r="A34" s="10"/>
      <c r="B34" s="55"/>
      <c r="C34" s="8"/>
      <c r="D34" s="47"/>
      <c r="E34" s="46"/>
      <c r="F34" s="46"/>
      <c r="G34" s="46"/>
      <c r="H34" s="46"/>
      <c r="I34" s="46"/>
      <c r="J34" s="46"/>
      <c r="K34" s="47">
        <f t="shared" si="0"/>
        <v>0</v>
      </c>
      <c r="L34" s="65"/>
      <c r="M34" s="70"/>
    </row>
    <row r="35" spans="1:16" ht="15" x14ac:dyDescent="0.25">
      <c r="A35" s="92" t="s">
        <v>28</v>
      </c>
      <c r="B35" s="55" t="s">
        <v>4</v>
      </c>
      <c r="C35" s="8" t="s">
        <v>56</v>
      </c>
      <c r="D35" s="47">
        <v>1</v>
      </c>
      <c r="E35" s="46"/>
      <c r="F35" s="46"/>
      <c r="G35" s="46"/>
      <c r="H35" s="46">
        <v>1</v>
      </c>
      <c r="I35" s="46">
        <v>1</v>
      </c>
      <c r="J35" s="46">
        <v>1</v>
      </c>
      <c r="K35" s="47">
        <f t="shared" si="0"/>
        <v>4</v>
      </c>
      <c r="L35" s="65">
        <v>889.67</v>
      </c>
      <c r="M35" s="70">
        <f t="shared" si="1"/>
        <v>3558.68</v>
      </c>
    </row>
    <row r="36" spans="1:16" ht="15" x14ac:dyDescent="0.25">
      <c r="A36" s="87"/>
      <c r="B36" s="55" t="s">
        <v>4</v>
      </c>
      <c r="C36" s="8" t="s">
        <v>57</v>
      </c>
      <c r="D36" s="47"/>
      <c r="E36" s="46">
        <v>1</v>
      </c>
      <c r="F36" s="46">
        <v>1</v>
      </c>
      <c r="G36" s="46">
        <v>1</v>
      </c>
      <c r="H36" s="46"/>
      <c r="I36" s="46"/>
      <c r="J36" s="46"/>
      <c r="K36" s="47">
        <f t="shared" si="0"/>
        <v>3</v>
      </c>
      <c r="L36" s="65">
        <v>1081.3399999999999</v>
      </c>
      <c r="M36" s="70">
        <f t="shared" si="1"/>
        <v>3244.0199999999995</v>
      </c>
    </row>
    <row r="37" spans="1:16" ht="15" x14ac:dyDescent="0.25">
      <c r="A37" s="87"/>
      <c r="B37" s="55" t="s">
        <v>4</v>
      </c>
      <c r="C37" s="8" t="s">
        <v>30</v>
      </c>
      <c r="D37" s="47">
        <v>4</v>
      </c>
      <c r="E37" s="46">
        <v>7</v>
      </c>
      <c r="F37" s="46">
        <v>7</v>
      </c>
      <c r="G37" s="46">
        <v>7</v>
      </c>
      <c r="H37" s="46">
        <v>4</v>
      </c>
      <c r="I37" s="46">
        <v>3</v>
      </c>
      <c r="J37" s="46">
        <v>4</v>
      </c>
      <c r="K37" s="47">
        <f t="shared" si="0"/>
        <v>36</v>
      </c>
      <c r="L37" s="65">
        <v>92.13</v>
      </c>
      <c r="M37" s="70">
        <f t="shared" si="1"/>
        <v>3316.68</v>
      </c>
    </row>
    <row r="38" spans="1:16" ht="15" x14ac:dyDescent="0.25">
      <c r="A38" s="87" t="s">
        <v>29</v>
      </c>
      <c r="B38" s="55" t="s">
        <v>4</v>
      </c>
      <c r="C38" s="8" t="s">
        <v>31</v>
      </c>
      <c r="D38" s="47">
        <v>2</v>
      </c>
      <c r="E38" s="46">
        <v>2</v>
      </c>
      <c r="F38" s="46">
        <v>2</v>
      </c>
      <c r="G38" s="46">
        <v>2</v>
      </c>
      <c r="H38" s="46">
        <v>2</v>
      </c>
      <c r="I38" s="46">
        <v>2</v>
      </c>
      <c r="J38" s="46">
        <v>2</v>
      </c>
      <c r="K38" s="47">
        <f t="shared" si="0"/>
        <v>14</v>
      </c>
      <c r="L38" s="65">
        <v>125.11</v>
      </c>
      <c r="M38" s="70">
        <f t="shared" si="1"/>
        <v>1751.54</v>
      </c>
    </row>
    <row r="39" spans="1:16" ht="15" x14ac:dyDescent="0.25">
      <c r="A39" s="88"/>
      <c r="B39" s="55" t="s">
        <v>4</v>
      </c>
      <c r="C39" s="8" t="s">
        <v>49</v>
      </c>
      <c r="D39" s="47">
        <v>1</v>
      </c>
      <c r="E39" s="46">
        <v>1</v>
      </c>
      <c r="F39" s="46">
        <v>1</v>
      </c>
      <c r="G39" s="46">
        <v>1</v>
      </c>
      <c r="H39" s="46">
        <v>1</v>
      </c>
      <c r="I39" s="46">
        <v>1</v>
      </c>
      <c r="J39" s="46">
        <v>1</v>
      </c>
      <c r="K39" s="47">
        <f t="shared" si="0"/>
        <v>7</v>
      </c>
      <c r="L39" s="65">
        <v>886.7</v>
      </c>
      <c r="M39" s="70">
        <f t="shared" si="1"/>
        <v>6206.9000000000005</v>
      </c>
    </row>
    <row r="40" spans="1:16" ht="15" x14ac:dyDescent="0.25">
      <c r="A40" s="89"/>
      <c r="B40" s="55" t="s">
        <v>4</v>
      </c>
      <c r="C40" s="8" t="s">
        <v>58</v>
      </c>
      <c r="D40" s="47">
        <v>1</v>
      </c>
      <c r="E40" s="46">
        <v>1</v>
      </c>
      <c r="F40" s="46">
        <v>1</v>
      </c>
      <c r="G40" s="46">
        <v>1</v>
      </c>
      <c r="H40" s="46">
        <v>1</v>
      </c>
      <c r="I40" s="46">
        <v>1</v>
      </c>
      <c r="J40" s="46">
        <v>1</v>
      </c>
      <c r="K40" s="47">
        <f t="shared" si="0"/>
        <v>7</v>
      </c>
      <c r="L40" s="65">
        <v>449.7</v>
      </c>
      <c r="M40" s="70">
        <f t="shared" si="1"/>
        <v>3147.9</v>
      </c>
    </row>
    <row r="41" spans="1:16" ht="6" customHeight="1" x14ac:dyDescent="0.2">
      <c r="A41" s="10"/>
      <c r="C41" s="62"/>
      <c r="D41" s="48"/>
      <c r="E41" s="11"/>
      <c r="F41" s="11"/>
      <c r="G41" s="11"/>
      <c r="H41" s="11"/>
      <c r="I41" s="11"/>
      <c r="J41" s="11"/>
      <c r="K41" s="47">
        <f t="shared" si="0"/>
        <v>0</v>
      </c>
      <c r="L41" s="66"/>
      <c r="M41" s="70"/>
    </row>
    <row r="42" spans="1:16" ht="15" x14ac:dyDescent="0.25">
      <c r="A42" s="16" t="s">
        <v>32</v>
      </c>
      <c r="B42" s="57" t="s">
        <v>4</v>
      </c>
      <c r="C42" s="8" t="s">
        <v>33</v>
      </c>
      <c r="D42" s="48"/>
      <c r="E42" s="11"/>
      <c r="F42" s="11"/>
      <c r="G42" s="11"/>
      <c r="H42" s="11"/>
      <c r="I42" s="11"/>
      <c r="J42" s="11"/>
      <c r="K42" s="47">
        <f t="shared" si="0"/>
        <v>0</v>
      </c>
      <c r="L42" s="65"/>
      <c r="M42" s="70">
        <f t="shared" ref="M42" si="2">K42*L42</f>
        <v>0</v>
      </c>
    </row>
    <row r="43" spans="1:16" ht="3.75" customHeight="1" x14ac:dyDescent="0.2">
      <c r="A43" s="10"/>
      <c r="C43" s="62"/>
      <c r="D43" s="49"/>
      <c r="E43" s="18"/>
      <c r="F43" s="18"/>
      <c r="G43" s="18"/>
      <c r="H43" s="18"/>
      <c r="I43" s="18"/>
      <c r="J43" s="18"/>
      <c r="K43" s="47">
        <f t="shared" si="0"/>
        <v>0</v>
      </c>
      <c r="L43" s="18"/>
      <c r="M43" s="71"/>
    </row>
    <row r="44" spans="1:16" ht="15.75" thickBot="1" x14ac:dyDescent="0.3">
      <c r="A44" s="63" t="s">
        <v>34</v>
      </c>
      <c r="B44" s="58" t="s">
        <v>42</v>
      </c>
      <c r="C44" s="19" t="s">
        <v>34</v>
      </c>
      <c r="D44" s="50"/>
      <c r="E44" s="51"/>
      <c r="F44" s="51"/>
      <c r="G44" s="51"/>
      <c r="H44" s="51"/>
      <c r="I44" s="51"/>
      <c r="J44" s="51"/>
      <c r="K44" s="72"/>
      <c r="L44" s="73"/>
      <c r="M44" s="86">
        <v>2084.0700000000002</v>
      </c>
    </row>
    <row r="45" spans="1:16" ht="15" x14ac:dyDescent="0.25">
      <c r="A45" s="20"/>
      <c r="B45" s="21"/>
      <c r="C45" s="22"/>
      <c r="D45" s="23"/>
      <c r="E45" s="23"/>
      <c r="F45" s="23"/>
      <c r="G45" s="23"/>
      <c r="H45" s="23"/>
      <c r="I45" s="23"/>
      <c r="J45" s="23"/>
      <c r="K45" s="23"/>
      <c r="M45" s="24"/>
    </row>
    <row r="46" spans="1:16" ht="8.25" customHeight="1" thickBot="1" x14ac:dyDescent="0.25">
      <c r="C46" s="25"/>
      <c r="M46" s="26"/>
    </row>
    <row r="47" spans="1:16" ht="15.75" thickBot="1" x14ac:dyDescent="0.3">
      <c r="B47" s="21"/>
      <c r="C47" s="40" t="s">
        <v>35</v>
      </c>
      <c r="D47" s="41"/>
      <c r="E47" s="41"/>
      <c r="F47" s="41"/>
      <c r="G47" s="41"/>
      <c r="H47" s="41"/>
      <c r="I47" s="41"/>
      <c r="J47" s="41"/>
      <c r="K47" s="41"/>
      <c r="L47" s="42"/>
      <c r="M47" s="75">
        <f>SUM(M9:M44)</f>
        <v>140616.13999999998</v>
      </c>
    </row>
    <row r="48" spans="1:16" ht="15" x14ac:dyDescent="0.25">
      <c r="B48" s="21"/>
      <c r="C48" s="31" t="s">
        <v>37</v>
      </c>
      <c r="D48" s="32"/>
      <c r="E48" s="32"/>
      <c r="F48" s="32"/>
      <c r="G48" s="32"/>
      <c r="H48" s="32"/>
      <c r="I48" s="32"/>
      <c r="J48" s="32"/>
      <c r="K48" s="32"/>
      <c r="L48" s="33"/>
      <c r="M48" s="82">
        <f>9*M47/100</f>
        <v>12655.452599999997</v>
      </c>
      <c r="N48" s="23"/>
      <c r="O48" s="28"/>
      <c r="P48" s="28"/>
    </row>
    <row r="49" spans="2:16" ht="15.75" thickBot="1" x14ac:dyDescent="0.3">
      <c r="B49" s="21"/>
      <c r="C49" s="83" t="s">
        <v>38</v>
      </c>
      <c r="D49" s="76"/>
      <c r="E49" s="76"/>
      <c r="F49" s="76"/>
      <c r="G49" s="76"/>
      <c r="H49" s="76"/>
      <c r="I49" s="76"/>
      <c r="J49" s="76"/>
      <c r="K49" s="76"/>
      <c r="L49" s="77"/>
      <c r="M49" s="84">
        <f>6*M47/100</f>
        <v>8436.9683999999979</v>
      </c>
      <c r="N49" s="23"/>
      <c r="O49" s="28"/>
      <c r="P49" s="28"/>
    </row>
    <row r="50" spans="2:16" ht="15.75" thickBot="1" x14ac:dyDescent="0.3">
      <c r="B50" s="21"/>
      <c r="C50" s="79" t="s">
        <v>39</v>
      </c>
      <c r="D50" s="80"/>
      <c r="E50" s="80"/>
      <c r="F50" s="80"/>
      <c r="G50" s="80"/>
      <c r="H50" s="80"/>
      <c r="I50" s="80"/>
      <c r="J50" s="80"/>
      <c r="K50" s="80"/>
      <c r="L50" s="81"/>
      <c r="M50" s="78">
        <f>SUM(M47:M49)</f>
        <v>161708.56099999999</v>
      </c>
      <c r="N50" s="29"/>
      <c r="O50" s="29"/>
      <c r="P50" s="29"/>
    </row>
    <row r="51" spans="2:16" ht="15.75" thickBot="1" x14ac:dyDescent="0.3">
      <c r="B51" s="21"/>
      <c r="C51" s="37" t="s">
        <v>40</v>
      </c>
      <c r="D51" s="38"/>
      <c r="E51" s="38"/>
      <c r="F51" s="38"/>
      <c r="G51" s="38"/>
      <c r="H51" s="38"/>
      <c r="I51" s="38"/>
      <c r="J51" s="38"/>
      <c r="K51" s="38"/>
      <c r="L51" s="39"/>
      <c r="M51" s="85">
        <f>21*M50/100</f>
        <v>33958.797809999996</v>
      </c>
      <c r="N51" s="7"/>
      <c r="O51" s="30"/>
      <c r="P51" s="30"/>
    </row>
    <row r="52" spans="2:16" ht="15.75" thickBot="1" x14ac:dyDescent="0.3">
      <c r="B52" s="21"/>
      <c r="C52" s="34" t="s">
        <v>36</v>
      </c>
      <c r="D52" s="35"/>
      <c r="E52" s="35"/>
      <c r="F52" s="35"/>
      <c r="G52" s="35"/>
      <c r="H52" s="35"/>
      <c r="I52" s="35"/>
      <c r="J52" s="35"/>
      <c r="K52" s="35"/>
      <c r="L52" s="36"/>
      <c r="M52" s="78">
        <f>SUM(M50:M51)</f>
        <v>195667.35880999998</v>
      </c>
      <c r="N52" s="29"/>
      <c r="O52" s="29"/>
      <c r="P52" s="29"/>
    </row>
    <row r="53" spans="2:16" ht="15" x14ac:dyDescent="0.25">
      <c r="B53" s="21"/>
      <c r="D53" s="23"/>
      <c r="E53" s="23"/>
      <c r="F53" s="23"/>
      <c r="G53" s="23"/>
      <c r="H53" s="23"/>
      <c r="I53" s="23"/>
      <c r="J53" s="23"/>
      <c r="K53" s="23"/>
      <c r="M53" s="17"/>
    </row>
    <row r="54" spans="2:16" ht="15" x14ac:dyDescent="0.25">
      <c r="B54" s="21"/>
      <c r="C54" s="27"/>
      <c r="D54" s="23"/>
      <c r="E54" s="23"/>
      <c r="F54" s="23"/>
      <c r="G54" s="23"/>
      <c r="H54" s="23"/>
      <c r="I54" s="23"/>
      <c r="J54" s="23"/>
      <c r="K54" s="23"/>
      <c r="M54" s="17"/>
    </row>
  </sheetData>
  <mergeCells count="6">
    <mergeCell ref="A38:A40"/>
    <mergeCell ref="E7:F7"/>
    <mergeCell ref="A35:A37"/>
    <mergeCell ref="A10:A11"/>
    <mergeCell ref="A13:A19"/>
    <mergeCell ref="A29:A33"/>
  </mergeCells>
  <pageMargins left="1.1023622047244095" right="0.19685039370078741" top="0.31496062992125984" bottom="0.15748031496062992" header="0.31496062992125984" footer="0.15748031496062992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</vt:lpstr>
      <vt:lpstr>Total!Área_de_impresión</vt:lpstr>
    </vt:vector>
  </TitlesOfParts>
  <Company>Produccion Informatica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mgoni</dc:creator>
  <cp:lastModifiedBy>d195967</cp:lastModifiedBy>
  <cp:lastPrinted>2022-05-20T08:07:10Z</cp:lastPrinted>
  <dcterms:created xsi:type="dcterms:W3CDTF">2016-11-10T07:49:14Z</dcterms:created>
  <dcterms:modified xsi:type="dcterms:W3CDTF">2022-06-21T06:03:52Z</dcterms:modified>
</cp:coreProperties>
</file>