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defaultThemeVersion="124226"/>
  <mc:AlternateContent xmlns:mc="http://schemas.openxmlformats.org/markup-compatibility/2006">
    <mc:Choice Requires="x15">
      <x15ac:absPath xmlns:x15ac="http://schemas.microsoft.com/office/spreadsheetml/2010/11/ac" url="F:\F_PROYECTOS\F_COLABORACIONES\C_INAKI MENDIZABAL\CI37_Igerlekua LARRAINTZAR\2. AMPLIACIÓN. PROYECTO REFORMA\MODIF Octubre 2021\"/>
    </mc:Choice>
  </mc:AlternateContent>
  <xr:revisionPtr revIDLastSave="0" documentId="13_ncr:1_{38A416A5-8433-47FF-AF13-E75F09491DDB}" xr6:coauthVersionLast="47" xr6:coauthVersionMax="47" xr10:uidLastSave="{00000000-0000-0000-0000-000000000000}"/>
  <bookViews>
    <workbookView xWindow="480" yWindow="360" windowWidth="22965" windowHeight="15165" activeTab="1" xr2:uid="{00000000-000D-0000-FFFF-FFFF00000000}"/>
  </bookViews>
  <sheets>
    <sheet name="Hoja1" sheetId="1" r:id="rId1"/>
    <sheet name="RESUMEN" sheetId="4" r:id="rId2"/>
    <sheet name="Hoja2" sheetId="2" r:id="rId3"/>
    <sheet name="Hoja3"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036" i="4" l="1"/>
  <c r="L1036" i="4"/>
  <c r="M1035" i="4"/>
  <c r="L1035" i="4"/>
  <c r="M1032" i="4"/>
  <c r="M1031" i="4"/>
  <c r="L1031" i="4"/>
  <c r="L1032" i="4"/>
  <c r="L1033" i="4"/>
  <c r="L1034" i="4" s="1"/>
  <c r="M1033" i="4"/>
  <c r="M1034" i="4" s="1"/>
  <c r="J1025" i="4" l="1"/>
  <c r="K1026" i="4" s="1"/>
  <c r="K1023" i="4" s="1"/>
  <c r="L1023" i="4"/>
  <c r="K1022" i="4"/>
  <c r="J1017" i="4"/>
  <c r="K1018" i="4" s="1"/>
  <c r="K1015" i="4" s="1"/>
  <c r="L1015" i="4"/>
  <c r="K1014" i="4"/>
  <c r="K1008" i="4"/>
  <c r="M1008" i="4" s="1"/>
  <c r="L1010" i="4" s="1"/>
  <c r="J1007" i="4"/>
  <c r="L1005" i="4"/>
  <c r="K1004" i="4"/>
  <c r="K1003" i="4"/>
  <c r="J994" i="4"/>
  <c r="K995" i="4" s="1"/>
  <c r="L992" i="4"/>
  <c r="J989" i="4"/>
  <c r="J988" i="4"/>
  <c r="L986" i="4"/>
  <c r="J983" i="4"/>
  <c r="J982" i="4"/>
  <c r="J981" i="4"/>
  <c r="K984" i="4" s="1"/>
  <c r="L979" i="4"/>
  <c r="K978" i="4"/>
  <c r="K977" i="4"/>
  <c r="J972" i="4"/>
  <c r="J971" i="4"/>
  <c r="L969" i="4"/>
  <c r="K968" i="4"/>
  <c r="J964" i="4"/>
  <c r="K965" i="4" s="1"/>
  <c r="L962" i="4"/>
  <c r="J959" i="4"/>
  <c r="J958" i="4"/>
  <c r="M956" i="4"/>
  <c r="L956" i="4"/>
  <c r="K956" i="4"/>
  <c r="J950" i="4"/>
  <c r="K951" i="4" s="1"/>
  <c r="L948" i="4"/>
  <c r="J945" i="4"/>
  <c r="K946" i="4" s="1"/>
  <c r="L943" i="4"/>
  <c r="J940" i="4"/>
  <c r="K941" i="4" s="1"/>
  <c r="L938" i="4"/>
  <c r="J935" i="4"/>
  <c r="K936" i="4" s="1"/>
  <c r="L933" i="4"/>
  <c r="J930" i="4"/>
  <c r="K931" i="4" s="1"/>
  <c r="L928" i="4"/>
  <c r="K926" i="4"/>
  <c r="M926" i="4" s="1"/>
  <c r="M924" i="4" s="1"/>
  <c r="J925" i="4"/>
  <c r="L924" i="4"/>
  <c r="J921" i="4"/>
  <c r="K922" i="4" s="1"/>
  <c r="L920" i="4"/>
  <c r="J917" i="4"/>
  <c r="K918" i="4" s="1"/>
  <c r="L916" i="4"/>
  <c r="J913" i="4"/>
  <c r="K914" i="4" s="1"/>
  <c r="M914" i="4" s="1"/>
  <c r="M912" i="4" s="1"/>
  <c r="L912" i="4"/>
  <c r="J909" i="4"/>
  <c r="K910" i="4" s="1"/>
  <c r="L908" i="4"/>
  <c r="J905" i="4"/>
  <c r="K906" i="4" s="1"/>
  <c r="L903" i="4"/>
  <c r="J900" i="4"/>
  <c r="K901" i="4" s="1"/>
  <c r="L898" i="4"/>
  <c r="J895" i="4"/>
  <c r="K896" i="4" s="1"/>
  <c r="L894" i="4"/>
  <c r="J891" i="4"/>
  <c r="K892" i="4" s="1"/>
  <c r="K889" i="4" s="1"/>
  <c r="L889" i="4"/>
  <c r="J886" i="4"/>
  <c r="K887" i="4" s="1"/>
  <c r="L885" i="4"/>
  <c r="M883" i="4"/>
  <c r="J882" i="4"/>
  <c r="J881" i="4"/>
  <c r="J880" i="4"/>
  <c r="M878" i="4"/>
  <c r="L878" i="4"/>
  <c r="K878" i="4"/>
  <c r="K877" i="4"/>
  <c r="J872" i="4"/>
  <c r="K873" i="4" s="1"/>
  <c r="L870" i="4"/>
  <c r="J867" i="4"/>
  <c r="K868" i="4" s="1"/>
  <c r="L865" i="4"/>
  <c r="J862" i="4"/>
  <c r="J861" i="4"/>
  <c r="J860" i="4"/>
  <c r="L858" i="4"/>
  <c r="J855" i="4"/>
  <c r="K856" i="4" s="1"/>
  <c r="K853" i="4" s="1"/>
  <c r="L853" i="4"/>
  <c r="J850" i="4"/>
  <c r="K851" i="4" s="1"/>
  <c r="L848" i="4"/>
  <c r="J845" i="4"/>
  <c r="J844" i="4"/>
  <c r="J843" i="4"/>
  <c r="J842" i="4"/>
  <c r="J841" i="4"/>
  <c r="L839" i="4"/>
  <c r="J836" i="4"/>
  <c r="J835" i="4"/>
  <c r="L833" i="4"/>
  <c r="J830" i="4"/>
  <c r="J829" i="4"/>
  <c r="L827" i="4"/>
  <c r="J824" i="4"/>
  <c r="K825" i="4" s="1"/>
  <c r="K822" i="4" s="1"/>
  <c r="L822" i="4"/>
  <c r="J819" i="4"/>
  <c r="K820" i="4" s="1"/>
  <c r="L817" i="4"/>
  <c r="J814" i="4"/>
  <c r="K815" i="4" s="1"/>
  <c r="K812" i="4" s="1"/>
  <c r="L812" i="4"/>
  <c r="J809" i="4"/>
  <c r="K810" i="4" s="1"/>
  <c r="L807" i="4"/>
  <c r="J804" i="4"/>
  <c r="K805" i="4" s="1"/>
  <c r="M805" i="4" s="1"/>
  <c r="M802" i="4" s="1"/>
  <c r="L802" i="4"/>
  <c r="J799" i="4"/>
  <c r="J798" i="4"/>
  <c r="L796" i="4"/>
  <c r="J793" i="4"/>
  <c r="J792" i="4"/>
  <c r="J791" i="4"/>
  <c r="J790" i="4"/>
  <c r="L788" i="4"/>
  <c r="J785" i="4"/>
  <c r="J784" i="4"/>
  <c r="L782" i="4"/>
  <c r="J779" i="4"/>
  <c r="J778" i="4"/>
  <c r="J777" i="4"/>
  <c r="J776" i="4"/>
  <c r="J775" i="4"/>
  <c r="J774" i="4"/>
  <c r="L772" i="4"/>
  <c r="J769" i="4"/>
  <c r="J768" i="4"/>
  <c r="J767" i="4"/>
  <c r="J766" i="4"/>
  <c r="J765" i="4"/>
  <c r="L763" i="4"/>
  <c r="J760" i="4"/>
  <c r="J759" i="4"/>
  <c r="J758" i="4"/>
  <c r="J757" i="4"/>
  <c r="L755" i="4"/>
  <c r="J752" i="4"/>
  <c r="J751" i="4"/>
  <c r="J750" i="4"/>
  <c r="J749" i="4"/>
  <c r="L747" i="4"/>
  <c r="J744" i="4"/>
  <c r="J743" i="4"/>
  <c r="J742" i="4"/>
  <c r="J741" i="4"/>
  <c r="L739" i="4"/>
  <c r="J736" i="4"/>
  <c r="K737" i="4" s="1"/>
  <c r="L734" i="4"/>
  <c r="J731" i="4"/>
  <c r="K732" i="4" s="1"/>
  <c r="J730" i="4"/>
  <c r="L728" i="4"/>
  <c r="J725" i="4"/>
  <c r="K726" i="4" s="1"/>
  <c r="L723" i="4"/>
  <c r="J720" i="4"/>
  <c r="K721" i="4" s="1"/>
  <c r="K718" i="4" s="1"/>
  <c r="L718" i="4"/>
  <c r="J715" i="4"/>
  <c r="K716" i="4" s="1"/>
  <c r="L713" i="4"/>
  <c r="K712" i="4"/>
  <c r="K711" i="4"/>
  <c r="J704" i="4"/>
  <c r="K705" i="4" s="1"/>
  <c r="M705" i="4" s="1"/>
  <c r="M700" i="4" s="1"/>
  <c r="J703" i="4"/>
  <c r="J702" i="4"/>
  <c r="L700" i="4"/>
  <c r="J697" i="4"/>
  <c r="J696" i="4"/>
  <c r="L694" i="4"/>
  <c r="J691" i="4"/>
  <c r="J690" i="4"/>
  <c r="J689" i="4"/>
  <c r="L687" i="4"/>
  <c r="K685" i="4"/>
  <c r="K682" i="4" s="1"/>
  <c r="J684" i="4"/>
  <c r="L682" i="4"/>
  <c r="J679" i="4"/>
  <c r="J678" i="4"/>
  <c r="J677" i="4"/>
  <c r="J676" i="4"/>
  <c r="L674" i="4"/>
  <c r="J671" i="4"/>
  <c r="J670" i="4"/>
  <c r="J669" i="4"/>
  <c r="J668" i="4"/>
  <c r="L666" i="4"/>
  <c r="J663" i="4"/>
  <c r="K664" i="4" s="1"/>
  <c r="L661" i="4"/>
  <c r="J658" i="4"/>
  <c r="K659" i="4" s="1"/>
  <c r="J657" i="4"/>
  <c r="J656" i="4"/>
  <c r="L654" i="4"/>
  <c r="K652" i="4"/>
  <c r="M652" i="4" s="1"/>
  <c r="M649" i="4" s="1"/>
  <c r="J651" i="4"/>
  <c r="L649" i="4"/>
  <c r="J646" i="4"/>
  <c r="J645" i="4"/>
  <c r="J644" i="4"/>
  <c r="L642" i="4"/>
  <c r="J639" i="4"/>
  <c r="J638" i="4"/>
  <c r="L636" i="4"/>
  <c r="K635" i="4"/>
  <c r="J628" i="4"/>
  <c r="K629" i="4" s="1"/>
  <c r="L626" i="4"/>
  <c r="K625" i="4"/>
  <c r="J620" i="4"/>
  <c r="J619" i="4"/>
  <c r="J618" i="4"/>
  <c r="J617" i="4"/>
  <c r="J616" i="4"/>
  <c r="J615" i="4"/>
  <c r="J614" i="4"/>
  <c r="J613" i="4"/>
  <c r="J612" i="4"/>
  <c r="J611" i="4"/>
  <c r="J610" i="4"/>
  <c r="J609" i="4"/>
  <c r="J608" i="4"/>
  <c r="J607" i="4"/>
  <c r="J606" i="4"/>
  <c r="J605" i="4"/>
  <c r="J604" i="4"/>
  <c r="J603" i="4"/>
  <c r="J602" i="4"/>
  <c r="J601" i="4"/>
  <c r="L599" i="4"/>
  <c r="J596" i="4"/>
  <c r="J595" i="4"/>
  <c r="J594" i="4"/>
  <c r="J593" i="4"/>
  <c r="K597" i="4" s="1"/>
  <c r="L591" i="4"/>
  <c r="K590" i="4"/>
  <c r="J585" i="4"/>
  <c r="J584" i="4"/>
  <c r="J583" i="4"/>
  <c r="J582" i="4"/>
  <c r="J581" i="4"/>
  <c r="J580" i="4"/>
  <c r="J579" i="4"/>
  <c r="J578" i="4"/>
  <c r="J577" i="4"/>
  <c r="J576" i="4"/>
  <c r="J575" i="4"/>
  <c r="J574" i="4"/>
  <c r="J573" i="4"/>
  <c r="J572" i="4"/>
  <c r="J571" i="4"/>
  <c r="J570" i="4"/>
  <c r="J569" i="4"/>
  <c r="J568" i="4"/>
  <c r="J567" i="4"/>
  <c r="L565" i="4"/>
  <c r="K564" i="4"/>
  <c r="K563" i="4"/>
  <c r="J556" i="4"/>
  <c r="J555" i="4"/>
  <c r="J554" i="4"/>
  <c r="J553" i="4"/>
  <c r="J552" i="4"/>
  <c r="J551" i="4"/>
  <c r="L549" i="4"/>
  <c r="K548" i="4"/>
  <c r="K547" i="4"/>
  <c r="J542" i="4"/>
  <c r="J541" i="4"/>
  <c r="J540" i="4"/>
  <c r="J539" i="4"/>
  <c r="L537" i="4"/>
  <c r="K535" i="4"/>
  <c r="M535" i="4" s="1"/>
  <c r="M531" i="4" s="1"/>
  <c r="J534" i="4"/>
  <c r="J533" i="4"/>
  <c r="L531" i="4"/>
  <c r="J528" i="4"/>
  <c r="J527" i="4"/>
  <c r="L525" i="4"/>
  <c r="M523" i="4"/>
  <c r="M519" i="4" s="1"/>
  <c r="J522" i="4"/>
  <c r="J521" i="4"/>
  <c r="K523" i="4" s="1"/>
  <c r="K519" i="4" s="1"/>
  <c r="L519" i="4"/>
  <c r="J516" i="4"/>
  <c r="J515" i="4"/>
  <c r="K517" i="4" s="1"/>
  <c r="L513" i="4"/>
  <c r="K512" i="4"/>
  <c r="J505" i="4"/>
  <c r="K506" i="4" s="1"/>
  <c r="L503" i="4"/>
  <c r="K502" i="4"/>
  <c r="K501" i="4"/>
  <c r="J494" i="4"/>
  <c r="K495" i="4" s="1"/>
  <c r="L492" i="4"/>
  <c r="J489" i="4"/>
  <c r="J488" i="4"/>
  <c r="L486" i="4"/>
  <c r="J483" i="4"/>
  <c r="J482" i="4"/>
  <c r="J481" i="4"/>
  <c r="K484" i="4" s="1"/>
  <c r="L479" i="4"/>
  <c r="K477" i="4"/>
  <c r="M477" i="4" s="1"/>
  <c r="M473" i="4" s="1"/>
  <c r="J476" i="4"/>
  <c r="J475" i="4"/>
  <c r="L473" i="4"/>
  <c r="J470" i="4"/>
  <c r="J469" i="4"/>
  <c r="J468" i="4"/>
  <c r="J467" i="4"/>
  <c r="J466" i="4"/>
  <c r="J465" i="4"/>
  <c r="L463" i="4"/>
  <c r="J460" i="4"/>
  <c r="J459" i="4"/>
  <c r="K461" i="4" s="1"/>
  <c r="L457" i="4"/>
  <c r="K456" i="4"/>
  <c r="K455" i="4"/>
  <c r="J446" i="4"/>
  <c r="K447" i="4" s="1"/>
  <c r="K444" i="4" s="1"/>
  <c r="L444" i="4"/>
  <c r="J441" i="4"/>
  <c r="K442" i="4" s="1"/>
  <c r="L439" i="4"/>
  <c r="K438" i="4"/>
  <c r="J433" i="4"/>
  <c r="J432" i="4"/>
  <c r="K434" i="4" s="1"/>
  <c r="K427" i="4" s="1"/>
  <c r="J431" i="4"/>
  <c r="J430" i="4"/>
  <c r="J429" i="4"/>
  <c r="L427" i="4"/>
  <c r="J424" i="4"/>
  <c r="J423" i="4"/>
  <c r="J422" i="4"/>
  <c r="J421" i="4"/>
  <c r="J420" i="4"/>
  <c r="J419" i="4"/>
  <c r="J418" i="4"/>
  <c r="J417" i="4"/>
  <c r="J416" i="4"/>
  <c r="J415" i="4"/>
  <c r="J414" i="4"/>
  <c r="J413" i="4"/>
  <c r="J412" i="4"/>
  <c r="J411" i="4"/>
  <c r="L409" i="4"/>
  <c r="J406" i="4"/>
  <c r="J405" i="4"/>
  <c r="J404" i="4"/>
  <c r="L402" i="4"/>
  <c r="J399" i="4"/>
  <c r="J398" i="4"/>
  <c r="J397" i="4"/>
  <c r="L395" i="4"/>
  <c r="J392" i="4"/>
  <c r="J391" i="4"/>
  <c r="J390" i="4"/>
  <c r="J389" i="4"/>
  <c r="J388" i="4"/>
  <c r="L386" i="4"/>
  <c r="K385" i="4"/>
  <c r="J380" i="4"/>
  <c r="K381" i="4" s="1"/>
  <c r="L378" i="4"/>
  <c r="J375" i="4"/>
  <c r="J374" i="4"/>
  <c r="J373" i="4"/>
  <c r="J372" i="4"/>
  <c r="J371" i="4"/>
  <c r="J370" i="4"/>
  <c r="J369" i="4"/>
  <c r="J368" i="4"/>
  <c r="J367" i="4"/>
  <c r="J366" i="4"/>
  <c r="J365" i="4"/>
  <c r="J364" i="4"/>
  <c r="J363" i="4"/>
  <c r="J362" i="4"/>
  <c r="J361" i="4"/>
  <c r="L359" i="4"/>
  <c r="J356" i="4"/>
  <c r="K357" i="4" s="1"/>
  <c r="L354" i="4"/>
  <c r="K352" i="4"/>
  <c r="K351" i="4"/>
  <c r="K350" i="4"/>
  <c r="J345" i="4"/>
  <c r="J344" i="4"/>
  <c r="J343" i="4"/>
  <c r="J342" i="4"/>
  <c r="K346" i="4" s="1"/>
  <c r="K340" i="4" s="1"/>
  <c r="L340" i="4"/>
  <c r="J337" i="4"/>
  <c r="J336" i="4"/>
  <c r="J335" i="4"/>
  <c r="J334" i="4"/>
  <c r="J333" i="4"/>
  <c r="J332" i="4"/>
  <c r="L330" i="4"/>
  <c r="J327" i="4"/>
  <c r="J326" i="4"/>
  <c r="J325" i="4"/>
  <c r="J324" i="4"/>
  <c r="J323" i="4"/>
  <c r="J322" i="4"/>
  <c r="J321" i="4"/>
  <c r="J320" i="4"/>
  <c r="J319" i="4"/>
  <c r="J318" i="4"/>
  <c r="J317" i="4"/>
  <c r="J316" i="4"/>
  <c r="J315" i="4"/>
  <c r="J314" i="4"/>
  <c r="J313" i="4"/>
  <c r="L311" i="4"/>
  <c r="J308" i="4"/>
  <c r="J307" i="4"/>
  <c r="J306" i="4"/>
  <c r="K309" i="4" s="1"/>
  <c r="J305" i="4"/>
  <c r="L303" i="4"/>
  <c r="J300" i="4"/>
  <c r="J299" i="4"/>
  <c r="J298" i="4"/>
  <c r="J297" i="4"/>
  <c r="J296" i="4"/>
  <c r="J295" i="4"/>
  <c r="J294" i="4"/>
  <c r="J293" i="4"/>
  <c r="J292" i="4"/>
  <c r="J291" i="4"/>
  <c r="J290" i="4"/>
  <c r="L288" i="4"/>
  <c r="J285" i="4"/>
  <c r="J284" i="4"/>
  <c r="J283" i="4"/>
  <c r="J282" i="4"/>
  <c r="J281" i="4"/>
  <c r="J280" i="4"/>
  <c r="J279" i="4"/>
  <c r="J278" i="4"/>
  <c r="J277" i="4"/>
  <c r="J276" i="4"/>
  <c r="J275" i="4"/>
  <c r="J274" i="4"/>
  <c r="J273" i="4"/>
  <c r="L271" i="4"/>
  <c r="J268" i="4"/>
  <c r="J267" i="4"/>
  <c r="J266" i="4"/>
  <c r="K269" i="4" s="1"/>
  <c r="L264" i="4"/>
  <c r="J261" i="4"/>
  <c r="K262" i="4" s="1"/>
  <c r="L259" i="4"/>
  <c r="J256" i="4"/>
  <c r="J255" i="4"/>
  <c r="J254" i="4"/>
  <c r="J253" i="4"/>
  <c r="L251" i="4"/>
  <c r="J248" i="4"/>
  <c r="J247" i="4"/>
  <c r="J246" i="4"/>
  <c r="J245" i="4"/>
  <c r="J244" i="4"/>
  <c r="J243" i="4"/>
  <c r="J242" i="4"/>
  <c r="J241" i="4"/>
  <c r="J240" i="4"/>
  <c r="J239" i="4"/>
  <c r="J238" i="4"/>
  <c r="J237" i="4"/>
  <c r="J236" i="4"/>
  <c r="L234" i="4"/>
  <c r="J231" i="4"/>
  <c r="J230" i="4"/>
  <c r="J229" i="4"/>
  <c r="J228" i="4"/>
  <c r="K232" i="4" s="1"/>
  <c r="M232" i="4" s="1"/>
  <c r="M226" i="4" s="1"/>
  <c r="L226" i="4"/>
  <c r="J223" i="4"/>
  <c r="J222" i="4"/>
  <c r="J221" i="4"/>
  <c r="J220" i="4"/>
  <c r="J219" i="4"/>
  <c r="J218" i="4"/>
  <c r="J217" i="4"/>
  <c r="J216" i="4"/>
  <c r="J215" i="4"/>
  <c r="J214" i="4"/>
  <c r="J213" i="4"/>
  <c r="J212" i="4"/>
  <c r="J211" i="4"/>
  <c r="L209" i="4"/>
  <c r="K208" i="4"/>
  <c r="J203" i="4"/>
  <c r="K204" i="4" s="1"/>
  <c r="K201" i="4" s="1"/>
  <c r="L201" i="4"/>
  <c r="J198" i="4"/>
  <c r="J197" i="4"/>
  <c r="L195" i="4"/>
  <c r="J192" i="4"/>
  <c r="J191" i="4"/>
  <c r="K193" i="4" s="1"/>
  <c r="K188" i="4" s="1"/>
  <c r="J190" i="4"/>
  <c r="L188" i="4"/>
  <c r="J185" i="4"/>
  <c r="J184" i="4"/>
  <c r="K186" i="4" s="1"/>
  <c r="K182" i="4" s="1"/>
  <c r="L182" i="4"/>
  <c r="J179" i="4"/>
  <c r="K180" i="4" s="1"/>
  <c r="L177" i="4"/>
  <c r="J174" i="4"/>
  <c r="J173" i="4"/>
  <c r="L171" i="4"/>
  <c r="J168" i="4"/>
  <c r="J167" i="4"/>
  <c r="J166" i="4"/>
  <c r="K169" i="4" s="1"/>
  <c r="M169" i="4" s="1"/>
  <c r="M164" i="4" s="1"/>
  <c r="L164" i="4"/>
  <c r="J161" i="4"/>
  <c r="K162" i="4" s="1"/>
  <c r="L159" i="4"/>
  <c r="K157" i="4"/>
  <c r="M157" i="4" s="1"/>
  <c r="M153" i="4" s="1"/>
  <c r="J156" i="4"/>
  <c r="J155" i="4"/>
  <c r="L153" i="4"/>
  <c r="J150" i="4"/>
  <c r="K151" i="4" s="1"/>
  <c r="L148" i="4"/>
  <c r="K147" i="4"/>
  <c r="J142" i="4"/>
  <c r="J141" i="4"/>
  <c r="J140" i="4"/>
  <c r="J139" i="4"/>
  <c r="J138" i="4"/>
  <c r="J137" i="4"/>
  <c r="J136" i="4"/>
  <c r="L134" i="4"/>
  <c r="J131" i="4"/>
  <c r="J130" i="4"/>
  <c r="K132" i="4" s="1"/>
  <c r="K127" i="4" s="1"/>
  <c r="J129" i="4"/>
  <c r="L127" i="4"/>
  <c r="J124" i="4"/>
  <c r="J123" i="4"/>
  <c r="K125" i="4" s="1"/>
  <c r="K120" i="4" s="1"/>
  <c r="J122" i="4"/>
  <c r="L120" i="4"/>
  <c r="K119" i="4"/>
  <c r="K118" i="4"/>
  <c r="J109" i="4"/>
  <c r="K110" i="4" s="1"/>
  <c r="L107" i="4"/>
  <c r="K105" i="4"/>
  <c r="J104" i="4"/>
  <c r="J103" i="4"/>
  <c r="J102" i="4"/>
  <c r="L100" i="4"/>
  <c r="J97" i="4"/>
  <c r="J96" i="4"/>
  <c r="J95" i="4"/>
  <c r="J94" i="4"/>
  <c r="J93" i="4"/>
  <c r="L91" i="4"/>
  <c r="K90" i="4"/>
  <c r="J85" i="4"/>
  <c r="J84" i="4"/>
  <c r="J83" i="4"/>
  <c r="J82" i="4"/>
  <c r="J81" i="4"/>
  <c r="J80" i="4"/>
  <c r="J79" i="4"/>
  <c r="J78" i="4"/>
  <c r="J77" i="4"/>
  <c r="L75" i="4"/>
  <c r="J72" i="4"/>
  <c r="J71" i="4"/>
  <c r="J70" i="4"/>
  <c r="J69" i="4"/>
  <c r="J68" i="4"/>
  <c r="J67" i="4"/>
  <c r="J66" i="4"/>
  <c r="J65" i="4"/>
  <c r="K73" i="4" s="1"/>
  <c r="J64" i="4"/>
  <c r="L62" i="4"/>
  <c r="K61" i="4"/>
  <c r="K60" i="4"/>
  <c r="J55" i="4"/>
  <c r="J54" i="4"/>
  <c r="L52" i="4"/>
  <c r="J49" i="4"/>
  <c r="J48" i="4"/>
  <c r="L46" i="4"/>
  <c r="K45" i="4"/>
  <c r="J40" i="4"/>
  <c r="J39" i="4"/>
  <c r="J38" i="4"/>
  <c r="L36" i="4"/>
  <c r="J33" i="4"/>
  <c r="J32" i="4"/>
  <c r="J31" i="4"/>
  <c r="J30" i="4"/>
  <c r="J29" i="4"/>
  <c r="J28" i="4"/>
  <c r="J27" i="4"/>
  <c r="J26" i="4"/>
  <c r="J25" i="4"/>
  <c r="L23" i="4"/>
  <c r="J20" i="4"/>
  <c r="J19" i="4"/>
  <c r="J18" i="4"/>
  <c r="L16" i="4"/>
  <c r="J13" i="4"/>
  <c r="J12" i="4"/>
  <c r="J11" i="4"/>
  <c r="J10" i="4"/>
  <c r="L8" i="4"/>
  <c r="M6" i="4"/>
  <c r="K5" i="4"/>
  <c r="K4" i="4"/>
  <c r="L953" i="1"/>
  <c r="L877" i="1" s="1"/>
  <c r="M878" i="1"/>
  <c r="L878" i="1"/>
  <c r="K878" i="1"/>
  <c r="J882" i="1"/>
  <c r="J881" i="1"/>
  <c r="J880" i="1"/>
  <c r="J959" i="1"/>
  <c r="J964" i="1"/>
  <c r="K965" i="1" s="1"/>
  <c r="M965" i="1" s="1"/>
  <c r="M956" i="1"/>
  <c r="L956" i="1"/>
  <c r="K956" i="1"/>
  <c r="L962" i="1"/>
  <c r="J958" i="1"/>
  <c r="K1022" i="1"/>
  <c r="L1023" i="1"/>
  <c r="J1025" i="1"/>
  <c r="K1026" i="1" s="1"/>
  <c r="K1014" i="1"/>
  <c r="L1015" i="1"/>
  <c r="J1017" i="1"/>
  <c r="K1018" i="1" s="1"/>
  <c r="K1003" i="1"/>
  <c r="K1004" i="1"/>
  <c r="L1005" i="1"/>
  <c r="J1007" i="1"/>
  <c r="K1008" i="1" s="1"/>
  <c r="K711" i="1"/>
  <c r="K977" i="1"/>
  <c r="K978" i="1"/>
  <c r="L992" i="1"/>
  <c r="J994" i="1"/>
  <c r="K995" i="1" s="1"/>
  <c r="L986" i="1"/>
  <c r="J989" i="1"/>
  <c r="J988" i="1"/>
  <c r="L979" i="1"/>
  <c r="J983" i="1"/>
  <c r="J982" i="1"/>
  <c r="J981" i="1"/>
  <c r="K968" i="1"/>
  <c r="L969" i="1"/>
  <c r="J972" i="1"/>
  <c r="J971" i="1"/>
  <c r="K877" i="1"/>
  <c r="L948" i="1"/>
  <c r="J950" i="1"/>
  <c r="K951" i="1" s="1"/>
  <c r="L943" i="1"/>
  <c r="J945" i="1"/>
  <c r="K946" i="1" s="1"/>
  <c r="L938" i="1"/>
  <c r="J940" i="1"/>
  <c r="K941" i="1" s="1"/>
  <c r="M941" i="1" s="1"/>
  <c r="M938" i="1" s="1"/>
  <c r="L933" i="1"/>
  <c r="J935" i="1"/>
  <c r="K936" i="1" s="1"/>
  <c r="M936" i="1" s="1"/>
  <c r="M933" i="1" s="1"/>
  <c r="L928" i="1"/>
  <c r="J930" i="1"/>
  <c r="K931" i="1" s="1"/>
  <c r="L924" i="1"/>
  <c r="J925" i="1"/>
  <c r="K926" i="1" s="1"/>
  <c r="L920" i="1"/>
  <c r="J921" i="1"/>
  <c r="K922" i="1" s="1"/>
  <c r="M922" i="1" s="1"/>
  <c r="M920" i="1" s="1"/>
  <c r="L916" i="1"/>
  <c r="J917" i="1"/>
  <c r="K918" i="1" s="1"/>
  <c r="M918" i="1" s="1"/>
  <c r="M916" i="1" s="1"/>
  <c r="L912" i="1"/>
  <c r="J913" i="1"/>
  <c r="K914" i="1" s="1"/>
  <c r="L908" i="1"/>
  <c r="J909" i="1"/>
  <c r="K910" i="1" s="1"/>
  <c r="L903" i="1"/>
  <c r="J905" i="1"/>
  <c r="L898" i="1"/>
  <c r="J900" i="1"/>
  <c r="L894" i="1"/>
  <c r="J895" i="1"/>
  <c r="L889" i="1"/>
  <c r="J891" i="1"/>
  <c r="L885" i="1"/>
  <c r="J886" i="1"/>
  <c r="K887" i="1" s="1"/>
  <c r="K712" i="1"/>
  <c r="L870" i="1"/>
  <c r="J872" i="1"/>
  <c r="K873" i="1" s="1"/>
  <c r="L865" i="1"/>
  <c r="J867" i="1"/>
  <c r="K868" i="1" s="1"/>
  <c r="K865" i="1" s="1"/>
  <c r="L858" i="1"/>
  <c r="J862" i="1"/>
  <c r="J861" i="1"/>
  <c r="J860" i="1"/>
  <c r="L853" i="1"/>
  <c r="J855" i="1"/>
  <c r="K856" i="1" s="1"/>
  <c r="L848" i="1"/>
  <c r="J850" i="1"/>
  <c r="K851" i="1" s="1"/>
  <c r="K848" i="1" s="1"/>
  <c r="L839" i="1"/>
  <c r="J845" i="1"/>
  <c r="J844" i="1"/>
  <c r="J843" i="1"/>
  <c r="J842" i="1"/>
  <c r="J841" i="1"/>
  <c r="L833" i="1"/>
  <c r="J836" i="1"/>
  <c r="J835" i="1"/>
  <c r="L827" i="1"/>
  <c r="J830" i="1"/>
  <c r="J829" i="1"/>
  <c r="L822" i="1"/>
  <c r="J824" i="1"/>
  <c r="K825" i="1" s="1"/>
  <c r="L817" i="1"/>
  <c r="J819" i="1"/>
  <c r="K820" i="1" s="1"/>
  <c r="K817" i="1" s="1"/>
  <c r="L812" i="1"/>
  <c r="J814" i="1"/>
  <c r="K815" i="1" s="1"/>
  <c r="L807" i="1"/>
  <c r="J809" i="1"/>
  <c r="K810" i="1" s="1"/>
  <c r="K807" i="1" s="1"/>
  <c r="L802" i="1"/>
  <c r="J804" i="1"/>
  <c r="K805" i="1" s="1"/>
  <c r="L796" i="1"/>
  <c r="J799" i="1"/>
  <c r="J798" i="1"/>
  <c r="L788" i="1"/>
  <c r="J793" i="1"/>
  <c r="J792" i="1"/>
  <c r="J791" i="1"/>
  <c r="J790" i="1"/>
  <c r="L782" i="1"/>
  <c r="J785" i="1"/>
  <c r="J784" i="1"/>
  <c r="L772" i="1"/>
  <c r="J779" i="1"/>
  <c r="J778" i="1"/>
  <c r="J777" i="1"/>
  <c r="J776" i="1"/>
  <c r="J775" i="1"/>
  <c r="J774" i="1"/>
  <c r="L763" i="1"/>
  <c r="J769" i="1"/>
  <c r="J768" i="1"/>
  <c r="J767" i="1"/>
  <c r="J766" i="1"/>
  <c r="J765" i="1"/>
  <c r="L755" i="1"/>
  <c r="J760" i="1"/>
  <c r="J759" i="1"/>
  <c r="J758" i="1"/>
  <c r="J757" i="1"/>
  <c r="L747" i="1"/>
  <c r="J752" i="1"/>
  <c r="J751" i="1"/>
  <c r="J750" i="1"/>
  <c r="J749" i="1"/>
  <c r="L739" i="1"/>
  <c r="J744" i="1"/>
  <c r="J743" i="1"/>
  <c r="J742" i="1"/>
  <c r="J741" i="1"/>
  <c r="L734" i="1"/>
  <c r="J736" i="1"/>
  <c r="K737" i="1" s="1"/>
  <c r="M737" i="1" s="1"/>
  <c r="M734" i="1" s="1"/>
  <c r="L728" i="1"/>
  <c r="J731" i="1"/>
  <c r="J730" i="1"/>
  <c r="L723" i="1"/>
  <c r="J725" i="1"/>
  <c r="K726" i="1" s="1"/>
  <c r="M726" i="1" s="1"/>
  <c r="M723" i="1" s="1"/>
  <c r="L718" i="1"/>
  <c r="J720" i="1"/>
  <c r="K721" i="1" s="1"/>
  <c r="L713" i="1"/>
  <c r="J715" i="1"/>
  <c r="K716" i="1" s="1"/>
  <c r="K713" i="1" s="1"/>
  <c r="K118" i="1"/>
  <c r="K635" i="1"/>
  <c r="L700" i="1"/>
  <c r="J704" i="1"/>
  <c r="J703" i="1"/>
  <c r="J702" i="1"/>
  <c r="L694" i="1"/>
  <c r="J697" i="1"/>
  <c r="J696" i="1"/>
  <c r="L687" i="1"/>
  <c r="J691" i="1"/>
  <c r="J690" i="1"/>
  <c r="J689" i="1"/>
  <c r="L682" i="1"/>
  <c r="J684" i="1"/>
  <c r="K685" i="1" s="1"/>
  <c r="M685" i="1" s="1"/>
  <c r="M682" i="1" s="1"/>
  <c r="L674" i="1"/>
  <c r="J679" i="1"/>
  <c r="J678" i="1"/>
  <c r="J677" i="1"/>
  <c r="J676" i="1"/>
  <c r="L666" i="1"/>
  <c r="J671" i="1"/>
  <c r="J670" i="1"/>
  <c r="J669" i="1"/>
  <c r="J668" i="1"/>
  <c r="L661" i="1"/>
  <c r="J663" i="1"/>
  <c r="K664" i="1" s="1"/>
  <c r="M664" i="1" s="1"/>
  <c r="M661" i="1" s="1"/>
  <c r="L654" i="1"/>
  <c r="J658" i="1"/>
  <c r="J657" i="1"/>
  <c r="J656" i="1"/>
  <c r="L649" i="1"/>
  <c r="J651" i="1"/>
  <c r="K652" i="1" s="1"/>
  <c r="K649" i="1" s="1"/>
  <c r="L642" i="1"/>
  <c r="J646" i="1"/>
  <c r="J645" i="1"/>
  <c r="J644" i="1"/>
  <c r="L636" i="1"/>
  <c r="J639" i="1"/>
  <c r="J638" i="1"/>
  <c r="K563" i="1"/>
  <c r="K625" i="1"/>
  <c r="L626" i="1"/>
  <c r="J628" i="1"/>
  <c r="K629" i="1" s="1"/>
  <c r="M629" i="1" s="1"/>
  <c r="K590" i="1"/>
  <c r="L599" i="1"/>
  <c r="J620" i="1"/>
  <c r="J619" i="1"/>
  <c r="J618" i="1"/>
  <c r="J617" i="1"/>
  <c r="J616" i="1"/>
  <c r="J615" i="1"/>
  <c r="J614" i="1"/>
  <c r="J613" i="1"/>
  <c r="J612" i="1"/>
  <c r="J611" i="1"/>
  <c r="J610" i="1"/>
  <c r="J609" i="1"/>
  <c r="J608" i="1"/>
  <c r="J607" i="1"/>
  <c r="J606" i="1"/>
  <c r="J605" i="1"/>
  <c r="J604" i="1"/>
  <c r="J603" i="1"/>
  <c r="J602" i="1"/>
  <c r="J601" i="1"/>
  <c r="L591" i="1"/>
  <c r="J596" i="1"/>
  <c r="J595" i="1"/>
  <c r="J594" i="1"/>
  <c r="J593" i="1"/>
  <c r="K564" i="1"/>
  <c r="L565" i="1"/>
  <c r="J585" i="1"/>
  <c r="J584" i="1"/>
  <c r="J583" i="1"/>
  <c r="J582" i="1"/>
  <c r="J581" i="1"/>
  <c r="J580" i="1"/>
  <c r="J579" i="1"/>
  <c r="J578" i="1"/>
  <c r="J577" i="1"/>
  <c r="J576" i="1"/>
  <c r="J575" i="1"/>
  <c r="J574" i="1"/>
  <c r="J573" i="1"/>
  <c r="J572" i="1"/>
  <c r="J571" i="1"/>
  <c r="J570" i="1"/>
  <c r="J569" i="1"/>
  <c r="J568" i="1"/>
  <c r="J567" i="1"/>
  <c r="K547" i="1"/>
  <c r="K548" i="1"/>
  <c r="L549" i="1"/>
  <c r="J556" i="1"/>
  <c r="J555" i="1"/>
  <c r="J554" i="1"/>
  <c r="J553" i="1"/>
  <c r="J552" i="1"/>
  <c r="J551" i="1"/>
  <c r="K512" i="1"/>
  <c r="L537" i="1"/>
  <c r="J542" i="1"/>
  <c r="J541" i="1"/>
  <c r="J540" i="1"/>
  <c r="J539" i="1"/>
  <c r="L531" i="1"/>
  <c r="J534" i="1"/>
  <c r="J533" i="1"/>
  <c r="L525" i="1"/>
  <c r="J528" i="1"/>
  <c r="J527" i="1"/>
  <c r="L519" i="1"/>
  <c r="J522" i="1"/>
  <c r="J521" i="1"/>
  <c r="L513" i="1"/>
  <c r="J516" i="1"/>
  <c r="J515" i="1"/>
  <c r="K501" i="1"/>
  <c r="K502" i="1"/>
  <c r="L503" i="1"/>
  <c r="J505" i="1"/>
  <c r="K506" i="1" s="1"/>
  <c r="M506" i="1" s="1"/>
  <c r="M503" i="1" s="1"/>
  <c r="K455" i="1"/>
  <c r="K456" i="1"/>
  <c r="L492" i="1"/>
  <c r="J494" i="1"/>
  <c r="K495" i="1" s="1"/>
  <c r="M495" i="1" s="1"/>
  <c r="M492" i="1" s="1"/>
  <c r="L486" i="1"/>
  <c r="J489" i="1"/>
  <c r="J488" i="1"/>
  <c r="L479" i="1"/>
  <c r="J483" i="1"/>
  <c r="J482" i="1"/>
  <c r="J481" i="1"/>
  <c r="L473" i="1"/>
  <c r="J476" i="1"/>
  <c r="J475" i="1"/>
  <c r="L463" i="1"/>
  <c r="J470" i="1"/>
  <c r="J469" i="1"/>
  <c r="J468" i="1"/>
  <c r="J467" i="1"/>
  <c r="J466" i="1"/>
  <c r="J465" i="1"/>
  <c r="L457" i="1"/>
  <c r="J460" i="1"/>
  <c r="J459" i="1"/>
  <c r="K350" i="1"/>
  <c r="K351" i="1"/>
  <c r="K438" i="1"/>
  <c r="L444" i="1"/>
  <c r="J446" i="1"/>
  <c r="K447" i="1" s="1"/>
  <c r="K444" i="1" s="1"/>
  <c r="L439" i="1"/>
  <c r="J441" i="1"/>
  <c r="K442" i="1" s="1"/>
  <c r="K385" i="1"/>
  <c r="L427" i="1"/>
  <c r="J433" i="1"/>
  <c r="J432" i="1"/>
  <c r="J431" i="1"/>
  <c r="J430" i="1"/>
  <c r="J429" i="1"/>
  <c r="L409" i="1"/>
  <c r="J424" i="1"/>
  <c r="J423" i="1"/>
  <c r="J422" i="1"/>
  <c r="J421" i="1"/>
  <c r="J420" i="1"/>
  <c r="J419" i="1"/>
  <c r="J418" i="1"/>
  <c r="J417" i="1"/>
  <c r="J416" i="1"/>
  <c r="J415" i="1"/>
  <c r="J414" i="1"/>
  <c r="J413" i="1"/>
  <c r="J412" i="1"/>
  <c r="J411" i="1"/>
  <c r="L402" i="1"/>
  <c r="J406" i="1"/>
  <c r="J405" i="1"/>
  <c r="J404" i="1"/>
  <c r="L395" i="1"/>
  <c r="J399" i="1"/>
  <c r="J398" i="1"/>
  <c r="J397" i="1"/>
  <c r="L386" i="1"/>
  <c r="J392" i="1"/>
  <c r="J391" i="1"/>
  <c r="J390" i="1"/>
  <c r="J389" i="1"/>
  <c r="J388" i="1"/>
  <c r="K352" i="1"/>
  <c r="L378" i="1"/>
  <c r="J380" i="1"/>
  <c r="K381" i="1" s="1"/>
  <c r="L359" i="1"/>
  <c r="J375" i="1"/>
  <c r="J374" i="1"/>
  <c r="J373" i="1"/>
  <c r="J372" i="1"/>
  <c r="J371" i="1"/>
  <c r="J370" i="1"/>
  <c r="J369" i="1"/>
  <c r="J368" i="1"/>
  <c r="J367" i="1"/>
  <c r="J366" i="1"/>
  <c r="J365" i="1"/>
  <c r="J364" i="1"/>
  <c r="J363" i="1"/>
  <c r="J362" i="1"/>
  <c r="J361" i="1"/>
  <c r="L354" i="1"/>
  <c r="J356" i="1"/>
  <c r="K357" i="1" s="1"/>
  <c r="K208" i="1"/>
  <c r="L340" i="1"/>
  <c r="J345" i="1"/>
  <c r="J344" i="1"/>
  <c r="J343" i="1"/>
  <c r="J342" i="1"/>
  <c r="L330" i="1"/>
  <c r="J337" i="1"/>
  <c r="J336" i="1"/>
  <c r="J335" i="1"/>
  <c r="J334" i="1"/>
  <c r="J333" i="1"/>
  <c r="J332" i="1"/>
  <c r="L311" i="1"/>
  <c r="J327" i="1"/>
  <c r="J326" i="1"/>
  <c r="J325" i="1"/>
  <c r="J324" i="1"/>
  <c r="J323" i="1"/>
  <c r="J322" i="1"/>
  <c r="J321" i="1"/>
  <c r="J320" i="1"/>
  <c r="J319" i="1"/>
  <c r="J318" i="1"/>
  <c r="J317" i="1"/>
  <c r="J316" i="1"/>
  <c r="J315" i="1"/>
  <c r="J314" i="1"/>
  <c r="J313" i="1"/>
  <c r="L303" i="1"/>
  <c r="J308" i="1"/>
  <c r="J307" i="1"/>
  <c r="J306" i="1"/>
  <c r="J305" i="1"/>
  <c r="L288" i="1"/>
  <c r="J300" i="1"/>
  <c r="J299" i="1"/>
  <c r="J298" i="1"/>
  <c r="J297" i="1"/>
  <c r="J296" i="1"/>
  <c r="J295" i="1"/>
  <c r="J294" i="1"/>
  <c r="J293" i="1"/>
  <c r="J292" i="1"/>
  <c r="J291" i="1"/>
  <c r="J290" i="1"/>
  <c r="L271" i="1"/>
  <c r="J285" i="1"/>
  <c r="J284" i="1"/>
  <c r="J283" i="1"/>
  <c r="J282" i="1"/>
  <c r="J281" i="1"/>
  <c r="J280" i="1"/>
  <c r="J279" i="1"/>
  <c r="J278" i="1"/>
  <c r="J277" i="1"/>
  <c r="J276" i="1"/>
  <c r="J275" i="1"/>
  <c r="J274" i="1"/>
  <c r="J273" i="1"/>
  <c r="L264" i="1"/>
  <c r="J268" i="1"/>
  <c r="J267" i="1"/>
  <c r="J266" i="1"/>
  <c r="L259" i="1"/>
  <c r="J261" i="1"/>
  <c r="K262" i="1" s="1"/>
  <c r="L251" i="1"/>
  <c r="J256" i="1"/>
  <c r="J255" i="1"/>
  <c r="J254" i="1"/>
  <c r="J253" i="1"/>
  <c r="L234" i="1"/>
  <c r="J248" i="1"/>
  <c r="J247" i="1"/>
  <c r="J246" i="1"/>
  <c r="J245" i="1"/>
  <c r="J244" i="1"/>
  <c r="J243" i="1"/>
  <c r="J242" i="1"/>
  <c r="J241" i="1"/>
  <c r="J240" i="1"/>
  <c r="J239" i="1"/>
  <c r="J238" i="1"/>
  <c r="J237" i="1"/>
  <c r="J236" i="1"/>
  <c r="L226" i="1"/>
  <c r="J231" i="1"/>
  <c r="J230" i="1"/>
  <c r="J229" i="1"/>
  <c r="J228" i="1"/>
  <c r="L209" i="1"/>
  <c r="J223" i="1"/>
  <c r="J222" i="1"/>
  <c r="J221" i="1"/>
  <c r="J220" i="1"/>
  <c r="J219" i="1"/>
  <c r="J218" i="1"/>
  <c r="J217" i="1"/>
  <c r="J216" i="1"/>
  <c r="J215" i="1"/>
  <c r="J214" i="1"/>
  <c r="J213" i="1"/>
  <c r="J212" i="1"/>
  <c r="J211" i="1"/>
  <c r="K147" i="1"/>
  <c r="L201" i="1"/>
  <c r="J203" i="1"/>
  <c r="K204" i="1" s="1"/>
  <c r="L195" i="1"/>
  <c r="J198" i="1"/>
  <c r="J197" i="1"/>
  <c r="L188" i="1"/>
  <c r="J192" i="1"/>
  <c r="J191" i="1"/>
  <c r="J190" i="1"/>
  <c r="L182" i="1"/>
  <c r="J185" i="1"/>
  <c r="J184" i="1"/>
  <c r="L177" i="1"/>
  <c r="J179" i="1"/>
  <c r="K180" i="1" s="1"/>
  <c r="L171" i="1"/>
  <c r="J174" i="1"/>
  <c r="J173" i="1"/>
  <c r="L164" i="1"/>
  <c r="J168" i="1"/>
  <c r="J167" i="1"/>
  <c r="J166" i="1"/>
  <c r="L159" i="1"/>
  <c r="J161" i="1"/>
  <c r="K162" i="1" s="1"/>
  <c r="L153" i="1"/>
  <c r="J156" i="1"/>
  <c r="J155" i="1"/>
  <c r="L148" i="1"/>
  <c r="J150" i="1"/>
  <c r="K151" i="1" s="1"/>
  <c r="K148" i="1" s="1"/>
  <c r="K119" i="1"/>
  <c r="L134" i="1"/>
  <c r="J142" i="1"/>
  <c r="J141" i="1"/>
  <c r="J140" i="1"/>
  <c r="J139" i="1"/>
  <c r="J138" i="1"/>
  <c r="J137" i="1"/>
  <c r="J136" i="1"/>
  <c r="L127" i="1"/>
  <c r="J131" i="1"/>
  <c r="J130" i="1"/>
  <c r="J129" i="1"/>
  <c r="L120" i="1"/>
  <c r="J124" i="1"/>
  <c r="J123" i="1"/>
  <c r="J122" i="1"/>
  <c r="K4" i="1"/>
  <c r="K60" i="1"/>
  <c r="K90" i="1"/>
  <c r="L107" i="1"/>
  <c r="J109" i="1"/>
  <c r="K110" i="1" s="1"/>
  <c r="L100" i="1"/>
  <c r="J104" i="1"/>
  <c r="J103" i="1"/>
  <c r="J102" i="1"/>
  <c r="L91" i="1"/>
  <c r="J97" i="1"/>
  <c r="J96" i="1"/>
  <c r="J95" i="1"/>
  <c r="J94" i="1"/>
  <c r="J93" i="1"/>
  <c r="K61" i="1"/>
  <c r="L75" i="1"/>
  <c r="J85" i="1"/>
  <c r="J84" i="1"/>
  <c r="J83" i="1"/>
  <c r="J82" i="1"/>
  <c r="J81" i="1"/>
  <c r="J80" i="1"/>
  <c r="J79" i="1"/>
  <c r="J78" i="1"/>
  <c r="J77" i="1"/>
  <c r="L62" i="1"/>
  <c r="J72" i="1"/>
  <c r="J71" i="1"/>
  <c r="J70" i="1"/>
  <c r="J69" i="1"/>
  <c r="J68" i="1"/>
  <c r="J67" i="1"/>
  <c r="J66" i="1"/>
  <c r="J65" i="1"/>
  <c r="J64" i="1"/>
  <c r="K45" i="1"/>
  <c r="L52" i="1"/>
  <c r="J55" i="1"/>
  <c r="J54" i="1"/>
  <c r="L46" i="1"/>
  <c r="J49" i="1"/>
  <c r="J48" i="1"/>
  <c r="K5" i="1"/>
  <c r="L36" i="1"/>
  <c r="J40" i="1"/>
  <c r="J39" i="1"/>
  <c r="J38" i="1"/>
  <c r="L23" i="1"/>
  <c r="J33" i="1"/>
  <c r="J32" i="1"/>
  <c r="J31" i="1"/>
  <c r="J30" i="1"/>
  <c r="J29" i="1"/>
  <c r="J28" i="1"/>
  <c r="J27" i="1"/>
  <c r="J26" i="1"/>
  <c r="J25" i="1"/>
  <c r="L16" i="1"/>
  <c r="J20" i="1"/>
  <c r="J19" i="1"/>
  <c r="J18" i="1"/>
  <c r="L8" i="1"/>
  <c r="J13" i="1"/>
  <c r="J12" i="1"/>
  <c r="J11" i="1"/>
  <c r="J10" i="1"/>
  <c r="M6" i="1"/>
  <c r="K960" i="4" l="1"/>
  <c r="M960" i="4" s="1"/>
  <c r="K973" i="4"/>
  <c r="K969" i="4" s="1"/>
  <c r="K912" i="4"/>
  <c r="K1005" i="4"/>
  <c r="K990" i="4"/>
  <c r="K986" i="4" s="1"/>
  <c r="M946" i="4"/>
  <c r="M943" i="4" s="1"/>
  <c r="K943" i="4"/>
  <c r="K962" i="4"/>
  <c r="K955" i="4" s="1"/>
  <c r="M965" i="4"/>
  <c r="M962" i="4" s="1"/>
  <c r="M931" i="4"/>
  <c r="M928" i="4" s="1"/>
  <c r="K928" i="4"/>
  <c r="M910" i="4"/>
  <c r="M908" i="4" s="1"/>
  <c r="K908" i="4"/>
  <c r="M896" i="4"/>
  <c r="M894" i="4" s="1"/>
  <c r="K894" i="4"/>
  <c r="K924" i="4"/>
  <c r="M892" i="4"/>
  <c r="M889" i="4" s="1"/>
  <c r="K734" i="4"/>
  <c r="M737" i="4"/>
  <c r="M734" i="4" s="1"/>
  <c r="K753" i="4"/>
  <c r="M825" i="4"/>
  <c r="M822" i="4" s="1"/>
  <c r="M721" i="4"/>
  <c r="M718" i="4" s="1"/>
  <c r="K786" i="4"/>
  <c r="M786" i="4" s="1"/>
  <c r="M782" i="4" s="1"/>
  <c r="K800" i="4"/>
  <c r="M800" i="4" s="1"/>
  <c r="M796" i="4" s="1"/>
  <c r="K870" i="4"/>
  <c r="M873" i="4"/>
  <c r="M870" i="4" s="1"/>
  <c r="K863" i="4"/>
  <c r="M863" i="4" s="1"/>
  <c r="M858" i="4" s="1"/>
  <c r="K831" i="4"/>
  <c r="M831" i="4" s="1"/>
  <c r="M827" i="4" s="1"/>
  <c r="K802" i="4"/>
  <c r="K794" i="4"/>
  <c r="K788" i="4" s="1"/>
  <c r="K780" i="4"/>
  <c r="K745" i="4"/>
  <c r="K739" i="4" s="1"/>
  <c r="K680" i="4"/>
  <c r="K692" i="4"/>
  <c r="K687" i="4" s="1"/>
  <c r="K672" i="4"/>
  <c r="K666" i="4" s="1"/>
  <c r="M685" i="4"/>
  <c r="M682" i="4" s="1"/>
  <c r="K698" i="4"/>
  <c r="K661" i="4"/>
  <c r="M664" i="4"/>
  <c r="M661" i="4" s="1"/>
  <c r="K640" i="4"/>
  <c r="K647" i="4"/>
  <c r="M647" i="4" s="1"/>
  <c r="M642" i="4" s="1"/>
  <c r="K649" i="4"/>
  <c r="M629" i="4"/>
  <c r="L631" i="4" s="1"/>
  <c r="K626" i="4"/>
  <c r="K621" i="4"/>
  <c r="K599" i="4" s="1"/>
  <c r="K557" i="4"/>
  <c r="M557" i="4" s="1"/>
  <c r="K543" i="4"/>
  <c r="M543" i="4" s="1"/>
  <c r="M537" i="4" s="1"/>
  <c r="K529" i="4"/>
  <c r="K513" i="4"/>
  <c r="M517" i="4"/>
  <c r="M513" i="4" s="1"/>
  <c r="K490" i="4"/>
  <c r="K473" i="4"/>
  <c r="K425" i="4"/>
  <c r="K409" i="4" s="1"/>
  <c r="K393" i="4"/>
  <c r="M393" i="4" s="1"/>
  <c r="M381" i="4"/>
  <c r="M378" i="4" s="1"/>
  <c r="K378" i="4"/>
  <c r="K376" i="4"/>
  <c r="M376" i="4" s="1"/>
  <c r="M359" i="4" s="1"/>
  <c r="K286" i="4"/>
  <c r="K271" i="4" s="1"/>
  <c r="M262" i="4"/>
  <c r="M259" i="4" s="1"/>
  <c r="K259" i="4"/>
  <c r="K257" i="4"/>
  <c r="K226" i="4"/>
  <c r="K224" i="4"/>
  <c r="K209" i="4" s="1"/>
  <c r="K199" i="4"/>
  <c r="M199" i="4" s="1"/>
  <c r="M195" i="4" s="1"/>
  <c r="M186" i="4"/>
  <c r="M182" i="4" s="1"/>
  <c r="K177" i="4"/>
  <c r="M180" i="4"/>
  <c r="M177" i="4" s="1"/>
  <c r="M162" i="4"/>
  <c r="M159" i="4" s="1"/>
  <c r="K159" i="4"/>
  <c r="K164" i="4"/>
  <c r="M125" i="4"/>
  <c r="M120" i="4" s="1"/>
  <c r="K41" i="4"/>
  <c r="K36" i="4" s="1"/>
  <c r="K14" i="4"/>
  <c r="M14" i="4" s="1"/>
  <c r="M110" i="4"/>
  <c r="M107" i="4" s="1"/>
  <c r="K107" i="4"/>
  <c r="K98" i="4"/>
  <c r="M98" i="4" s="1"/>
  <c r="K86" i="4"/>
  <c r="K75" i="4" s="1"/>
  <c r="K50" i="4"/>
  <c r="M50" i="4" s="1"/>
  <c r="K34" i="4"/>
  <c r="M34" i="4" s="1"/>
  <c r="M23" i="4" s="1"/>
  <c r="K21" i="4"/>
  <c r="K16" i="4" s="1"/>
  <c r="K858" i="4"/>
  <c r="K303" i="4"/>
  <c r="M309" i="4"/>
  <c r="M303" i="4" s="1"/>
  <c r="K654" i="4"/>
  <c r="M659" i="4"/>
  <c r="M654" i="4" s="1"/>
  <c r="M680" i="4"/>
  <c r="M674" i="4" s="1"/>
  <c r="K674" i="4"/>
  <c r="M357" i="4"/>
  <c r="K354" i="4"/>
  <c r="K62" i="4"/>
  <c r="M73" i="4"/>
  <c r="M753" i="4"/>
  <c r="M747" i="4" s="1"/>
  <c r="K747" i="4"/>
  <c r="M224" i="4"/>
  <c r="M597" i="4"/>
  <c r="K591" i="4"/>
  <c r="K938" i="4"/>
  <c r="M941" i="4"/>
  <c r="M938" i="4" s="1"/>
  <c r="M672" i="4"/>
  <c r="M666" i="4" s="1"/>
  <c r="K920" i="4"/>
  <c r="M922" i="4"/>
  <c r="M920" i="4" s="1"/>
  <c r="K979" i="4"/>
  <c r="M984" i="4"/>
  <c r="K100" i="4"/>
  <c r="M105" i="4"/>
  <c r="M100" i="4" s="1"/>
  <c r="M132" i="4"/>
  <c r="M127" i="4" s="1"/>
  <c r="K153" i="4"/>
  <c r="M193" i="4"/>
  <c r="M188" i="4" s="1"/>
  <c r="M204" i="4"/>
  <c r="M201" i="4" s="1"/>
  <c r="K264" i="4"/>
  <c r="M269" i="4"/>
  <c r="M264" i="4" s="1"/>
  <c r="M286" i="4"/>
  <c r="M271" i="4" s="1"/>
  <c r="K328" i="4"/>
  <c r="M346" i="4"/>
  <c r="M340" i="4" s="1"/>
  <c r="M692" i="4"/>
  <c r="M687" i="4" s="1"/>
  <c r="K770" i="4"/>
  <c r="M815" i="4"/>
  <c r="M812" i="4" s="1"/>
  <c r="K846" i="4"/>
  <c r="M851" i="4"/>
  <c r="M848" i="4" s="1"/>
  <c r="K848" i="4"/>
  <c r="K903" i="4"/>
  <c r="M906" i="4"/>
  <c r="M903" i="4" s="1"/>
  <c r="K148" i="4"/>
  <c r="M151" i="4"/>
  <c r="K175" i="4"/>
  <c r="K407" i="4"/>
  <c r="M442" i="4"/>
  <c r="K439" i="4"/>
  <c r="K471" i="4"/>
  <c r="K479" i="4"/>
  <c r="M484" i="4"/>
  <c r="M479" i="4" s="1"/>
  <c r="M495" i="4"/>
  <c r="M492" i="4" s="1"/>
  <c r="K492" i="4"/>
  <c r="M506" i="4"/>
  <c r="K503" i="4"/>
  <c r="M726" i="4"/>
  <c r="M723" i="4" s="1"/>
  <c r="K723" i="4"/>
  <c r="M794" i="4"/>
  <c r="M788" i="4" s="1"/>
  <c r="M951" i="4"/>
  <c r="M948" i="4" s="1"/>
  <c r="K948" i="4"/>
  <c r="K338" i="4"/>
  <c r="K586" i="4"/>
  <c r="M640" i="4"/>
  <c r="K636" i="4"/>
  <c r="K713" i="4"/>
  <c r="M716" i="4"/>
  <c r="K817" i="4"/>
  <c r="M820" i="4"/>
  <c r="M817" i="4" s="1"/>
  <c r="K885" i="4"/>
  <c r="M887" i="4"/>
  <c r="K56" i="4"/>
  <c r="K249" i="4"/>
  <c r="M434" i="4"/>
  <c r="M427" i="4" s="1"/>
  <c r="K531" i="4"/>
  <c r="K761" i="4"/>
  <c r="K865" i="4"/>
  <c r="M868" i="4"/>
  <c r="M865" i="4" s="1"/>
  <c r="K143" i="4"/>
  <c r="K301" i="4"/>
  <c r="K642" i="4"/>
  <c r="M810" i="4"/>
  <c r="M807" i="4" s="1"/>
  <c r="K807" i="4"/>
  <c r="M856" i="4"/>
  <c r="M853" i="4" s="1"/>
  <c r="K933" i="4"/>
  <c r="M936" i="4"/>
  <c r="M933" i="4" s="1"/>
  <c r="K898" i="4"/>
  <c r="M901" i="4"/>
  <c r="M898" i="4" s="1"/>
  <c r="K400" i="4"/>
  <c r="M447" i="4"/>
  <c r="M444" i="4" s="1"/>
  <c r="M461" i="4"/>
  <c r="K457" i="4"/>
  <c r="K700" i="4"/>
  <c r="K728" i="4"/>
  <c r="M732" i="4"/>
  <c r="M728" i="4" s="1"/>
  <c r="K837" i="4"/>
  <c r="K916" i="4"/>
  <c r="M918" i="4"/>
  <c r="M916" i="4" s="1"/>
  <c r="K992" i="4"/>
  <c r="M995" i="4"/>
  <c r="M992" i="4" s="1"/>
  <c r="M1010" i="4"/>
  <c r="L1004" i="4"/>
  <c r="M1005" i="4"/>
  <c r="M1018" i="4"/>
  <c r="M1026" i="4"/>
  <c r="K973" i="1"/>
  <c r="M973" i="1" s="1"/>
  <c r="L975" i="1" s="1"/>
  <c r="M975" i="1" s="1"/>
  <c r="M968" i="1" s="1"/>
  <c r="M883" i="1"/>
  <c r="K962" i="1"/>
  <c r="K955" i="1" s="1"/>
  <c r="K41" i="1"/>
  <c r="M41" i="1" s="1"/>
  <c r="M36" i="1" s="1"/>
  <c r="K56" i="1"/>
  <c r="K52" i="1" s="1"/>
  <c r="K199" i="1"/>
  <c r="K195" i="1" s="1"/>
  <c r="K800" i="1"/>
  <c r="K796" i="1" s="1"/>
  <c r="K960" i="1"/>
  <c r="M960" i="1" s="1"/>
  <c r="L966" i="1" s="1"/>
  <c r="M962" i="1"/>
  <c r="K523" i="1"/>
  <c r="M523" i="1" s="1"/>
  <c r="M519" i="1" s="1"/>
  <c r="K543" i="1"/>
  <c r="K537" i="1" s="1"/>
  <c r="K105" i="1"/>
  <c r="M105" i="1" s="1"/>
  <c r="M100" i="1" s="1"/>
  <c r="K490" i="1"/>
  <c r="K486" i="1" s="1"/>
  <c r="K186" i="1"/>
  <c r="M186" i="1" s="1"/>
  <c r="M182" i="1" s="1"/>
  <c r="K659" i="1"/>
  <c r="K654" i="1" s="1"/>
  <c r="K492" i="1"/>
  <c r="K705" i="1"/>
  <c r="K700" i="1" s="1"/>
  <c r="K794" i="1"/>
  <c r="M794" i="1" s="1"/>
  <c r="M788" i="1" s="1"/>
  <c r="K990" i="1"/>
  <c r="M990" i="1" s="1"/>
  <c r="M986" i="1" s="1"/>
  <c r="K407" i="1"/>
  <c r="M407" i="1" s="1"/>
  <c r="M402" i="1" s="1"/>
  <c r="K50" i="1"/>
  <c r="M50" i="1" s="1"/>
  <c r="M46" i="1" s="1"/>
  <c r="K125" i="1"/>
  <c r="M125" i="1" s="1"/>
  <c r="K346" i="1"/>
  <c r="K340" i="1" s="1"/>
  <c r="K732" i="1"/>
  <c r="M732" i="1" s="1"/>
  <c r="M728" i="1" s="1"/>
  <c r="M810" i="1"/>
  <c r="M807" i="1" s="1"/>
  <c r="K831" i="1"/>
  <c r="M831" i="1" s="1"/>
  <c r="M827" i="1" s="1"/>
  <c r="K863" i="1"/>
  <c r="M863" i="1" s="1"/>
  <c r="M858" i="1" s="1"/>
  <c r="K672" i="1"/>
  <c r="K666" i="1" s="1"/>
  <c r="K892" i="1"/>
  <c r="M892" i="1" s="1"/>
  <c r="M889" i="1" s="1"/>
  <c r="K901" i="1"/>
  <c r="M901" i="1" s="1"/>
  <c r="M898" i="1" s="1"/>
  <c r="K906" i="1"/>
  <c r="M906" i="1" s="1"/>
  <c r="M903" i="1" s="1"/>
  <c r="K21" i="1"/>
  <c r="K16" i="1" s="1"/>
  <c r="K640" i="1"/>
  <c r="M640" i="1" s="1"/>
  <c r="M636" i="1" s="1"/>
  <c r="K471" i="1"/>
  <c r="M471" i="1" s="1"/>
  <c r="M463" i="1" s="1"/>
  <c r="K461" i="1"/>
  <c r="M461" i="1" s="1"/>
  <c r="K400" i="1"/>
  <c r="M400" i="1" s="1"/>
  <c r="M395" i="1" s="1"/>
  <c r="K626" i="1"/>
  <c r="K647" i="1"/>
  <c r="M647" i="1" s="1"/>
  <c r="M642" i="1" s="1"/>
  <c r="K896" i="1"/>
  <c r="M896" i="1" s="1"/>
  <c r="M894" i="1" s="1"/>
  <c r="K232" i="1"/>
  <c r="M232" i="1" s="1"/>
  <c r="M226" i="1" s="1"/>
  <c r="K770" i="1"/>
  <c r="M770" i="1" s="1"/>
  <c r="M763" i="1" s="1"/>
  <c r="K193" i="1"/>
  <c r="K529" i="1"/>
  <c r="K525" i="1" s="1"/>
  <c r="K309" i="1"/>
  <c r="K303" i="1" s="1"/>
  <c r="K517" i="1"/>
  <c r="K513" i="1" s="1"/>
  <c r="K761" i="1"/>
  <c r="K755" i="1" s="1"/>
  <c r="M357" i="1"/>
  <c r="M354" i="1" s="1"/>
  <c r="K354" i="1"/>
  <c r="M162" i="1"/>
  <c r="M159" i="1" s="1"/>
  <c r="K159" i="1"/>
  <c r="K34" i="1"/>
  <c r="M34" i="1" s="1"/>
  <c r="M23" i="1" s="1"/>
  <c r="K98" i="1"/>
  <c r="M98" i="1" s="1"/>
  <c r="K682" i="1"/>
  <c r="K328" i="1"/>
  <c r="M328" i="1" s="1"/>
  <c r="M311" i="1" s="1"/>
  <c r="K338" i="1"/>
  <c r="M338" i="1" s="1"/>
  <c r="M330" i="1" s="1"/>
  <c r="K680" i="1"/>
  <c r="K674" i="1" s="1"/>
  <c r="K621" i="1"/>
  <c r="M621" i="1" s="1"/>
  <c r="M599" i="1" s="1"/>
  <c r="K984" i="1"/>
  <c r="M984" i="1" s="1"/>
  <c r="K745" i="1"/>
  <c r="K739" i="1" s="1"/>
  <c r="K143" i="1"/>
  <c r="M143" i="1" s="1"/>
  <c r="M134" i="1" s="1"/>
  <c r="K393" i="1"/>
  <c r="M393" i="1" s="1"/>
  <c r="M447" i="1"/>
  <c r="M444" i="1" s="1"/>
  <c r="K249" i="1"/>
  <c r="K86" i="1"/>
  <c r="M86" i="1" s="1"/>
  <c r="M75" i="1" s="1"/>
  <c r="M151" i="1"/>
  <c r="M148" i="1" s="1"/>
  <c r="K224" i="1"/>
  <c r="M224" i="1" s="1"/>
  <c r="K376" i="1"/>
  <c r="M376" i="1" s="1"/>
  <c r="M359" i="1" s="1"/>
  <c r="K484" i="1"/>
  <c r="K503" i="1"/>
  <c r="K535" i="1"/>
  <c r="M535" i="1" s="1"/>
  <c r="M531" i="1" s="1"/>
  <c r="K753" i="1"/>
  <c r="M753" i="1" s="1"/>
  <c r="M747" i="1" s="1"/>
  <c r="K837" i="1"/>
  <c r="K833" i="1" s="1"/>
  <c r="K846" i="1"/>
  <c r="K839" i="1" s="1"/>
  <c r="K14" i="1"/>
  <c r="M14" i="1" s="1"/>
  <c r="M8" i="1" s="1"/>
  <c r="K73" i="1"/>
  <c r="M73" i="1" s="1"/>
  <c r="K132" i="1"/>
  <c r="M132" i="1" s="1"/>
  <c r="M127" i="1" s="1"/>
  <c r="K157" i="1"/>
  <c r="M157" i="1" s="1"/>
  <c r="M153" i="1" s="1"/>
  <c r="K169" i="1"/>
  <c r="K164" i="1" s="1"/>
  <c r="K434" i="1"/>
  <c r="K427" i="1" s="1"/>
  <c r="L508" i="1"/>
  <c r="M508" i="1" s="1"/>
  <c r="M502" i="1" s="1"/>
  <c r="K586" i="1"/>
  <c r="M586" i="1" s="1"/>
  <c r="K661" i="1"/>
  <c r="K780" i="1"/>
  <c r="K786" i="1"/>
  <c r="M56" i="1"/>
  <c r="M52" i="1" s="1"/>
  <c r="M110" i="1"/>
  <c r="M107" i="1" s="1"/>
  <c r="K107" i="1"/>
  <c r="M543" i="1"/>
  <c r="M537" i="1" s="1"/>
  <c r="M805" i="1"/>
  <c r="M802" i="1" s="1"/>
  <c r="K802" i="1"/>
  <c r="M910" i="1"/>
  <c r="M908" i="1" s="1"/>
  <c r="K908" i="1"/>
  <c r="M951" i="1"/>
  <c r="M948" i="1" s="1"/>
  <c r="K948" i="1"/>
  <c r="K257" i="1"/>
  <c r="K269" i="1"/>
  <c r="M381" i="1"/>
  <c r="M378" i="1" s="1"/>
  <c r="K378" i="1"/>
  <c r="K597" i="1"/>
  <c r="K692" i="1"/>
  <c r="M721" i="1"/>
  <c r="M718" i="1" s="1"/>
  <c r="K718" i="1"/>
  <c r="M820" i="1"/>
  <c r="M817" i="1" s="1"/>
  <c r="K853" i="1"/>
  <c r="M856" i="1"/>
  <c r="M853" i="1" s="1"/>
  <c r="M868" i="1"/>
  <c r="M865" i="1" s="1"/>
  <c r="K933" i="1"/>
  <c r="M995" i="1"/>
  <c r="M992" i="1" s="1"/>
  <c r="K992" i="1"/>
  <c r="M887" i="1"/>
  <c r="M885" i="1" s="1"/>
  <c r="K885" i="1"/>
  <c r="M926" i="1"/>
  <c r="M924" i="1" s="1"/>
  <c r="K924" i="1"/>
  <c r="K723" i="1"/>
  <c r="M825" i="1"/>
  <c r="M822" i="1" s="1"/>
  <c r="K822" i="1"/>
  <c r="M873" i="1"/>
  <c r="M870" i="1" s="1"/>
  <c r="K870" i="1"/>
  <c r="M914" i="1"/>
  <c r="M912" i="1" s="1"/>
  <c r="K912" i="1"/>
  <c r="K177" i="1"/>
  <c r="M180" i="1"/>
  <c r="M177" i="1" s="1"/>
  <c r="K301" i="1"/>
  <c r="M652" i="1"/>
  <c r="M649" i="1" s="1"/>
  <c r="M931" i="1"/>
  <c r="M928" i="1" s="1"/>
  <c r="K928" i="1"/>
  <c r="M1026" i="1"/>
  <c r="K1023" i="1"/>
  <c r="M1018" i="1"/>
  <c r="K1015" i="1"/>
  <c r="M442" i="1"/>
  <c r="K439" i="1"/>
  <c r="K557" i="1"/>
  <c r="L631" i="1"/>
  <c r="M626" i="1"/>
  <c r="K175" i="1"/>
  <c r="M204" i="1"/>
  <c r="M201" i="1" s="1"/>
  <c r="K201" i="1"/>
  <c r="M262" i="1"/>
  <c r="M259" i="1" s="1"/>
  <c r="K259" i="1"/>
  <c r="K286" i="1"/>
  <c r="K477" i="1"/>
  <c r="K698" i="1"/>
  <c r="M716" i="1"/>
  <c r="K734" i="1"/>
  <c r="K812" i="1"/>
  <c r="M815" i="1"/>
  <c r="M812" i="1" s="1"/>
  <c r="M851" i="1"/>
  <c r="M848" i="1" s="1"/>
  <c r="K916" i="1"/>
  <c r="M946" i="1"/>
  <c r="M943" i="1" s="1"/>
  <c r="K943" i="1"/>
  <c r="M1008" i="1"/>
  <c r="K1005" i="1"/>
  <c r="K425" i="1"/>
  <c r="K920" i="1"/>
  <c r="K938" i="1"/>
  <c r="L966" i="4" l="1"/>
  <c r="L955" i="4" s="1"/>
  <c r="M973" i="4"/>
  <c r="M969" i="4" s="1"/>
  <c r="M990" i="4"/>
  <c r="M986" i="4" s="1"/>
  <c r="M745" i="4"/>
  <c r="M739" i="4" s="1"/>
  <c r="K796" i="4"/>
  <c r="K782" i="4"/>
  <c r="K827" i="4"/>
  <c r="K772" i="4"/>
  <c r="M780" i="4"/>
  <c r="M772" i="4" s="1"/>
  <c r="M698" i="4"/>
  <c r="M694" i="4" s="1"/>
  <c r="K694" i="4"/>
  <c r="M626" i="4"/>
  <c r="M621" i="4"/>
  <c r="M599" i="4" s="1"/>
  <c r="K549" i="4"/>
  <c r="K537" i="4"/>
  <c r="M529" i="4"/>
  <c r="M525" i="4" s="1"/>
  <c r="K525" i="4"/>
  <c r="K486" i="4"/>
  <c r="M490" i="4"/>
  <c r="M486" i="4" s="1"/>
  <c r="M425" i="4"/>
  <c r="M409" i="4" s="1"/>
  <c r="K386" i="4"/>
  <c r="K359" i="4"/>
  <c r="K251" i="4"/>
  <c r="M257" i="4"/>
  <c r="M251" i="4" s="1"/>
  <c r="K195" i="4"/>
  <c r="M41" i="4"/>
  <c r="M36" i="4" s="1"/>
  <c r="K8" i="4"/>
  <c r="K91" i="4"/>
  <c r="M86" i="4"/>
  <c r="M75" i="4" s="1"/>
  <c r="K46" i="4"/>
  <c r="M21" i="4"/>
  <c r="M16" i="4" s="1"/>
  <c r="K23" i="4"/>
  <c r="M966" i="4"/>
  <c r="M955" i="4" s="1"/>
  <c r="M761" i="4"/>
  <c r="M755" i="4" s="1"/>
  <c r="K755" i="4"/>
  <c r="M471" i="4"/>
  <c r="M463" i="4" s="1"/>
  <c r="K463" i="4"/>
  <c r="M591" i="4"/>
  <c r="L953" i="4"/>
  <c r="M885" i="4"/>
  <c r="M62" i="4"/>
  <c r="M209" i="4"/>
  <c r="K330" i="4"/>
  <c r="M338" i="4"/>
  <c r="M330" i="4" s="1"/>
  <c r="L508" i="4"/>
  <c r="M503" i="4"/>
  <c r="K402" i="4"/>
  <c r="M407" i="4"/>
  <c r="M402" i="4" s="1"/>
  <c r="M1015" i="4"/>
  <c r="L1020" i="4"/>
  <c r="M837" i="4"/>
  <c r="M833" i="4" s="1"/>
  <c r="K833" i="4"/>
  <c r="K395" i="4"/>
  <c r="M400" i="4"/>
  <c r="M395" i="4" s="1"/>
  <c r="M586" i="4"/>
  <c r="K565" i="4"/>
  <c r="L449" i="4"/>
  <c r="M439" i="4"/>
  <c r="M301" i="4"/>
  <c r="M288" i="4" s="1"/>
  <c r="K288" i="4"/>
  <c r="L545" i="4"/>
  <c r="M143" i="4"/>
  <c r="M134" i="4" s="1"/>
  <c r="K134" i="4"/>
  <c r="K839" i="4"/>
  <c r="M846" i="4"/>
  <c r="M839" i="4" s="1"/>
  <c r="M979" i="4"/>
  <c r="M354" i="4"/>
  <c r="L383" i="4"/>
  <c r="L707" i="4"/>
  <c r="M636" i="4"/>
  <c r="K311" i="4"/>
  <c r="M328" i="4"/>
  <c r="M311" i="4" s="1"/>
  <c r="M46" i="4"/>
  <c r="M249" i="4"/>
  <c r="M234" i="4" s="1"/>
  <c r="K234" i="4"/>
  <c r="M175" i="4"/>
  <c r="M171" i="4" s="1"/>
  <c r="K171" i="4"/>
  <c r="M457" i="4"/>
  <c r="M8" i="4"/>
  <c r="L559" i="4"/>
  <c r="M549" i="4"/>
  <c r="L625" i="4"/>
  <c r="M631" i="4"/>
  <c r="M625" i="4" s="1"/>
  <c r="L1012" i="4"/>
  <c r="M1004" i="4"/>
  <c r="L1028" i="4"/>
  <c r="M1023" i="4"/>
  <c r="M56" i="4"/>
  <c r="M52" i="4" s="1"/>
  <c r="K52" i="4"/>
  <c r="M713" i="4"/>
  <c r="M386" i="4"/>
  <c r="M148" i="4"/>
  <c r="K763" i="4"/>
  <c r="M770" i="4"/>
  <c r="M763" i="4" s="1"/>
  <c r="M91" i="4"/>
  <c r="L112" i="4"/>
  <c r="M969" i="1"/>
  <c r="M199" i="1"/>
  <c r="M195" i="1" s="1"/>
  <c r="K402" i="1"/>
  <c r="M309" i="1"/>
  <c r="M303" i="1" s="1"/>
  <c r="K36" i="1"/>
  <c r="L955" i="1"/>
  <c r="M966" i="1"/>
  <c r="M955" i="1" s="1"/>
  <c r="K519" i="1"/>
  <c r="K395" i="1"/>
  <c r="M800" i="1"/>
  <c r="M796" i="1" s="1"/>
  <c r="K889" i="1"/>
  <c r="K894" i="1"/>
  <c r="K565" i="1"/>
  <c r="K979" i="1"/>
  <c r="K969" i="1"/>
  <c r="M846" i="1"/>
  <c r="M839" i="1" s="1"/>
  <c r="K100" i="1"/>
  <c r="K120" i="1"/>
  <c r="L510" i="1"/>
  <c r="M510" i="1" s="1"/>
  <c r="M501" i="1" s="1"/>
  <c r="M659" i="1"/>
  <c r="M654" i="1" s="1"/>
  <c r="K182" i="1"/>
  <c r="M346" i="1"/>
  <c r="M340" i="1" s="1"/>
  <c r="K898" i="1"/>
  <c r="K23" i="1"/>
  <c r="M490" i="1"/>
  <c r="M486" i="1" s="1"/>
  <c r="K226" i="1"/>
  <c r="K209" i="1"/>
  <c r="K728" i="1"/>
  <c r="L502" i="1"/>
  <c r="M705" i="1"/>
  <c r="M700" i="1" s="1"/>
  <c r="K457" i="1"/>
  <c r="M672" i="1"/>
  <c r="M666" i="1" s="1"/>
  <c r="K46" i="1"/>
  <c r="K986" i="1"/>
  <c r="K788" i="1"/>
  <c r="M21" i="1"/>
  <c r="M16" i="1" s="1"/>
  <c r="K747" i="1"/>
  <c r="L968" i="1"/>
  <c r="K636" i="1"/>
  <c r="K858" i="1"/>
  <c r="K827" i="1"/>
  <c r="K763" i="1"/>
  <c r="K463" i="1"/>
  <c r="M761" i="1"/>
  <c r="M755" i="1" s="1"/>
  <c r="K8" i="1"/>
  <c r="K903" i="1"/>
  <c r="K91" i="1"/>
  <c r="K134" i="1"/>
  <c r="M169" i="1"/>
  <c r="M164" i="1" s="1"/>
  <c r="M517" i="1"/>
  <c r="M513" i="1" s="1"/>
  <c r="K359" i="1"/>
  <c r="M529" i="1"/>
  <c r="M525" i="1" s="1"/>
  <c r="K75" i="1"/>
  <c r="K599" i="1"/>
  <c r="K642" i="1"/>
  <c r="M193" i="1"/>
  <c r="M188" i="1" s="1"/>
  <c r="K188" i="1"/>
  <c r="M837" i="1"/>
  <c r="M833" i="1" s="1"/>
  <c r="M434" i="1"/>
  <c r="M427" i="1" s="1"/>
  <c r="M680" i="1"/>
  <c r="M674" i="1" s="1"/>
  <c r="K234" i="1"/>
  <c r="M249" i="1"/>
  <c r="M234" i="1" s="1"/>
  <c r="K330" i="1"/>
  <c r="K531" i="1"/>
  <c r="K782" i="1"/>
  <c r="M786" i="1"/>
  <c r="M782" i="1" s="1"/>
  <c r="M780" i="1"/>
  <c r="M772" i="1" s="1"/>
  <c r="K772" i="1"/>
  <c r="K127" i="1"/>
  <c r="K311" i="1"/>
  <c r="M484" i="1"/>
  <c r="M479" i="1" s="1"/>
  <c r="K479" i="1"/>
  <c r="K62" i="1"/>
  <c r="M745" i="1"/>
  <c r="M739" i="1" s="1"/>
  <c r="K386" i="1"/>
  <c r="K153" i="1"/>
  <c r="L58" i="1"/>
  <c r="M58" i="1" s="1"/>
  <c r="M45" i="1" s="1"/>
  <c r="L1010" i="1"/>
  <c r="M1005" i="1"/>
  <c r="K694" i="1"/>
  <c r="M698" i="1"/>
  <c r="M694" i="1" s="1"/>
  <c r="L1028" i="1"/>
  <c r="M1023" i="1"/>
  <c r="M457" i="1"/>
  <c r="K591" i="1"/>
  <c r="M597" i="1"/>
  <c r="M257" i="1"/>
  <c r="M251" i="1" s="1"/>
  <c r="K251" i="1"/>
  <c r="M439" i="1"/>
  <c r="L449" i="1"/>
  <c r="M425" i="1"/>
  <c r="M409" i="1" s="1"/>
  <c r="K409" i="1"/>
  <c r="M286" i="1"/>
  <c r="M271" i="1" s="1"/>
  <c r="K271" i="1"/>
  <c r="M631" i="1"/>
  <c r="M625" i="1" s="1"/>
  <c r="L625" i="1"/>
  <c r="M269" i="1"/>
  <c r="M264" i="1" s="1"/>
  <c r="K264" i="1"/>
  <c r="L588" i="1"/>
  <c r="M565" i="1"/>
  <c r="K549" i="1"/>
  <c r="M557" i="1"/>
  <c r="M713" i="1"/>
  <c r="M692" i="1"/>
  <c r="K687" i="1"/>
  <c r="M91" i="1"/>
  <c r="L112" i="1"/>
  <c r="M477" i="1"/>
  <c r="M473" i="1" s="1"/>
  <c r="K473" i="1"/>
  <c r="M175" i="1"/>
  <c r="K171" i="1"/>
  <c r="M62" i="1"/>
  <c r="L88" i="1"/>
  <c r="M386" i="1"/>
  <c r="M209" i="1"/>
  <c r="L1020" i="1"/>
  <c r="M1015" i="1"/>
  <c r="L383" i="1"/>
  <c r="M301" i="1"/>
  <c r="M288" i="1" s="1"/>
  <c r="K288" i="1"/>
  <c r="M979" i="1"/>
  <c r="L997" i="1"/>
  <c r="M120" i="1"/>
  <c r="L145" i="1"/>
  <c r="L975" i="4" l="1"/>
  <c r="M975" i="4" s="1"/>
  <c r="M968" i="4" s="1"/>
  <c r="L997" i="4"/>
  <c r="M997" i="4" s="1"/>
  <c r="L875" i="4"/>
  <c r="M875" i="4" s="1"/>
  <c r="L623" i="4"/>
  <c r="L590" i="4" s="1"/>
  <c r="L497" i="4"/>
  <c r="L456" i="4" s="1"/>
  <c r="L206" i="4"/>
  <c r="M206" i="4" s="1"/>
  <c r="M147" i="4" s="1"/>
  <c r="L145" i="4"/>
  <c r="M145" i="4" s="1"/>
  <c r="L88" i="4"/>
  <c r="L61" i="4" s="1"/>
  <c r="L58" i="4"/>
  <c r="L45" i="4" s="1"/>
  <c r="L43" i="4"/>
  <c r="M43" i="4" s="1"/>
  <c r="M1028" i="4"/>
  <c r="M1022" i="4" s="1"/>
  <c r="L1022" i="4"/>
  <c r="L90" i="4"/>
  <c r="M112" i="4"/>
  <c r="M90" i="4" s="1"/>
  <c r="L436" i="4"/>
  <c r="M1020" i="4"/>
  <c r="M1014" i="4" s="1"/>
  <c r="L1014" i="4"/>
  <c r="M1012" i="4"/>
  <c r="M1003" i="4" s="1"/>
  <c r="L1003" i="4"/>
  <c r="L348" i="4"/>
  <c r="L635" i="4"/>
  <c r="M707" i="4"/>
  <c r="M635" i="4" s="1"/>
  <c r="M565" i="4"/>
  <c r="L588" i="4"/>
  <c r="L352" i="4"/>
  <c r="M383" i="4"/>
  <c r="L438" i="4"/>
  <c r="M449" i="4"/>
  <c r="M438" i="4" s="1"/>
  <c r="M559" i="4"/>
  <c r="L548" i="4"/>
  <c r="L512" i="4"/>
  <c r="M545" i="4"/>
  <c r="M512" i="4" s="1"/>
  <c r="L502" i="4"/>
  <c r="M508" i="4"/>
  <c r="L877" i="4"/>
  <c r="M953" i="4"/>
  <c r="M877" i="4" s="1"/>
  <c r="L501" i="1"/>
  <c r="L45" i="1"/>
  <c r="M953" i="1"/>
  <c r="L43" i="1"/>
  <c r="L5" i="1" s="1"/>
  <c r="L545" i="1"/>
  <c r="M545" i="1" s="1"/>
  <c r="M512" i="1" s="1"/>
  <c r="L436" i="1"/>
  <c r="M436" i="1" s="1"/>
  <c r="M385" i="1" s="1"/>
  <c r="L348" i="1"/>
  <c r="L208" i="1" s="1"/>
  <c r="L875" i="1"/>
  <c r="M875" i="1" s="1"/>
  <c r="M171" i="1"/>
  <c r="L206" i="1"/>
  <c r="L497" i="1"/>
  <c r="M549" i="1"/>
  <c r="L559" i="1"/>
  <c r="L1004" i="1"/>
  <c r="M1010" i="1"/>
  <c r="L352" i="1"/>
  <c r="M383" i="1"/>
  <c r="M88" i="1"/>
  <c r="L61" i="1"/>
  <c r="M112" i="1"/>
  <c r="M90" i="1" s="1"/>
  <c r="L90" i="1"/>
  <c r="M1028" i="1"/>
  <c r="M1022" i="1" s="1"/>
  <c r="L1022" i="1"/>
  <c r="M145" i="1"/>
  <c r="L119" i="1"/>
  <c r="M588" i="1"/>
  <c r="L564" i="1"/>
  <c r="L1014" i="1"/>
  <c r="M1020" i="1"/>
  <c r="M1014" i="1" s="1"/>
  <c r="M449" i="1"/>
  <c r="M438" i="1" s="1"/>
  <c r="L438" i="1"/>
  <c r="M997" i="1"/>
  <c r="L978" i="1"/>
  <c r="M687" i="1"/>
  <c r="L707" i="1"/>
  <c r="M591" i="1"/>
  <c r="L623" i="1"/>
  <c r="L968" i="4" l="1"/>
  <c r="L978" i="4"/>
  <c r="L712" i="4"/>
  <c r="M623" i="4"/>
  <c r="M590" i="4" s="1"/>
  <c r="M497" i="4"/>
  <c r="L499" i="4" s="1"/>
  <c r="L147" i="4"/>
  <c r="L119" i="4"/>
  <c r="M88" i="4"/>
  <c r="M61" i="4" s="1"/>
  <c r="M58" i="4"/>
  <c r="M45" i="4" s="1"/>
  <c r="L5" i="4"/>
  <c r="M548" i="4"/>
  <c r="L561" i="4"/>
  <c r="M436" i="4"/>
  <c r="M385" i="4" s="1"/>
  <c r="L385" i="4"/>
  <c r="M352" i="4"/>
  <c r="M348" i="4"/>
  <c r="M208" i="4" s="1"/>
  <c r="L208" i="4"/>
  <c r="M119" i="4"/>
  <c r="L564" i="4"/>
  <c r="M588" i="4"/>
  <c r="M712" i="4"/>
  <c r="L510" i="4"/>
  <c r="M502" i="4"/>
  <c r="L999" i="4"/>
  <c r="M978" i="4"/>
  <c r="M5" i="4"/>
  <c r="L512" i="1"/>
  <c r="M43" i="1"/>
  <c r="M5" i="1" s="1"/>
  <c r="M877" i="1"/>
  <c r="M348" i="1"/>
  <c r="M208" i="1" s="1"/>
  <c r="L385" i="1"/>
  <c r="L712" i="1"/>
  <c r="L1012" i="1"/>
  <c r="M1004" i="1"/>
  <c r="L114" i="1"/>
  <c r="M61" i="1"/>
  <c r="M119" i="1"/>
  <c r="M559" i="1"/>
  <c r="L548" i="1"/>
  <c r="L999" i="1"/>
  <c r="M978" i="1"/>
  <c r="L147" i="1"/>
  <c r="M206" i="1"/>
  <c r="M147" i="1" s="1"/>
  <c r="M497" i="1"/>
  <c r="L456" i="1"/>
  <c r="M707" i="1"/>
  <c r="M635" i="1" s="1"/>
  <c r="L635" i="1"/>
  <c r="M352" i="1"/>
  <c r="L451" i="1"/>
  <c r="M564" i="1"/>
  <c r="M623" i="1"/>
  <c r="M590" i="1" s="1"/>
  <c r="L590" i="1"/>
  <c r="M712" i="1"/>
  <c r="M456" i="4" l="1"/>
  <c r="L451" i="4"/>
  <c r="L351" i="4" s="1"/>
  <c r="L114" i="4"/>
  <c r="M114" i="4" s="1"/>
  <c r="M564" i="4"/>
  <c r="L633" i="4"/>
  <c r="M999" i="4"/>
  <c r="L977" i="4"/>
  <c r="M499" i="4"/>
  <c r="M455" i="4" s="1"/>
  <c r="L455" i="4"/>
  <c r="L547" i="4"/>
  <c r="M561" i="4"/>
  <c r="M547" i="4" s="1"/>
  <c r="M510" i="4"/>
  <c r="M501" i="4" s="1"/>
  <c r="L501" i="4"/>
  <c r="M456" i="1"/>
  <c r="L499" i="1"/>
  <c r="L561" i="1"/>
  <c r="M548" i="1"/>
  <c r="M1012" i="1"/>
  <c r="M1003" i="1" s="1"/>
  <c r="L1003" i="1"/>
  <c r="L633" i="1"/>
  <c r="M451" i="1"/>
  <c r="L351" i="1"/>
  <c r="L977" i="1"/>
  <c r="M999" i="1"/>
  <c r="L1001" i="1" s="1"/>
  <c r="L60" i="1"/>
  <c r="M114" i="1"/>
  <c r="M451" i="4" l="1"/>
  <c r="M351" i="4" s="1"/>
  <c r="L60" i="4"/>
  <c r="M60" i="4"/>
  <c r="L116" i="4"/>
  <c r="M977" i="4"/>
  <c r="L1001" i="4"/>
  <c r="M633" i="4"/>
  <c r="M563" i="4" s="1"/>
  <c r="L563" i="4"/>
  <c r="L455" i="1"/>
  <c r="M499" i="1"/>
  <c r="M455" i="1" s="1"/>
  <c r="M351" i="1"/>
  <c r="L453" i="1"/>
  <c r="M633" i="1"/>
  <c r="M563" i="1" s="1"/>
  <c r="L563" i="1"/>
  <c r="M60" i="1"/>
  <c r="L116" i="1"/>
  <c r="M977" i="1"/>
  <c r="M561" i="1"/>
  <c r="M547" i="1" s="1"/>
  <c r="L547" i="1"/>
  <c r="L453" i="4" l="1"/>
  <c r="M453" i="4" s="1"/>
  <c r="L4" i="4"/>
  <c r="M116" i="4"/>
  <c r="M1001" i="4"/>
  <c r="M711" i="4" s="1"/>
  <c r="L711" i="4"/>
  <c r="L4" i="1"/>
  <c r="M116" i="1"/>
  <c r="L350" i="1"/>
  <c r="M453" i="1"/>
  <c r="M1001" i="1"/>
  <c r="M711" i="1" s="1"/>
  <c r="L711" i="1"/>
  <c r="L350" i="4" l="1"/>
  <c r="M4" i="4"/>
  <c r="M350" i="4"/>
  <c r="L709" i="4"/>
  <c r="M350" i="1"/>
  <c r="L709" i="1"/>
  <c r="M4" i="1"/>
  <c r="L118" i="4" l="1"/>
  <c r="M709" i="4"/>
  <c r="M709" i="1"/>
  <c r="L118" i="1"/>
  <c r="M118" i="4" l="1"/>
  <c r="L1030" i="4"/>
  <c r="M1030" i="4" s="1"/>
  <c r="M118" i="1"/>
  <c r="L1030" i="1"/>
  <c r="M1030" i="1" s="1"/>
</calcChain>
</file>

<file path=xl/sharedStrings.xml><?xml version="1.0" encoding="utf-8"?>
<sst xmlns="http://schemas.openxmlformats.org/spreadsheetml/2006/main" count="2750" uniqueCount="810">
  <si>
    <t>Presupuesto</t>
  </si>
  <si>
    <t>Código</t>
  </si>
  <si>
    <t>Resumen</t>
  </si>
  <si>
    <t>ImpPres</t>
  </si>
  <si>
    <t>Nat</t>
  </si>
  <si>
    <t>Ud</t>
  </si>
  <si>
    <t>CanPres</t>
  </si>
  <si>
    <t>PrPres</t>
  </si>
  <si>
    <t>Comentario</t>
  </si>
  <si>
    <t>N</t>
  </si>
  <si>
    <t>Longitud</t>
  </si>
  <si>
    <t>Anchura</t>
  </si>
  <si>
    <t>Altura</t>
  </si>
  <si>
    <t>Parcial</t>
  </si>
  <si>
    <t xml:space="preserve">01           </t>
  </si>
  <si>
    <t>OBRAS HASTA CORA CERO</t>
  </si>
  <si>
    <t>Capítulo</t>
  </si>
  <si>
    <t>CAP</t>
  </si>
  <si>
    <t xml:space="preserve">01.01        </t>
  </si>
  <si>
    <t>MOVIMIENTO DE TIERRAS</t>
  </si>
  <si>
    <t xml:space="preserve">01.01.01     </t>
  </si>
  <si>
    <t>NOTA PREVIA: CONDICIONES GENERALES EXCAVACIONES</t>
  </si>
  <si>
    <t>Partida</t>
  </si>
  <si>
    <t/>
  </si>
  <si>
    <t xml:space="preserve">En cada una de las partidas siguientes del capítulo de acondicionamiento del terreno están incluidas las siguientes labores:
1º El replanteo topográfico completo, incluyendo un levantamiento topográfico inicial para medición y liquidación del movimiento de tierras.
2º Gestión con las compañias suministradoras para replanteos, localización y señalización de canalizaciones enterradas existentes, demolición de postes, canalizaciones etc... no aprobechables, incluido la carga y traslado a escombrera y cánon de escombrera autorizada para éstos restos.
3º La demolición de posibles restos de cimentaciones, muros y soleras etc... , incluido la carga, el traslado a escombrera y cánon de escombrera autorizada para éstos restos, y que serán medidos en certificación como m2 de limpieza del solar.
4º Los achiques permanentes de aguas, realización de plataformas de trabajo con escoria de fundición, para maquinaria de excavación de muros de contención, limpieza de ruedas de camiones, limpieza de viales, señalización vial, protección de taludes con plasticos y su mantenimiento en correctas condiciones.
5º Los apuntalamientos, apeos, entibaciones, contenciones, medios de seguridad, etc.. necesarios para realizar el edificio, sus instalaciones y canalizaciones necesarias.
6º Levantamiento de actas notariales, tipo protocolo de grietas, en el caso de ser solicitadas, para actuaciones singulares como medianerías, actuaciones en viales, etc...
7º Los precios de cada unidad a realizar se han valorado de acuerdo a lo expresado en el estudio geotécnico.
8º La realización del plan de gestión de residuos y su cumplimiento completo, con toda la documentación necesaria según normativa vigente.
9º Durante la fase de excavación se incluira la asistencia técnica contratada por la Contrata del Geologo redactor del Estudio geotécnico del terreno para revisar la calidad de la base de cimentación y la estabilidad de los taludes.
</t>
  </si>
  <si>
    <t xml:space="preserve">01.01.02     </t>
  </si>
  <si>
    <t>RETIRADA Y ACOPIO DE TIERRA VEGETAL</t>
  </si>
  <si>
    <t>m3</t>
  </si>
  <si>
    <t xml:space="preserve">Limpieza del solar y terrenos realizada por medios mecánicos hasta una profundidad media de 40 cm, retirada y transporte de tierra vegetal a zona próxima, cara un aprovechamiento de parte de la misma y restos con carga y transporte a vertedero y cánon de vertido, volumen ejecutado.
</t>
  </si>
  <si>
    <t>Zona de Ampliación</t>
  </si>
  <si>
    <t>Ampliación frente al Porche</t>
  </si>
  <si>
    <t>Zona del Nuevo Edificio</t>
  </si>
  <si>
    <t>01.01.02</t>
  </si>
  <si>
    <t xml:space="preserve">01.01.03     </t>
  </si>
  <si>
    <t>VACIADO TERRENO DISGREGADO</t>
  </si>
  <si>
    <t xml:space="preserve">Excavación general del edificio ampliado para porder hacer la Cimentación y el Forjador Sanitario, en TERRENOS DISGREGADOS, adaptándo su ritmo al de la ejecución de la obra, incluso p.p. de formación de taludes, Se incluye la carga, transporte y canon de escombrera a vertedero autorizado para este tipo de residuos de los materiales sobrantes de la excavación que no se vayan a aprovechar para los rellenos posteriores. La medición se realizará en perfiles teóricos por diferencia entre la cota media del terreno actual y la determinada por la Dirección Técnica como asiento de la cimentación.
</t>
  </si>
  <si>
    <t>Plataforma del Nuevo Efificio, zona CUPOLEX</t>
  </si>
  <si>
    <t>Deducir: Porche Nuevo Edificio, que</t>
  </si>
  <si>
    <t>llevara Solera de Hormigón, sin CUPOLEX</t>
  </si>
  <si>
    <t>01.01.03</t>
  </si>
  <si>
    <t xml:space="preserve">01.01.04     </t>
  </si>
  <si>
    <t>EXCAVACION EN CIMENTACIONES CONSISTENCIA COMPACTA</t>
  </si>
  <si>
    <t xml:space="preserve">Excavación general del edificio, en ROCA DE CONSISTENCIA DURA, adáptando su ritmo al de la ejecución de la obra, incluso p.p. de formación de taludes de acuerdo al estudio geotécnico, incluso suministro y colocación de láminas de polietileno cubriendo los taludes resultanes de la excavación. Se incluye la p.p. de carga, transporte y canon de escombrera a vertedero autorizado para este tipo de residuos de los materiales sobrantes de la excavación que no se vayan a aprovechar para los rellenos posteriores. La medición se realizará en perfiles teóricos por diferencia entre la cota media del terreno actual y la determinada por la Dirección Técnica como asiento de la cimentación.
</t>
  </si>
  <si>
    <t>Cimentaciones</t>
  </si>
  <si>
    <t>Zanjas Muros de carga</t>
  </si>
  <si>
    <t>Fachada lateral Este</t>
  </si>
  <si>
    <t>Quiebro en porche</t>
  </si>
  <si>
    <t>Fachada lateral Oeste</t>
  </si>
  <si>
    <t>Zanja Muro del Porche: No hay y se</t>
  </si>
  <si>
    <t>apoya en la solera hormigón</t>
  </si>
  <si>
    <t>Bajo celosias porche actual: No hay y se</t>
  </si>
  <si>
    <t>apoyan en la solera de hormigón</t>
  </si>
  <si>
    <t>01.01.04</t>
  </si>
  <si>
    <t xml:space="preserve">01.01.05     </t>
  </si>
  <si>
    <t>RELLENO TRASDÓS TIERRAS PROCEDENTES EXCAV.</t>
  </si>
  <si>
    <t xml:space="preserve">Relleno sobre terreno compacto con material seleccionado (roca procedente de la excavación y material compactable, se apartarán los bolos o rocas de dimension superior a los 40cm. de diámetro), procedente de la propia excavación, realizado por medios mecánicos en tongadas de 30 cm. Comprendiendo compactado superficial del terreno existente realizado por capas de relleno, carga, transporte, extendido regado y compactado con rodillo vibrador de cada capa hasta el 95% del proctor normal. Medido el volumen sobre plano de perfiles transversales.
</t>
  </si>
  <si>
    <t>Trasdos Zócalos Cimentación</t>
  </si>
  <si>
    <t>A Deducir: relleno de Gravas P. 01.02.02</t>
  </si>
  <si>
    <t>01.01.05</t>
  </si>
  <si>
    <t>01.01</t>
  </si>
  <si>
    <t xml:space="preserve">01.02        </t>
  </si>
  <si>
    <t>DRENAJE ZOCALOS</t>
  </si>
  <si>
    <t xml:space="preserve">01.02.01     </t>
  </si>
  <si>
    <t>IMPERMEABILIZACIÓN DE TRASDOS DE MURO</t>
  </si>
  <si>
    <t>m2</t>
  </si>
  <si>
    <t xml:space="preserve">Tratamiento de impermeabilización de trasdós de zócalos o muretes de hormigón realizando las siguientes labores:
* Formación de 1/2 caña en el encuentro del muro con el tacón de la zapata, mediante mortero hidrófugo.
* Limpieza de la cara superior de la zapata.
* Aplicación de dos manos de emulsión asfaltica tipo Kolxik 2-Imprimul de Sanchez Pando o equialente a determinar por DF, aplicada a rodillo.
* Lámina drenante KUBERDRAIN PLUS con fieltro geotextil, anclada mecánicamente con tacos de plastico tipo raqueta, sellado de solapes con banda de caucho butilo tipo Delta Fix, incluso remates de PVC en zona superior. 
NOTA: En la zona inferior el fieltro se despegará protegiendo el tubo DREN+grava y quedando la lámina drenante bajo el tubo.
Totalmente ejecutado de acuerdo al C.T.E. 
Medida la superficie de muro-zapata-canto forjado tratada.
</t>
  </si>
  <si>
    <t>Caras exteriores zócalos cimentación</t>
  </si>
  <si>
    <t>01.02.01</t>
  </si>
  <si>
    <t xml:space="preserve">01.02.02     </t>
  </si>
  <si>
    <t>RELLENO DE GRAVAS EN TRASDOS DE ZOCALOS</t>
  </si>
  <si>
    <t>M3</t>
  </si>
  <si>
    <t xml:space="preserve">Relleno sobre terreno compacto con GRAVAS en trasdós de zócalos de cimentación, realizado por medios mecánicos en tongadas de 30 cm. 
</t>
  </si>
  <si>
    <t>01.02.02</t>
  </si>
  <si>
    <t>01.02</t>
  </si>
  <si>
    <t xml:space="preserve">01.03        </t>
  </si>
  <si>
    <t>CIMENTACIONES Y ZOCALOS</t>
  </si>
  <si>
    <t xml:space="preserve">01.03.01     </t>
  </si>
  <si>
    <t>CIMENTACIONES</t>
  </si>
  <si>
    <t xml:space="preserve">01.03.01.01  </t>
  </si>
  <si>
    <t>HORMIGÓN ZAPATAS CORRIDAS</t>
  </si>
  <si>
    <t>M3.</t>
  </si>
  <si>
    <t xml:space="preserve">Realización de zapatas corridas bajo muros para muros de hormigón mediante el siguiente proceso:
* Replanteo de las mismas.
* Limpieza y perfilado manual de fondos de cimentación.
* Suministro y puesta en tajo de hormigón de limpieza HM -20 / P / 20 / IIa, con una media de 10 cm de espesor, CON CEMENTO SULFORRESISTENTE  a Agentes Químicos, Sulfatos, Yesos, etc.
* Ejecución de encofrado y desencofrado.
* Suministro y colocación de parrilla de cimentación y arranque de muros, realizados con acero B-500 S. Colocada sobre separadores de cemento.
* Suministro, puesta en tajo, vibrado y curado de hormigón HA -25 / B / 20 / IIa, para zapata y enano. 
Todo ello ejecutado según planos y especificaciones de proyecto.
Forma de medición:
Apoyo en tierra o roca:
Largo y ancho: Medidas teóricas.
Canto: Medida teórica de zapata +5 cm de H de limpieza.
</t>
  </si>
  <si>
    <t>01.03.01.01</t>
  </si>
  <si>
    <t xml:space="preserve">01.03.01.02  </t>
  </si>
  <si>
    <t>HORMIGON DE LIMPIEZA BAJO CIMENTACION</t>
  </si>
  <si>
    <t xml:space="preserve">Hormigón ciclópeo en cimentaciones formado por el 25% de mampuestos de piedra caliza limpia y el 75% de hormigón  HM -20 / P / 20 / IIa, CON CEMENTO SULFORRESISTENTE  a Agentes Quimicos, Sulfatos, etc. elaborado, transportado y puesto en obra según instrucción EHE, incluso p.p. de achiques, vibrado y compactado, se hincarán dos redondos de 20 mm. de diametro y 1,50 m. de longitud por M2. en espera para enlace de zapata. Medida la superficie en planta de la zapata de proyecto aumentada en 50 cm por la profundidad real.
</t>
  </si>
  <si>
    <t>01.03.01.02</t>
  </si>
  <si>
    <t>01.03.01</t>
  </si>
  <si>
    <t xml:space="preserve">01.03.02     </t>
  </si>
  <si>
    <t>ZOCALOS Y SUELO CUPOLEX</t>
  </si>
  <si>
    <t xml:space="preserve">01.03.02.01  </t>
  </si>
  <si>
    <t>ZOCALO H.A. 2 CARAS</t>
  </si>
  <si>
    <t xml:space="preserve">MURO DE HORMIGÓN EN ZOCALOS DE FACHADAS, encofrado a dos caras para revestir (espesor 30cm.) de hormigón armado tipo HA 25 / B / 20 / IIa y armaduras de acero corrugado B-500 S, cuantía según documentación gráfica, colocadas con separadores de plástico tipo rodete según normas y separadores entre mallas con "z" de acero diámetro 10 mm. colocadas en cuadricula cada metro lineal tanto en horizontal como en vertical, encofrado a dos caras con marco y chapa metálicos, con p.p. de retallos para pilares, sistema modulable de encofrado, integrando plataformas de trabajo y seguridad, y posterior desencofrado, apuntalamiento y desapuntalamiento, vertido con bomba o grúa, vibrado y curado del hormigón. Incluso limpieza de fondos, aplicación de desencofrante..
Construido según planos y normas vigentes.
CRITERIO MEDICIÓN: Medido el alzado de muro ejecutado  x espesor teórico y deducción de huecos.
NOTA: SUMINISTRO DE ACERO DESDE TALLER CON DISTINTIVO Y HORMIGÓN CON DISTINTIVO PARA LA DOSIFICACIÓN INDICADA. 
AMBOS DISTINTIVOS ESTARÁN OFICIALMENTE RECONOCIDOS Y PUBLICADOS EN LA PÁG. WEB DE FOMENTO.
NO SE ACEPTARÁN OTROS TALLERES DE FERRALLA O CENTRALE DE HORMIGÓN.
</t>
  </si>
  <si>
    <t>Zocalos perimetrales en bordes</t>
  </si>
  <si>
    <t>de solera Cupolex</t>
  </si>
  <si>
    <t>01.03.02.01</t>
  </si>
  <si>
    <t xml:space="preserve">01.03.02.02  </t>
  </si>
  <si>
    <t>SOLERA CUPOLEX 50+5 CM.</t>
  </si>
  <si>
    <t xml:space="preserve">Suministro y colocación de Soelra Sanitaria Cupolex, con igluss de PVC y altura de 50 cm., incluso solera base de hormigón H-15 N/mm2 y e= 10 cm. para apoyo de los igluss, compactación y nivelación previa del terreno, incluso capara de compresión sobre los Cupolex de espesor 5 cm. en hormigón H-25 N/mm2 con mallazo 150 x 150 x 4,4 mm., pequeños encofrados, ajustes al zócalo de hormigón, etc. acabado segun detalles.
</t>
  </si>
  <si>
    <t>Suelo de Planta Baja</t>
  </si>
  <si>
    <t>Deducir: porche</t>
  </si>
  <si>
    <t>01.03.02.02</t>
  </si>
  <si>
    <t xml:space="preserve">01.03.02.03  </t>
  </si>
  <si>
    <t>ARQUETAS DE VENTILACION 50/50 CM</t>
  </si>
  <si>
    <t xml:space="preserve">Suministro y colocación de Arquetas Prefabricadas de PVC con rejilla superior y fondo perfprado a determinar por DF, de medidas 50x50cm., de PVC superresistente, con empotramiento en zona exterior y junto a la solera de Cupolex y conexión con tibería a dicha solera con objeto de ventilarla.PARTIDA A JUSTIFICAR Y DECIDIR EN OBRA SOBRE SU NECESIDAD.
</t>
  </si>
  <si>
    <t>A Justificar</t>
  </si>
  <si>
    <t>01.03.02.03</t>
  </si>
  <si>
    <t>01.03.02</t>
  </si>
  <si>
    <t>01.03</t>
  </si>
  <si>
    <t>01</t>
  </si>
  <si>
    <t xml:space="preserve">02           </t>
  </si>
  <si>
    <t>RESTO DE OBRA SOBRE COTA CERO</t>
  </si>
  <si>
    <t xml:space="preserve">02.01        </t>
  </si>
  <si>
    <t>ESTRUCTURA DE HORMIGON Y DE MADERA LAMINADA</t>
  </si>
  <si>
    <t xml:space="preserve">02.01.01     </t>
  </si>
  <si>
    <t>HORMIGON ARMADO EN ZUNCHOS DE ESTRUCTURA</t>
  </si>
  <si>
    <t xml:space="preserve">ZUNCHOS de Hormigón Armado,  realizada con hormigón armado, HA-25/B/20/IIa elaborado en central y acero B 500S en cuantías según documentación gráfica), colocado con separadores de plástico u hormigón según normas, incluso encofrado y desencofrado, apuntalamiento según planos de estructura y desapuntalamiento. 
Vertido  y acabado regleado, vibrado y curado del hormigón. Incluso limpieza de fondos de vigas y superficie de forjado, aplicación de desencofrante, regado de la placa, pasos para instalaciones con encofrado de madera, etc., acabado..
</t>
  </si>
  <si>
    <t>Fachada principal, sobre fábrica de bloque,</t>
  </si>
  <si>
    <t>para apoyo estructura de madera</t>
  </si>
  <si>
    <t>Fachada posterior; base huecos de ventanas</t>
  </si>
  <si>
    <t>02.01.01</t>
  </si>
  <si>
    <t xml:space="preserve">02.01.02     </t>
  </si>
  <si>
    <t>ACERO PERFIL TUBULAR ESTRUCTURA</t>
  </si>
  <si>
    <t>kg</t>
  </si>
  <si>
    <t xml:space="preserve">Acero laminado S275 JR en perfiles para Palastros de apoyo, placas y otras necesidades de la Estructura de Madera Laminada, con una tensión de rotura de 410 N/mm2, unidas entre sí mediante uniones soldadas con electrodo básico i/p.p. despuntes y dos manos de imprimación con pintura de minio de plomo totalmente montado, según CTE-DB-SE-A y EAE. Los trabajos serán realizados por soldador cualificado según norma UNE-EN 287-1:2011. Acero con marcado CE y DdP (Declaración de prestaciones) según Reglamento (UE) 305/2011.
</t>
  </si>
  <si>
    <t>Estructura de madera laminada: estimación</t>
  </si>
  <si>
    <t>Plalastros de apoyo en muros de bloeues, de</t>
  </si>
  <si>
    <t>100 x 20 x 1,5 cm.</t>
  </si>
  <si>
    <t>02.01.02</t>
  </si>
  <si>
    <t xml:space="preserve">02.01.03     </t>
  </si>
  <si>
    <t>ESTRUCTURA DE MADERA LAMINADA GL-24h</t>
  </si>
  <si>
    <t xml:space="preserve">Estructura de Pilares, Vigas y correas, en Madera Laminada encolada homogénea de 33 o 45 mm de espesor, en maderade Abeto, clase resistente GL-24h, con acabado de protección contra los agentes bióticos, incluso montaje con grua autopropuelsada, amarres, tornillería especial de conexiones entre diferentes elementos, materiales auxiliares, montajes y arriostramientos, terminada. Los pequeños pilares se apoyarán en el Muro de Carga.
</t>
  </si>
  <si>
    <t>Pilares en Fachadas:</t>
  </si>
  <si>
    <t>Fachada Posterior</t>
  </si>
  <si>
    <t>Vigas-Porticos soporte de Cubierta</t>
  </si>
  <si>
    <t>De 45/20 cm</t>
  </si>
  <si>
    <t>De 60/20 cm</t>
  </si>
  <si>
    <t>Dintel en Huecos ventanas V1 fachada posterior</t>
  </si>
  <si>
    <t>02.01.03</t>
  </si>
  <si>
    <t>02.01</t>
  </si>
  <si>
    <t xml:space="preserve">02.02        </t>
  </si>
  <si>
    <t>CUBIERTA</t>
  </si>
  <si>
    <t xml:space="preserve">02.02.01     </t>
  </si>
  <si>
    <t>CUBIERTA INCLINADA COMPLETA</t>
  </si>
  <si>
    <t>M2</t>
  </si>
  <si>
    <t>Faldon de Cubierta</t>
  </si>
  <si>
    <t>02.02.01</t>
  </si>
  <si>
    <t xml:space="preserve">02.02.01A    </t>
  </si>
  <si>
    <t>FALDON VERTICAL EN FACHADA POSTERIOR</t>
  </si>
  <si>
    <t>Fachada Posterior:</t>
  </si>
  <si>
    <t>Faldon vertical sobre Ventanales</t>
  </si>
  <si>
    <t>02.02.01A</t>
  </si>
  <si>
    <t xml:space="preserve">02.02.02     </t>
  </si>
  <si>
    <t>CANALON METALICO SIN AISLAMIENTO</t>
  </si>
  <si>
    <t>ML</t>
  </si>
  <si>
    <t xml:space="preserve">Suministro y montaje de Canalón de Chapa Galvanizada e = 1 mm, Dllo. 1000 mm., plegado segun detalles, con parte proporcional de perfiles de acero galvaizado como soporte del mismo y amarrados al tablero de cubierta y a la fábrica de bloques exterior del porche, con cierres laterales, empocaduras para bajantes, ajustes y amarres al tablero de cubierta, etc. acabado según detalles e Instrucciones.
</t>
  </si>
  <si>
    <t>Fachada principal</t>
  </si>
  <si>
    <t>02.02.02</t>
  </si>
  <si>
    <t xml:space="preserve">02.02.03     </t>
  </si>
  <si>
    <t>REMATE  PERIMETRAL CHAPA LACADA</t>
  </si>
  <si>
    <t xml:space="preserve">Suministro y montaje de Remates de chapa lacada Dllo.500/0,7 mm., plegados para cumbrera, piñones, etc. con amarres a la cubierta y fachadas, sellados, solapes, ajustes, etc. colocados.
</t>
  </si>
  <si>
    <t>Cumbrera fachada posterior</t>
  </si>
  <si>
    <t>Piñones laterals</t>
  </si>
  <si>
    <t>02.02.03</t>
  </si>
  <si>
    <t xml:space="preserve">02.02.04     </t>
  </si>
  <si>
    <t>BAJANTE DE PLUVIALES, EN ZINC</t>
  </si>
  <si>
    <t xml:space="preserve">Suministro y montaje de Bajantes de Agus pluviales de cubierta, en chapa de Zinc nº 16, con parte proporcional de codos en salida del canalón a fachada y en zona de vertido al jardin exterior o a la arqueta existente (según decisión en obra), etc. con amarres a fachadas, sellados, solapes, ajustes, etc. colocadas. Se darán instrucciones sobre necesidad de traslado de bajante actual.
</t>
  </si>
  <si>
    <t>Bajantes en Fachada Pincipal</t>
  </si>
  <si>
    <t>Bajante en ampliación porche existente: TRASLADO</t>
  </si>
  <si>
    <t>02.02.04</t>
  </si>
  <si>
    <t xml:space="preserve">02.02.05     </t>
  </si>
  <si>
    <t>ANCLAJE DE SEGURIDAD EN CUMBRERA</t>
  </si>
  <si>
    <t>UD</t>
  </si>
  <si>
    <t xml:space="preserve">Suministro y colocación de puntos de anclaje en cumbrera de cubierta para posterior sujección de seguridad o de línea de vida, tipo IGENA montaje tipo 11, P30 o similar; para colocación en la Cumbrera de Cubierta, incluso prueba de carga.
</t>
  </si>
  <si>
    <t>Cumbrera de cubierta</t>
  </si>
  <si>
    <t>02.02.05</t>
  </si>
  <si>
    <t xml:space="preserve">02.02.06     </t>
  </si>
  <si>
    <t>CUBIERTA DE CHAPA EN AMPLIACION PORCHE ACTUAL</t>
  </si>
  <si>
    <t xml:space="preserve">Sumistro y montaje de Ampliación de la Cubierta actual de teja del porche existente, con estructura galvanizada en acero galvanizado, cubrición de chapa minionda lacada e = 0,70 mm., parte proporcional de remates, etc. , con vertido de agua al canalón existente, según detalles e instrucciones en obra, acabada. Se incluyen los perfiles laminados en frio y galvanizados, de amarres al canto del alero actual, de esta subestructura portante de la chapa minionda, segun detalles constructivos e instrucciones en obra.
</t>
  </si>
  <si>
    <t>Ampliación Porche Actual</t>
  </si>
  <si>
    <t>02.02.06</t>
  </si>
  <si>
    <t xml:space="preserve">02.02.07     </t>
  </si>
  <si>
    <t>CANALON GALVANIZADO EN CUBIERTA DE CHAPA PORCHE</t>
  </si>
  <si>
    <t xml:space="preserve">Suministro y montaje de Canalón de Chapa Galvanizada e = 1 mm, Dllo. 500 mm., plegado segun detalles, en Nueva Cubierta de la ampliación del porche actual, con parte proporcional de perfiles de acero galvaizado como soporte del mismo y amarrados al tablero de cubierta y a la fábrica de bloques exterior del porche, con cierres laterales, empocaduras para bajantes, ajustes y amarres al tablero de cubierta, etc. acabado según detalles e Instrucciones.
</t>
  </si>
  <si>
    <t>Nueva cubierta en ampliación del</t>
  </si>
  <si>
    <t>porche actual</t>
  </si>
  <si>
    <t>02.02.07</t>
  </si>
  <si>
    <t xml:space="preserve">02.02.08     </t>
  </si>
  <si>
    <t>ACERO EN PALASTRO AMARRE ALERO ACTUAL.</t>
  </si>
  <si>
    <t>KG</t>
  </si>
  <si>
    <t xml:space="preserve">Acero laminado S275 JR en perfiles para Palastros de apoyo de la Ampliación de Cubierta en el Alero-Porche actual, con amarres y uniones a elemntos fijos, unidas entre sí mediante uniones soldadas con electrodo básico i/p.p. despuntes y dos manos de imprimación con pintura de minio de plomo totalmente montado, según CTE-DB-SE-A y EAE. Los trabajos serán realizados por soldador cualificado según norma UNE-EN 287-1:2011. Acero con marcado CE y DdP (Declaración de prestaciones) según Reglamento (UE) 305/2011.
</t>
  </si>
  <si>
    <t>Cantos en Alero Porche Edificio Actual</t>
  </si>
  <si>
    <t>Palastros de 200 x 8 mm</t>
  </si>
  <si>
    <t>02.02.08</t>
  </si>
  <si>
    <t xml:space="preserve">02.02.09     </t>
  </si>
  <si>
    <t>CONEXION DE CANALONES Y BAJANTES</t>
  </si>
  <si>
    <t xml:space="preserve">Trabajos complementarios de conexión de Nuevos Canalones en los Porches, con las bajantes del canalón actual, según la necesidad que se plantee, materiales, codos y piezas especiales de unión, etc., unificando la recogida de Agus Pluviales, segun instrucciones.
</t>
  </si>
  <si>
    <t>Canalones de cubierta</t>
  </si>
  <si>
    <t>02.02.09</t>
  </si>
  <si>
    <t>02.02</t>
  </si>
  <si>
    <t xml:space="preserve">02.03        </t>
  </si>
  <si>
    <t>FACHADAS</t>
  </si>
  <si>
    <t xml:space="preserve">02.03.01     </t>
  </si>
  <si>
    <t>PARED 1/2 PIE BLOQUE DE CARGA DE HORMIGON  39/19/19 CM</t>
  </si>
  <si>
    <t xml:space="preserve">Pared de 1/2 pie de Bloque de Carga de Hormigón vibroprensado, con acabado visto en cara exterior y para pintar, previo rejuntado de llagas, de 40/20/20 cm.(39/19/19 cm), tipo Adybor o similar, recibido con mortero de cemento CEM II/B-P 32,5 R y arena de río tipo (M-7.5), listo para Pintar en cara exterior, INCLUSO MACIZADO DE HORMIGÓN EN LOS HUECOS DE BLOQUES DE LAS TRES ULTIMAS HILADAS PARA EL APOYO DE LAS VIGAS DE MADERA LAMINADA  Y EN TODAS LAS ZONAS DE FACHADA POSTERIOR Y DE APOYO DE LOS PILARES DE MADERA LAMINADA, y encarcelado de los Palastros de acero.
Incluido en el precio la p.p. de:
- formación de dinteles, jambas, esquinas, encuentros, piezas especiales, roturas, humedecido de piezas, replanteo, nivelación, aplomado, limpieza y medios auxiliares,
- Dinteles realizados mediante piezas específicas del sistema, incluso refuerzos mediante barras corrugadas y macizado con mortero de cemento, refuerzos, cadenas de atado, machones y encuentros, etc.
- Colocación de "L´s" de acero galvanizado para fijación y refuerzo de los premarcos uniendolos al soporte de albañilería, realizado en unidades según detalle gráfico.
Todo ello realizado según documentación gráfica de proyecto.
Medida la superficie ejecutada deduciendo huecos.
</t>
  </si>
  <si>
    <t>Cerramiento M1:</t>
  </si>
  <si>
    <t>Fachadas de Aulas (Medición con multiplos de 20 cm.)</t>
  </si>
  <si>
    <t xml:space="preserve"> Cabina y Sala 1 al  Porche</t>
  </si>
  <si>
    <t>Sala 2 al Porche</t>
  </si>
  <si>
    <t>Sala 2 a Fachada Sur</t>
  </si>
  <si>
    <t>Fachada Trasera</t>
  </si>
  <si>
    <t>Fachadas laterales</t>
  </si>
  <si>
    <t>A deducir huecos:</t>
  </si>
  <si>
    <t>Ventanas V2 de 120/60 cm, sin deducción</t>
  </si>
  <si>
    <t>Puerta P1 de Sala 1</t>
  </si>
  <si>
    <t>Sala 2: Puerta P1</t>
  </si>
  <si>
    <t>Ventanas V3</t>
  </si>
  <si>
    <t>02.03.01</t>
  </si>
  <si>
    <t xml:space="preserve">02.03.02     </t>
  </si>
  <si>
    <t>PARED DE CELOSIA CON BLOQUES HORMIGON VISTO PARA PINTAR.</t>
  </si>
  <si>
    <t xml:space="preserve">Pared de 1/2 pie Formando Celosías, de Bloque de Carga de Hormigón vibroprensado, con acabado VISTO en todas sus caras y para pintar. El bloque se suministrará sin la zona ciega "del culo del mismo", es decir y si llega de fábrica con dicho cierre que permite el tendido de las llagas de mortero, se "picará" el mismo para conseguir el efecto de Celosía y colocado "a hueso y en posición tumbada" según detalles, previo rejuntado de llagas, de 40/20/20 cm., tipo Adybor o similar, recibido con mortero de cemento CEM II/B-P 32,5 R y arena de río tipo (M-7.5), listo para Pintar en cara exterior, INCLUSO ARMADO DE LLAGAS HORIZONTALES Y VERTICALES CON ARMADURAS TIPO MUFOR Y PARTE PROPORCIONAL DE AMARRES A ELEMENTOS DE LA ESTRUCTURA EN ZONAS SUPERIORES DE LAS CELOSIAS..
Incluido en el precio la p.p. de:
- formación de dinteles, jambas, esquinas, encuentros, piezas especiales, roturas, humedecido de piezas, replanteo, nivelación, aplomado, limpieza y medios auxiliares,
- Dinteles realizados mediante piezas específicas del sistema, incluso refuerzos mediante barras corrugadas y macizado con mortero de cemento, refuerzos, cadenas de atado, machones y encuentros, etc.
- Colocación de "L´s" de acero galvanizado para fijación y Amarres de las Carpinterias galvanizadas de cierre de los porches, etc..
Todo ello realizado según documentación gráfica de proyecto.
Medida la superficie ejecutada deduciendo huecos.
CON ESTOS LEVANTES SE EJECUTARAN LOS REFUERZOS METALICOS PREVISTOS EN LA P. 03.02.12
</t>
  </si>
  <si>
    <t>Celosias de Bloques Hormigon: Rf. M2</t>
  </si>
  <si>
    <t>Fachada a Porche</t>
  </si>
  <si>
    <t>Machones a Porche Actual</t>
  </si>
  <si>
    <t>02.03.02</t>
  </si>
  <si>
    <t xml:space="preserve">02.03.03     </t>
  </si>
  <si>
    <t>ENFOSCADO HIDRÓFUGO EN TRASDOS INTERIOR FACHADAS DE BLOQUE</t>
  </si>
  <si>
    <t xml:space="preserve">Enfoscado A golpe de llana con mortero hidrófugo CSIV W2, en cara interior de bloques de hormigon de Fachadas, hasta un espesor máximo de 1,5 cm., acabado.
</t>
  </si>
  <si>
    <t>02.03.03</t>
  </si>
  <si>
    <t xml:space="preserve">02.03.04     </t>
  </si>
  <si>
    <t>ALBARDILLA SOBRE CELOSIAS DE BLOQUE DE HORMIGON</t>
  </si>
  <si>
    <t>ml</t>
  </si>
  <si>
    <t xml:space="preserve">Suministro y colocación de albardilla de Hormigon Prefabricado, con doble goterón, anchura 27 cm.como remate de coronación de petos, tomada con mortero de cemento y cemento cola, sellados mediante silicona de poliuretano Sikaflex 11-C.
Se mide la longitud ejecutada.
</t>
  </si>
  <si>
    <t>Celosias Bloques Hormigon:</t>
  </si>
  <si>
    <t>En el Nuevo Porche</t>
  </si>
  <si>
    <t>Machones porche actual</t>
  </si>
  <si>
    <t>02.03.04</t>
  </si>
  <si>
    <t xml:space="preserve">02.03.05     </t>
  </si>
  <si>
    <t>UMBRAL DE HORMIGON PREFABRICADO EN PUERTAS FACHADA</t>
  </si>
  <si>
    <t xml:space="preserve">Suministro y colocación de Umbral-Vierteaguas de Hormigon Prefabricado, con goterón, anchura aproximada 22 cm.como vierteaguas inferior en puertas de fachadas, tomado con mortero de cemento y cemento cola, sellados mediante silicona de poliuretano Sikaflex 11-C.
Se mide la longitud ejecutada.
</t>
  </si>
  <si>
    <t>Puertas P1 al porche</t>
  </si>
  <si>
    <t>02.03.05</t>
  </si>
  <si>
    <t xml:space="preserve">02.03.06     </t>
  </si>
  <si>
    <t>VIERTEAGUAS HORMIGON PREFABRICADO EN VENTANAS Y HUECOS</t>
  </si>
  <si>
    <t xml:space="preserve">Embaldosado de los VIERTEAGUAS DE VENTANAS Y PUERTAS mediante los siguientes elementos:
- Realización de VIERTEAGUAS HORMIGON PREFABRICADO O SIMILAR (a decidir en obra), en los Huecos de fachadas, recibidas con doble encolado de adhesivo cementoso mejorado, C2 TE S1, extendido sobre la superficie soporte con llana dentada. 
- Rejuntado con lechada de mortero, eliminación del material sobrante del rejuntado y limpieza final del pavimento.  
Medida la superficie ejecutada.
</t>
  </si>
  <si>
    <t>Ventana fachada posterior V1</t>
  </si>
  <si>
    <t>Ventanas V2 a porche</t>
  </si>
  <si>
    <t>Ventanas V3 a Fachada Sur</t>
  </si>
  <si>
    <t>02.03.06</t>
  </si>
  <si>
    <t xml:space="preserve">02.03.07     </t>
  </si>
  <si>
    <t>AISLAMIENTO FACHADA LANA ROCA 8 CM. ECOVENT</t>
  </si>
  <si>
    <t xml:space="preserve">Suministro y colocación de aislamiento de FACHADAS, formado a base de paneles semirígidos no revestido de doble densidad, ECOVENT VN032, de 80 mm. de espesor. Fijados mecánicamente mediante taco-espiga del sistema del fabricante, el aislamiento tendrá una conductividad tércmica de 0,032K/mK, clasificado incombustible A1. 
Medida la superficie ejecutada.
</t>
  </si>
  <si>
    <t>02.03.07</t>
  </si>
  <si>
    <t xml:space="preserve">02.03.08     </t>
  </si>
  <si>
    <t>RECERCOS VENTANAS Y PUERTAS</t>
  </si>
  <si>
    <t xml:space="preserve">Suministro y colocación de forro de perimetro de ventanas en dintel y mochetas, con un desarrollo según detalle, mediante forro exterior con chapa de aluminio lacado de 1 mm. de espesor plegado y con acabado lacado RAL a determinar por DF, sellados mediante silicona de poliuretano Sikaflex 11-C. La superficie deberá protegerse para evitar proyecciones de cementos, yesos o morteros en su fase de fraguado. Segun instrucciones en obra y Detalles.
Se mide la longitud ejecutada.
</t>
  </si>
  <si>
    <t>Huecos de Fachadas:</t>
  </si>
  <si>
    <t>Fachada Posterior: Ventanas</t>
  </si>
  <si>
    <t>Cabezal</t>
  </si>
  <si>
    <t>Mochetas laterales</t>
  </si>
  <si>
    <t>Fachada Principal: puertas</t>
  </si>
  <si>
    <t>Cabezales</t>
  </si>
  <si>
    <t>Mochetas</t>
  </si>
  <si>
    <t>Puertas a Nuevo Porche:</t>
  </si>
  <si>
    <t>02.03.08</t>
  </si>
  <si>
    <t xml:space="preserve">02.03.09     </t>
  </si>
  <si>
    <t>CABEZALES DE HUECOS</t>
  </si>
  <si>
    <t xml:space="preserve">Formación de Cabezales portantes en huecos de fachadas, según Detalles Constructivos, incluso amarres a zonas de Estructura, Fábricas y Cubierta, etc. acabados. Se ejecutan dentro de las Fábricas de Bloque de Hormigón, con armado de sus hileras.
</t>
  </si>
  <si>
    <t>Los cabezales se forman con la fábrica de</t>
  </si>
  <si>
    <t>bloque de hormigón de P. 02.03.01</t>
  </si>
  <si>
    <t>El cabezal de las ventanas V1, es de madera y está medido en</t>
  </si>
  <si>
    <t>la P. 02.01.03</t>
  </si>
  <si>
    <t>02.03.09</t>
  </si>
  <si>
    <t xml:space="preserve">02.03.10     </t>
  </si>
  <si>
    <t>REVOCO DE MORTERO MAESTREADO EN FACHADAS,PARA PINTAR.</t>
  </si>
  <si>
    <t xml:space="preserve">Revoco de Mortero Hidrófugo, maestreado y fratasado, listo para pintar, con mortero hidrófugo CSIV W2, en cara exterior de bloques de hormigon de Fachadas, hasta un espesor máximo de 1,5 cm., acabado.
</t>
  </si>
  <si>
    <t>Celosias de Bloques Hormigon en Porches: Rf. M2</t>
  </si>
  <si>
    <t>No llevan revoco y solo se pintan</t>
  </si>
  <si>
    <t>02.03.10</t>
  </si>
  <si>
    <t xml:space="preserve">02.03.11     </t>
  </si>
  <si>
    <t>RECIBIDO DE CERCOS EXTRIORES</t>
  </si>
  <si>
    <t xml:space="preserve">Recibido de Cercos exteriores de Ventanas y &gt;Puertas, para cualquier tipo de medida, incluso materiales de amrre, auxiliares, etc. acabados.
</t>
  </si>
  <si>
    <t>Fachada Principal, recibido a Fábricas</t>
  </si>
  <si>
    <t>Ventanas V2</t>
  </si>
  <si>
    <t>Puertas P1</t>
  </si>
  <si>
    <t>Fachada Posterior, no van encarceladas</t>
  </si>
  <si>
    <t>a la fabrica de bloque</t>
  </si>
  <si>
    <t>02.03.11</t>
  </si>
  <si>
    <t xml:space="preserve">02.03.12     </t>
  </si>
  <si>
    <t>ARRIOSTRAMIENTOS DE CELOSIAS CON ELEMENTOS FIJOS AL EDIFICIO</t>
  </si>
  <si>
    <t xml:space="preserve">Suministro de perfiles de acero galvanizado, en diversas secciones y según instrucciones en obra, de Arrieostramientos de las coronaciones de las Celosías de Bloques con Elementos Fijos de la Estructura de Medra y nuevas fachadas, asi como con el Alero del Edificio actual, amarres, conexiones y estabilidad del conjunto.
</t>
  </si>
  <si>
    <t>02.03.12</t>
  </si>
  <si>
    <t>02.03</t>
  </si>
  <si>
    <t xml:space="preserve">02.04        </t>
  </si>
  <si>
    <t>ALBAÑILERIA, SOLADOS, ETC.</t>
  </si>
  <si>
    <t xml:space="preserve">02.04.01     </t>
  </si>
  <si>
    <t>INTERIOR</t>
  </si>
  <si>
    <t xml:space="preserve">02.04.01.01  </t>
  </si>
  <si>
    <t>DIVISIONES INTERIORES Y TRASDOSADOS CARTÓN YESO</t>
  </si>
  <si>
    <t xml:space="preserve">
</t>
  </si>
  <si>
    <t>TABIQUE DE BLOQUE DE HORMIGON</t>
  </si>
  <si>
    <t xml:space="preserve">Tabique en separación de Salas, de bloque de hormigón con caras vistas para pintar, de 39/19/19 cm, para revestir, tomado con mortero de cemento, formación de llaves y conexión a las fábricas de bloque de fachadas, etc. acabado.
</t>
  </si>
  <si>
    <t>Separación de Salas 1 y 2</t>
  </si>
  <si>
    <t>TRADOSADO 48 +15 MM A UNA CARA</t>
  </si>
  <si>
    <t xml:space="preserve">Partición interior de entramado autoportante de placas de yeso laminado y aislante multicapa,realizado a una cara con  perfil de 48 mm. cada 40 cm. y espesor total de 63 mm., formado por:
* Estructura autoportante compuesta por perfiles metálicos de acero galvanizado de 70 mm de anchura formada por montantes y canales, con separación entre montantes de 600mm y una disposición normal "N".
* Terminado en una de sus caras mediante atornillado de UNA PLACA de yeso laminado A / UNE-EN 520-1200 / longitud / 15 / borde afinado, Standard "KNAUF".
* Aislamiento de 70 mm. de espesor, ULTRACOUSTIC R de KNAUF fijado el alma de la perfilería  mediante aislamiento de panel flexible y ligero de lana de roca.
* Incluso replanteo, preparacion, corte y colocacion de placas y estructura soporte, nivelacion y aplomado, formacion de premarcos, ejecucion de angulos, REFUERZOS DE TABLERO DE MADERA para elementos de cuelgue (muebles de cocina, de baño, anclaje de TV, etc..), huecos y pasos para instalaciones, acabado de juntas con bendas del sistema y posterior lijado dejando el paramento listo para pintar, incluso refuerzos especiales para recibir diferentes aparatos con estructura metálica, mermas, roturas, accesorios de fijacion y limpieza; completamente terminado. Según especificaciones del fabricante y del Código Técnico de la Edificación.
Se mide la superficie ejecutada a cinta corrida, con deducción de huecos.
</t>
  </si>
  <si>
    <t>Tabique separacion Salas 1 y 2</t>
  </si>
  <si>
    <t>Ventanas V3 en Sala 2</t>
  </si>
  <si>
    <t>TABIQUE CARTON YESO DE 15+ 70+15  MM EN INTERIOR</t>
  </si>
  <si>
    <t xml:space="preserve">Partición interior de entramado autoportante de placas de yeso laminado y aislante multicapa, compuesto de 15+70+15 mm, formado por:
* Estructura autoportante compuesta por perfiles metálicos de acero galvanizado de 70 mm de anchura formada por montantes cada 40 cm. y canales, con separación entre montantes de 600mm y una disposición normal "N".
* Terminado en cada cara mediante atornillado de UNA PLACA de yeso laminado A / UNE-EN 520-1200 / longitud / 15 / borde afinado, Standard "KNAUF".
* Aislamiento de 70 mm. de espesor, ULTRACOUSTIC R de KNAUF fijado el alma de la perfilería  mediante aislamiento de panel flexible y ligero de lana de roca.
* Incluso replanteo, preparacion, corte y colocacion de placas y estructura soporte, nivelacion y aplomado, formacion de premarcos, ejecucion de angulos, REFUERZOS DE TABLERO DE MADERA para elementos de cuelgue (muebles de cocina, de baño, anclaje de TV, etc..), huecos y pasos para instalaciones, acabado de juntas con bendas del sistema y posterior lijado dejando el paramento listo para pintar, incluso refuerzos especiales para recibir diferentes aparatos con estructura metálica, mermas, roturas, accesorios de fijacion y limpieza; completamente terminado. Según especificaciones del fabricante y del Código Técnico de la Edificación.
Se mide la superficie ejecutada a cinta corrida, sin deducción de huecos, compensando el Recibido de Cercos.
</t>
  </si>
  <si>
    <t>Separación Cabina con Sala 1</t>
  </si>
  <si>
    <t>02.04.03</t>
  </si>
  <si>
    <t xml:space="preserve">02.04.01.02  </t>
  </si>
  <si>
    <t>SOLADOS INTERIORES Y EXTERIORES, ALICATADOS.</t>
  </si>
  <si>
    <t>RECRECIDO SUELOS INTERIORES</t>
  </si>
  <si>
    <t xml:space="preserve">Recrecido para pavimentos de las Salas Interiores, realizado sobre forjado de hormigón con mortero e= 7-8 cm y colocación de poliestireno expandido de 2cm. en uniones a muros de fachadas.
Medida la superficie ejecutada.
</t>
  </si>
  <si>
    <t>Bajo Pavimentos interiores</t>
  </si>
  <si>
    <t>Cabina</t>
  </si>
  <si>
    <t>Paso de puerta</t>
  </si>
  <si>
    <t>Sala 1</t>
  </si>
  <si>
    <t>Sala 2</t>
  </si>
  <si>
    <t>SOLERA DE HORMIGON EN PORCHE</t>
  </si>
  <si>
    <t xml:space="preserve">Solera de Hormigón con mallazo 300/150/4 mm en Porche del Nuevo edificio, mediante pequeña excavación de la caja, aprotación de encahado de grava y e= 15 cm., solera superior de Hormigon H-20 y espesor 15 cm., acabado superior para recibir el Pavimento fianl, según instrucciones, acabado.
</t>
  </si>
  <si>
    <t>Porche Nuevo Edificio</t>
  </si>
  <si>
    <t>Nuevo porche en Edificio Actual,</t>
  </si>
  <si>
    <t xml:space="preserve"> en Capitulo de Urbanizacion</t>
  </si>
  <si>
    <t xml:space="preserve">02.10.08     </t>
  </si>
  <si>
    <t>PAVIMENTO EN PORCHE  EXTERIOR NUEVO EDIFICIO</t>
  </si>
  <si>
    <t xml:space="preserve">Embaldosado de los suelos del Porche Exterior del Edificio Actua, mediante:
+ Capa de mortero de nivelación sobre la solera actual para colocar el pavimento
* Solado de gres C3,  ANTIDESLIZANTE Y DE EXTERIORES, modelo a elegir, recibido con cemento cola C-1 para exteriores o con mortero, con parte proporcional de Rodapies, incluso rejunteado con mortero y limpieza, según NTE-RSR.
* Enlechadado y limpieza final.
Medida la superficie ejecutada.
</t>
  </si>
  <si>
    <t>Ampliación porche Edificio actual, en</t>
  </si>
  <si>
    <t>Capitulo de Urbanizacion</t>
  </si>
  <si>
    <t>02.10.08</t>
  </si>
  <si>
    <t>PAVIMENTO PARQUET FLOTANTE VINILICO 4 MM.</t>
  </si>
  <si>
    <t xml:space="preserve">Suministro y colocación de Parquet Flotante Vinílico, espesor 4 mm., incluso manta textil en su base, colocado sobre la capa de recrecido de mortero y en zócalos perimetrales h = 40 cm. sobre los trasdosados de cartón yeso, incluso encolados, uniones, parte proporcional de Rodapiés h= 8 cm., ajustes a paredes, etc. modelo a elegir en obra.
</t>
  </si>
  <si>
    <t xml:space="preserve"> Pavimentos interiores</t>
  </si>
  <si>
    <t>Zócalos perimetrales h= 40 cm</t>
  </si>
  <si>
    <t>Deducir, puerta Cabina-Sala 1</t>
  </si>
  <si>
    <t>AISLAMIENTO TÉRMICO SUELO P. BAJA e= 40mm</t>
  </si>
  <si>
    <t xml:space="preserve">Aislamiento térmico sobre SOLERA CUPOLEX DE PLANTA BAJA mediante placas rígidas de poliestireno extruido XPS, de 40 mm, 35 kg/m³ de densidad, autoextinguible, incluso todo tipo de ayudas necesarias para su perfecta ejecución, atendiendo a las indicaciones de la D.F.
Se medirá por metro cuadro de superficie ejecutada, no incluyéndose solapes o pérdidas y deduciendo huecos.(este aislamiento se decidirá en obra).
</t>
  </si>
  <si>
    <t>02.04.01.02</t>
  </si>
  <si>
    <t xml:space="preserve">02.04.01.03  </t>
  </si>
  <si>
    <t>VARIOS</t>
  </si>
  <si>
    <t>LIMPIEZA  DE OBRA POR CASA ESPECIALIZADA</t>
  </si>
  <si>
    <t>ud</t>
  </si>
  <si>
    <t xml:space="preserve">Limpieza Final de las obras y Edificio, realizada por casa especializada que consiste en: 
- Rascado de residuos duros en suelos.
- Limpieza de marcos y puertas. 
- Limpieza de marcos en ventanas.
- Limpieza interior de persianas.
- Limpieza interior y exterior de cristales.
- Desempolvado de paredes.
- Barrido y fregado de suelos.
</t>
  </si>
  <si>
    <t>Toda la obra</t>
  </si>
  <si>
    <t>AYUDA A GREMIOS</t>
  </si>
  <si>
    <t xml:space="preserve">Ayuda a Todos los gremios que intervienen en obra, en recibido de rozas y ayudas de albañilería y limpieza de obra, incluso p.p. de zonas comunes y trasteros.
</t>
  </si>
  <si>
    <t>Toda la Obra</t>
  </si>
  <si>
    <t>02.04.01.03</t>
  </si>
  <si>
    <t>02.04.01</t>
  </si>
  <si>
    <t>02.04</t>
  </si>
  <si>
    <t xml:space="preserve">02.05        </t>
  </si>
  <si>
    <t>CARPINTERIA EXTERIOR</t>
  </si>
  <si>
    <t xml:space="preserve">02.05.01     </t>
  </si>
  <si>
    <t>CARP. EXT. ALUMINIO</t>
  </si>
  <si>
    <t>VENTANA  OSCILOBATIENTE , DENTRO DEL CONJUNTO V1 .</t>
  </si>
  <si>
    <t xml:space="preserve">VENTANA TIPO 1:
NOTA: CARPINTERIA EXTERIOR CON RPT Y VIDRIO
1 HOJA OSCILOBATIENTE  DE 120 x 150 cm.
Carpintería practicable oscilobatiente en ventanas, de aluminio lacado color Negro, con RPT , de la marca Cortizo o similar, colocada en Conjunto V1 de 18,76 x 1,50 m. de la fachada posterior,  conformada por:
- Marco por perfiles tubulares en módulo de 70 mm de anchura
- Hoja con perfiles tubulares idem
- Triple junta de EPDM calidad marina
- Rotura del Puente Térmico realizada mediante barretas de poliamida de 15 mm y 1,5 mm. de espesor de pared. 
- Premarco de madera tratada de pino 1ª se seccion 65x50 mm con junquillo de remate para pladur
- Tapajuntas en los perimetro de marcos del mismo material ya acabado que el propio marco.
- Junquillos para la colocación de vidrio de cámara
- Botaaguas 
- Sellado perimetral con silicona neutra reticulada de 1ª calidad Orbasil de Quilosa
- Acristalamiento mediante: 4/12/6 mm. 
- Herrajes:Accesorios de aluminio y zamak, tornillería Inox, bisagras con camisa de poliamida y ejes inoxidables para pesos de 100 kg máximo, cierres de cremona con punto complementario para alturas importantes, en la versión de 2 hojas, maneta centrada en el inversor, clip o pasador, cierre OB con cremona de 2 posiciones, antifalsamaniobra y complementos para dimensiones importantes. Para pesos de 130 kg máx.
- Espuma de poliuretano para relleno de la holgura entre marco y muro, colocando calces adecuados cada no mas de 300 mm,  sellado perimetral de juntas por medio de un cordón de silicona neutra reticulada y ajuste final en obra. Elaborada en taller, con clasificación a la permeabilidad al aire según UNE-EN 12207, a la estanqueidad al agua según UNE-EN 12208 y a la resistencia a la carga del viento según UNE-EN 12210. Totalmente montada y probada por la empresa instaladora mediante las correspondientes pruebas de servicio (incluidas en este precio).
El aluminio de la carpinteria en aleacion AL 6063,  se incluyen herrajes de colgar y cierre, batientes, oscilobatientes, etc, segun planos de carpinteria,  p.p. de sellado de ingletes con polimero, herrajes con posición en microventilacion, taladros de desague con deflectores exteriores,  y medios auxiliares para su colocación. Se seguiran los procedimientos y se utilizaran solo los accesorios, que el fabricante indique como optimos para la fabricacion y montaje de las carpinterias. La carpinteria por si sola debera cumplir con el CTE. Se medira la superficie de las unidades completas y colocadas. 
Incluye: Colocación del premarco. Colocación de la carpintería. Ajuste final de la hoja. Sellado de juntas perimetral
</t>
  </si>
  <si>
    <t>Fachada posterior</t>
  </si>
  <si>
    <t>En parte del conjunto V1</t>
  </si>
  <si>
    <t>BASTIDOR FIJO EN CONJUNTO V1</t>
  </si>
  <si>
    <t xml:space="preserve">M2 BASTIDOR FIJO DE ALUMINIO YA CRISTALADO, DENTRO DEL CONJUNTO V1 a base de:
Carpintería Fija en ventanal V1, de aluminio lacado color Negro, con RPT , de la marca Cortizo o similar, conformada por:
- Marco por perfiles tubulares en módulo de 70 mm de anchura
- Triple junta de EPDM calidad marina
- Rotura del Puente Térmico realizada mediante barretas de poliamida de 15 mm y 1,5 mm. de espesor de pared. 
- Tapajuntas en los perimetro de marcos del mismo material ya acabado que el propio marco.
- Junquillos para la colocación de vidrio de cámara
- Botaaguas 
- Sellado perimetral con silicona neutra reticulada de 1ª calidad Orbasil de Quilosa
- Acristalamiento mediante: 4/12/6 mm. 
- Herrajes:Accesorios de aluminio y zamak, tornillería Inox, etc.
- Espuma de poliuretano para relleno de la holgura entre marco y muro, colocando calces adecuados cada no mas de 300 mm,  sellado perimetral de juntas por medio de un cordón de silicona neutra reticulada y ajuste final en obra. Elaborada en taller, con clasificación a la permeabilidad al aire según UNE-EN 12207, a la estanqueidad al agua según UNE-EN 12208 y a la resistencia a la carga del viento según UNE-EN 12210. Totalmente montada y probada por la empresa instaladora mediante las correspondientes pruebas de servicio (incluidas en este precio).
El aluminio de la carpinteria en aleacion AL 6063,  se incluyen herrajes de colgar y cierre, batientes, oscilobatientes, etc, segun planos de carpinteria,  p.p. de sellado de ingletes con polimero, herrajes con posición en microventilacion, taladros de desague con deflectores exteriores,  y medios auxiliares para su colocación. Se seguiran los procedimientos y se utilizaran solo los accesorios, que el fabricante indique como optimos para la fabricacion y montaje de las carpinterias. La carpinteria por si sola debera cumplir con el CTE. Se medira la superficie de las unidades completas y colocadas. 
Incluye: Colocación del premarco. Colocación de la carpintería. Ajuste final de la hoja. Sellado de juntas perimetral
</t>
  </si>
  <si>
    <t>Conjunto V1 en Fachada posterior</t>
  </si>
  <si>
    <t>Bastidores parciales</t>
  </si>
  <si>
    <t>VENTANA TIPO TOLVA TIPO V2 de 120/60 CM.</t>
  </si>
  <si>
    <t xml:space="preserve">NOTA: CARPINTERIA EXTERIOR CON RPT Y VIDRIO
1 HOJA BATIENTE TIPO TOLVA DE 120 x 60 cm.
Carpintería practicable batiente en ventanas, de aluminio lacado color Negro, con RPT , de la marca Cortizo o similar, colocada en Conjunto V1 de 18,76 x 1,50 m. de la fachada posterior,  conformada por:
- Marco por perfiles tubulares en módulo de 70 mm de anchura
- Hoja con perfiles tubulares idem
- Triple junta de EPDM calidad marina
- Rotura del Puente Térmico realizada mediante barretas de poliamida de 15 mm y 1,5 mm. de espesor de pared. 
- Tapajuntas en los perimetro de marcos del mismo material ya acabado que el propio marco.
- Junquillos para la colocación de vidrio de cámara
- Botaaguas 
- Sellado perimetral con silicona neutra reticulada de 1ª calidad Orbasil de Quilosa
- Acristalamiento mediante: 4/12/6 mm. 
- Herrajes:Accesorios de aluminio y zamak, tornillería Inox, bisagras con camisa de poliamida y ejes inoxidables para pesos de 100 kg máximo, cierres de cremona con punto complementario para alturas importantes, en la versión de 2 hojas, maneta centrada en el inversor, clip o pasador, cierre OB con cremona de 2 posiciones, antifalsamaniobra y complementos para dimensiones importantes. Para pesos de 130 kg máx.
- Espuma de poliuretano para relleno de la holgura entre marco y muro, colocando calces adecuados cada no mas de 300 mm,  sellado perimetral de juntas por medio de un cordón de silicona neutra reticulada y ajuste final en obra. Elaborada en taller, con clasificación a la permeabilidad al aire según UNE-EN 12207, a la estanqueidad al agua según UNE-EN 12208 y a la resistencia a la carga del viento según UNE-EN 12210. Totalmente montada y probada por la empresa instaladora mediante las correspondientes pruebas de servicio (incluidas en este precio).
El aluminio de la carpinteria en aleacion AL 6063,  se incluyen herrajes de colgar y cierre, batientes, oscilobatientes, etc, segun planos de carpinteria,  p.p. de sellado de ingletes con polimero, herrajes con posición en microventilacion, taladros de desague con deflectores exteriores,  y medios auxiliares para su colocación. Se seguiran los procedimientos y se utilizaran solo los accesorios, que el fabricante indique como optimos para la fabricacion y montaje de las carpinterias. La carpinteria por si sola debera cumplir con el CTE. Se medira la superficie de las unidades completas y colocadas. 
Incluye: Colocación del premarco. Colocación de la carpintería. Ajuste final de la hoja. Sellado de juntas perimetral
</t>
  </si>
  <si>
    <t>Sala de Cabina</t>
  </si>
  <si>
    <t>PUERTA EXTERIOR DE UNA HOJA P1, 104/225 CM</t>
  </si>
  <si>
    <t xml:space="preserve">PUERTA BATIENTE TIPO P1:
NOTA: CARPINTERIA EXTERIOR CON RPT Y VIDRIO
1 HOJA BATIENTE  DE 104 x 225 cm.
Carpintería practicable oscilobatiente en ventanas, de aluminio lacado color Negro, con RPT , de la marca Cortizo o similar, conformada por:
- Marco por perfiles tubulares en módulo de 70 mm de anchura
- Hoja con perfiles tubulares idem, 
- Triple junta de EPDM calidad marina
- Rotura del Puente Térmico realizada mediante barretas de poliamida de 15 mm y 1,5 mm. de espesor de pared. 
- Tapajuntas en los perimetro de marcos del mismo material ya acabado que el propio marco.
- Junquillos para la colocación de vidrio de cámara
- Botaaguas 
- Sellado perimetral con silicona neutra reticulada de 1ª calidad Orbasil de Quilosa
- Acristalamiento mediante: 3+3/12/3+3 mm. Bajo emisivo,
- Herrajes:Accesorios de aluminio y zamak, tornillería Inox, bisagras con camisa de poliamida y ejes inoxidables para pesos de 100 kg máximo, cierres de cremona con punto complementario para alturas importantes, en la versión de 2 hojas, maneta centrada en el inversor, clip o pasador, cierre OB con cremona de 2 posiciones, antifalsamaniobra y complementos para dimensiones importantes. Para pesos de 130 kg máx.
- Espuma de poliuretano para relleno de la holgura entre marco y muro, colocando calces adecuados cada no mas de 300 mm,  sellado perimetral de juntas por medio de un cordón de silicona neutra reticulada y ajuste final en obra. Elaborada en taller, con clasificación a la permeabilidad al aire según UNE-EN 12207, a la estanqueidad al agua según UNE-EN 12208 y a la resistencia a la carga del viento según UNE-EN 12210. Totalmente montada y probada por la empresa instaladora mediante las correspondientes pruebas de servicio (incluidas en este precio).
El aluminio de la carpinteria en aleacion AL 6063,  se incluyen herrajes de colgar y cierre, batientes, oscilobatientes, etc, segun planos de carpinteria,  p.p. de sellado de ingletes con polimero, herrajes con posición en microventilacion, taladros de desague con deflectores exteriores,  y medios auxiliares para su colocación. Se seguiran los procedimientos y se utilizaran solo los accesorios, que el fabricante indique como optimos para la fabricacion y montaje de las carpinterias. La carpinteria por si sola debera cumplir con el CTE. Se medira la superficie de las unidades completas y colocadas. 
Incluye: Colocación del premarco. Colocación de la carpintería. Ajuste final de la hoja. Sellado de juntas perimetral
</t>
  </si>
  <si>
    <t>Puertas tipo P1:</t>
  </si>
  <si>
    <t>Sala 1, acceso a porche</t>
  </si>
  <si>
    <t>Sala 2, acceso a porche</t>
  </si>
  <si>
    <t>PUERTA EXTERIOR V3, UNA HOJA DE 120/220 CM</t>
  </si>
  <si>
    <t xml:space="preserve">PUERTA EXTERIOR DE UNA HOJA, TIPO V3:
NOTA: CARPINTERIA EXTERIOR CON RPT Y VIDRIO
1 HOJA OSCIBATIENTE  DE 120 x 220 cm.
Carpintería practicable oscilobatiente en ventanas, de aluminio lacado color Negro, con RPT , de la marca Cortizo o similar, conformada por:
- Marco por perfiles tubulares en módulo de 70 mm de anchura
- Hoja con perfiles tubulares idem
- Triple junta de EPDM calidad marina
- Rotura del Puente Térmico realizada mediante barretas de poliamida de 15 mm y 1,5 mm. de espesor de pared. 
- Tapajuntas en los perimetro de marcos del mismo material ya acabado que el propio marco.
- Junquillos para la colocación de vidrio de cámara
- Botaaguas 
- Sellado perimetral con silicona neutra reticulada de 1ª calidad Orbasil de Quilosa
- Acristalamiento mediante: 3+3/16/3+3 mm. Bajo Emisivo.
- Herrajes:Accesorios de aluminio y zamak, tornillería Inox, bisagras con camisa de poliamida y ejes inoxidables para pesos de 100 kg máximo, cierres de cremona con punto complementario para alturas importantes, en la versión de 2 hojas, maneta centrada en el inversor, clip o pasador, cierre OB con cremona de 2 posiciones, antifalsamaniobra y complementos para dimensiones importantes. Para pesos de 130 kg máx.
- Espuma de poliuretano para relleno de la holgura entre marco y muro, colocando calces adecuados cada no mas de 300 mm,  sellado perimetral de juntas por medio de un cordón de silicona neutra reticulada y ajuste final en obra. Elaborada en taller, con clasificación a la permeabilidad al aire según UNE-EN 12207, a la estanqueidad al agua según UNE-EN 12208 y a la resistencia a la carga del viento según UNE-EN 12210. Totalmente montada y probada por la empresa instaladora mediante las correspondientes pruebas de servicio (incluidas en este precio).
El aluminio de la carpinteria en aleacion AL 6063,  se incluyen herrajes de colgar y cierre, batientes, oscilobatientes, etc, segun planos de carpinteria,  p.p. de sellado de ingletes con polimero, herrajes con posición en microventilacion, taladros de desague con deflectores exteriores,  y medios auxiliares para su colocación. Se seguiran los procedimientos y se utilizaran solo los accesorios, que el fabricante indique como optimos para la fabricacion y montaje de las carpinterias. La carpinteria por si sola debera cumplir con el CTE. Se medira la superficie de las unidades completas y colocadas. 
Incluye:  Colocación de la carpintería. Ajuste final de la hoja. Sellado de juntas perimetral
</t>
  </si>
  <si>
    <t>Puertas tipo V3:</t>
  </si>
  <si>
    <t>Sala 2, a fachada</t>
  </si>
  <si>
    <t>CELOSIA ABATIBLE GRADHERMETIC EN FACHADAS, PUERTAS V3</t>
  </si>
  <si>
    <t xml:space="preserve">Suministro y colocación de Celotias de Aluminio lacado negro, idem. a las carpinterias, dimensiones aproximadas 120 x 220 cm.,marca Gradhermetic 120/18 mm o similar, con lamas orientables hasta 90 º, mecanismos de apertura y cierre, marcos, remates perimetrales y amarres a fachadas, segun detalles, montadas y completas, frente carpintería de aluminio V3.
</t>
  </si>
  <si>
    <t>Sala 2, a Fachada Principal  huecos V3</t>
  </si>
  <si>
    <t>02.05.01</t>
  </si>
  <si>
    <t>02.05</t>
  </si>
  <si>
    <t xml:space="preserve">02.06        </t>
  </si>
  <si>
    <t>CARPINTERIA INTERIOR MADERA</t>
  </si>
  <si>
    <t xml:space="preserve">02.06.01     </t>
  </si>
  <si>
    <t>PUERTAS INTERIORES Y EMPANELADOS</t>
  </si>
  <si>
    <t xml:space="preserve">02.06.01.01  </t>
  </si>
  <si>
    <t>PUERTA BATIENTE TIPO P2</t>
  </si>
  <si>
    <t xml:space="preserve">Suministro y colocación de puerta BATIENTE CIEGA LACADA, Tipo P2, formada por los siguientes elementos:
-Suministro premarco en madera de pino tratado con los anchos correspondientes a cada uno de los tabiques donde se situen. Lacado en blanco.
-Forros lisos en madera acabado lacado, de anchos referenciados a los tabiques donde se situen.
-Hoja de 0,92x2,03x0,035, con ranuras fresadas de patrón horizontal en forma de pico de gorrión recubrimiento exterior en ambas caras y cantos de fibra de densidad media de 5 mm lacada en color blanco.
-Topes de suelo y goma burlete perimetro acustica.
-Herrajes de colgar y manilla de primera calidad tipo HERRAYMA R530 y cerradura.
-Jambas lisas, encoladas y clavadas de DM hidrofugos de 75x15 mm.
NOTA: con p.p. de suministro y colocación de aireadores de puerta AIRPASO APA 08/10.
Todo acabado en lacado blanco realizado en taller y tonalidad a determinar por DF en base a muestras.
Medida la unidad completa ejecutada.
</t>
  </si>
  <si>
    <t>Sala de Cabina a Sala 1</t>
  </si>
  <si>
    <t>02.06.01.01</t>
  </si>
  <si>
    <t>02.06.01</t>
  </si>
  <si>
    <t xml:space="preserve">02.07        </t>
  </si>
  <si>
    <t>HERRERIA</t>
  </si>
  <si>
    <t xml:space="preserve">02.07.01     </t>
  </si>
  <si>
    <t>CONJUNTO CORREDERO, 9 HOJAS, TIPO CP3, CON POLICARBONATO</t>
  </si>
  <si>
    <t xml:space="preserve">UD CONJUNTO CON NUEVE HOJAS, CINCO CORREDERAS Y CUATRO FIJAS, DE ACERO GALVANIZADO, FORMANDO EL CONJUNTO CP3 a base de:
- Dimensiones Totales aproximadas 11,80 x 2,80 m.
Carpintería Corredera tipo CP3 en Cierre del Porche, de Acero Galvanizado con perfiles laminados en frio, conformada por:
- Marco por perfiles tubulares en cuadradillos, en L, etc. según detalles y seciión media 60/60 mm.
- Perfilería de amarre a elemntos fojos del edificio, estructura, etc. que sean necesarios (las cargas de este cerramiento NO DBEN SOPORTARLAS LAS CELOSIAS).
- Botaaguas 
- Sellado perimetral con silicona neutra reticulada de 1ª calidad Orbasil de Quilosa
- Revestimiento de Panel de Policarbonato Minionda Traslúcido atornillado a los perfiles.
-  Herrajes y accesorios necesarios, pernios, etc., tornillería Inox, etc.
- Espuma de poliuretano para relleno de la holgura enzonas necesarias y sellados perimetrales.
- Amarres de acero a elemntos fijos de la estructura, para evitar las cargas a las Celosias.
- Acabado y montado según detalles.
</t>
  </si>
  <si>
    <t>Trasdosado Celosias:</t>
  </si>
  <si>
    <t>Cierre Porche Nuevo Edificio</t>
  </si>
  <si>
    <t>02.07.01</t>
  </si>
  <si>
    <t xml:space="preserve">02.07.02     </t>
  </si>
  <si>
    <t>CONJUNTO FIJO Y CON HOJAS, TIPO CP1</t>
  </si>
  <si>
    <t xml:space="preserve">UD CONJUNTO CON CUATRO PUERTAS DE DOS HOJAS BATIENTES CADA UNA Y CINCO BASTIDORES FIJOS, DE ACERO GALVANIZADO ,FORMANDO EL  CONJUNTO CP1 a base de:
- Dimensiones Totales aproximadas 19,80 x 2,80 m.
Carpintería con Cuatro Puertas batientes de dos hojas cada una, y cinco bastidores fijos, tipo CP1 en Cierre del Porche del Edificio Existente, de de Acero Galvanizado con perfiles laminados en frio, conformada por:
- Marco por perfiles tubulares en cuadradillos, en L, etc. según detalles y seciión media 60/60 mm.
- Perfilería de amarre a elemntos fojos del edificio, estructura, etc. que sean necesarios (las cargas de este cerramiento NO DBEN SOPORTARLAS LAS CELOSIAS).
- Botaaguas 
- Sellado perimetral con silicona neutra reticulada de 1ª calidad Orbasil de Quilosa
- Revestimiento de Panel de Policarbonato Minionda Traslúcido atornillado a los perfiles.
-  Herrajes y accesorios necesarios, pernios, etc., tornillería Inox, etc.
- Espuma de poliuretano para relleno de la holgura enzonas necesarias y sellados perimetrales.
- Amarres de acero a elemntos fijos de la estructura, para evitar las cargas a las Celosias.
- Acabado y montado según detalles.
</t>
  </si>
  <si>
    <t>Trasdosado Celosias</t>
  </si>
  <si>
    <t>Cierre porche del Edificio Actual</t>
  </si>
  <si>
    <t>02.07.02</t>
  </si>
  <si>
    <t xml:space="preserve">02.07.03     </t>
  </si>
  <si>
    <t>CONJUNTO CORREDERO, 2 HOJAS, TIPO CC1, CON POLICARBONATO</t>
  </si>
  <si>
    <t xml:space="preserve">UD CONJUNTO CON UNA HOJA CORREDERA Y BASTIDOR FIJO DE ACERO GALVANIZADO, TIPO CC1 a base de:
- Dimensiones Totales aproximadas 2,94 x 2,80 m.
Carpintería Corredera tipo CC1, con Una hoja corredera mas bastidor lateral, en Cierre del Porche, de Acero Galvanizado con perfiles laminados en frio, conformada por:
- Marco por perfiles tubulares en cuadradillos, en L, etc. según detalles y seciión media 60/60 mm.
- Perfilería de amarre a elemntos fojos del edificio, estructura, etc. que sean necesarios (las cargas de este cerramiento NO DBEN SOPORTARLAS LAS CELOSIAS).
- Botaaguas 
- Sellado perimetral con silicona neutra reticulada de 1ª calidad Orbasil de Quilosa
- Revestimiento de Panel de Policarbonato Minionda Traslúcido atornillado a los perfiles.
-  Herrajes y accesorios necesarios, pernios, etc., tornillería Inox, etc.
- Espuma de poliuretano para relleno de la holgura enzonas necesarias y sellados perimetrales.
- Amarres de acero a elemntos fijos de la estructura, para evitar las cargas a las Celosias.
- Acabado y montado según detalles.
</t>
  </si>
  <si>
    <t>Trasdosado celosias</t>
  </si>
  <si>
    <t>Cierre lateral Porche Edificio actual</t>
  </si>
  <si>
    <t>02.07.03</t>
  </si>
  <si>
    <t xml:space="preserve">02.07.04     </t>
  </si>
  <si>
    <t>CONJUNTO TIPO CP2, BASTIDORES FIJOS, CON POLICARBONATO</t>
  </si>
  <si>
    <t xml:space="preserve">UD CONJUNTO CON DOS BASTIDORES FIJOS, DE ACERO GALVANIZADO, a 90º, FORMANDO EL  CONJUNTO CP2 a base de:
- Dimensiones Totales aproximadas 58+426 x 2,80 m.
Carpintería con dos bastidores fijos, tipo CP1 en Cierre del Porche del Edificio Existente, de Acero Galvanizado con perfiles laminados en frio, conformada por:
- Marco por perfiles tubulares en cuadradillos, en L, etc. según detalles y seciión media 60/60 mm.
- Perfilería de amarre a elemntos fojos del edificio, estructura, etc. que sean necesarios (las cargas de este cerramiento NO DBEN SOPORTARLAS LAS CELOSIAS).
- Botaaguas 
- Sellado perimetral con silicona neutra reticulada de 1ª calidad Orbasil de Quilosa
- Revestimiento de Panel de Policarbonato Minionda Traslúcido atornillado a los perfiles.
-  Herrajes y accesorios necesarios, pernios, etc., tornillería Inox, etc.
- Espuma de poliuretano para relleno de la holgura enzonas necesarias y sellados perimetrales.
- Amarres de acero a elemntos fijos de la estructura, para evitar las cargas a las Celosias.
- Acabado y montado según detalles.
</t>
  </si>
  <si>
    <t>02.07.04</t>
  </si>
  <si>
    <t xml:space="preserve">02.07.05     </t>
  </si>
  <si>
    <t>CIERRE INTERIOR CELOSIAS EN INTERIOR DE FALSO TECHO</t>
  </si>
  <si>
    <t xml:space="preserve">Cierre o trasdosado en interior de Celosías, con chapa galvanizada y pintada en color negro por la cara que de a los huecos de la Celosía, altura aproximada 60 cm. y amarrada a las Celosias de Bloques de Hormigón, con sellados, etc. y con objeto de que no se firltre el agua de lluvia en el interior de las cámaras de los falsos techos. segun instrucciones en obra, con sus sellados perimetrales, etc.
</t>
  </si>
  <si>
    <t>02.07.05</t>
  </si>
  <si>
    <t>02.07</t>
  </si>
  <si>
    <t xml:space="preserve">02.08        </t>
  </si>
  <si>
    <t>FALSOS TECHOS</t>
  </si>
  <si>
    <t xml:space="preserve">02.08.01     </t>
  </si>
  <si>
    <t>FALSOS TECHOS EXTERIORES</t>
  </si>
  <si>
    <t xml:space="preserve">02.08.01.01  </t>
  </si>
  <si>
    <t>F. TECHO C. TECHO  EN PORCHE</t>
  </si>
  <si>
    <t xml:space="preserve">Suministro y colocación de falso techo EXTERIOR continuo formado por placas de yeso laminado GLASROC H de PLACO, HIDROFUGO,  placa de fibra de vidrio reforzada con un núcleo de yeso que aporta una mayor resistencia a la humedad y al moho revestida con mat de fibra de vidrio con un tratamiento especial hidrófobo pre-imprimado, resistente a la humedad WA, de 12,5 mm de espesor, con borde de unión afinado, cuadrado o redondo, colocadas con tornillos sobre perfiles de acero galvanizado de 40 mm colgados de horquillas separados 600 mm entre ejes, incluso p.p. de replanteo según planos de Proyecto, nivelación y sellado de juntas con cinta y pasta, según NTE-RTP. Medida la superficie ejecutada.
</t>
  </si>
  <si>
    <t>Tabica en extremo</t>
  </si>
  <si>
    <t>Foseado junto a Celosia</t>
  </si>
  <si>
    <t>02.08.01.01</t>
  </si>
  <si>
    <t>02.08.01</t>
  </si>
  <si>
    <t>02.08</t>
  </si>
  <si>
    <t xml:space="preserve">02.09        </t>
  </si>
  <si>
    <t>PINTURAS</t>
  </si>
  <si>
    <t xml:space="preserve">02.09.01     </t>
  </si>
  <si>
    <t>PINTURA EXTERIORES</t>
  </si>
  <si>
    <t xml:space="preserve">02.09.01.01  </t>
  </si>
  <si>
    <t>PINTURA ACRILICA EXTERIORES DE FACHADAS</t>
  </si>
  <si>
    <t xml:space="preserve">Pintado de fachadas con pintura acrílica para exteriores realizado mediante las siguientes operaciones:
* Sistema Junokril , Revestimiento de Exteriores, de pinturas Juno. Color a decidir por la D.F.
* Especificaciones contenidas en RPP-24 y RPP-9, de las NTE.
* Limpieza de paramento.
* Plastecido de faltas, repasando las mismas.
* Imprimación: mediante una mano "1" de emulsión acrílica hidrocil diluida al agua 1/4 impregnando los poros de la superficie del soporte.
* Acabado: mediante tres manos "3" de Junokril de Revestimiento de Exteriores, satinado aplicado a rodillo de hilo fino, con un espesor mínimo en cada capa de 65 micras.
* Lijados intermedios.
* Textura lisa.
* Con aditivo anti moho y calidad Europea.
* Color a determinar por la dirección facultativa de la obra.
* Andamios incluidos en el precio.
Medida la superficie ejecutada a cinta corrida.
</t>
  </si>
  <si>
    <t>Celosias de Bloques Hormigon:</t>
  </si>
  <si>
    <t>Medicion a cuatro caras, por huecos entre bloques:</t>
  </si>
  <si>
    <t>02.09.01.01</t>
  </si>
  <si>
    <t>02.09.01</t>
  </si>
  <si>
    <t xml:space="preserve">02.09.02     </t>
  </si>
  <si>
    <t>PINTURA EN INTERIOR NUEVO EDIFICIO</t>
  </si>
  <si>
    <t xml:space="preserve">02.09.02.01  </t>
  </si>
  <si>
    <t>PINTURA PLASTICA LISA TECHOS</t>
  </si>
  <si>
    <t xml:space="preserve">Pintado de los techos de escayola ó de yeso DE VIVIENDAS, con pintura plastica para interiores realizado mediante las siguientes operaciones:
* Sistema Junoral (plástica de copolímero vinilveova) de pinturas Juno. Colo a decidir por la D.F.
* Especificaciones contenidas en RPP-4 y RPP-9, de las NTE.
* Limpieza de paramento.
* Plastecido de faltas, repasando las mismas.
* Imprimación: mediante una mano "1" emulsión acrílica hidrocil diluida al agua 1/4 impregnando los poros de la superficie del soporte.
* Acabado: mediante dos manos "2" de Junral Belagua aplicado a rodillo de hilo fino, con un espesor mínimo en cada capa de 65 micras.
* Lijados intermedios.
* Textura lisa.
* Con aditivo anti moho y calidad Europea.
* Color a determinar por la dirección facultativa de la obra.
* Andamios incluidos en el precio.
* Se mide ésta partida a cinta corrida.
</t>
  </si>
  <si>
    <t>Techos Interiores</t>
  </si>
  <si>
    <t>Son vistos de tableros barnizados, que no</t>
  </si>
  <si>
    <t>necesitan pintura.</t>
  </si>
  <si>
    <t>Remates o zonas diversas</t>
  </si>
  <si>
    <t>02.09.02.01</t>
  </si>
  <si>
    <t xml:space="preserve">02.09.02.02  </t>
  </si>
  <si>
    <t>PINTURA PLASTICA LISA PAREDES</t>
  </si>
  <si>
    <t xml:space="preserve">Pintado de los techos de escayola ó de yeso DE VIVIENDAS, con pintura plastica para interiores realizado mediante las siguientes operaciones:
* Sistema Junoral (plástica de copolímero vinilveova) de pinturas Juno. Color a decidir por la D.F.
* Especificaciones contenidas en RPP-4 y RPP-9, de las NTE.
* Limpieza de paramento.
* Plastecido de faltas, repasando las mismas.
* Imprimación: mediante una mano "1" emulsión acrílica hidrocil diluida al agua 1/4 impregnando los poros de la superficie del soporte.
* Acabado: mediante dos manos "2" de Junral Belagua aplicado a rodillo de hilo fino, con un espesor mínimo en cada capa de 65 micras.
* Lijados intermedios.
* Textura lisa.
* Con aditivo anti moho y calidad Europea.
* Color a determinar por la dirección facultativa de la obra.
* Andamios incluidos en el precio.
* Se mide ésta partida a cinta corrida.
</t>
  </si>
  <si>
    <t>Fachadas de Aulas</t>
  </si>
  <si>
    <t>A Porche</t>
  </si>
  <si>
    <t>A Sala 2</t>
  </si>
  <si>
    <t>Puertas a porche, sin altura del zocalo de vinilo</t>
  </si>
  <si>
    <t>Puertas fachada Principal</t>
  </si>
  <si>
    <t>Tabique de bloque, separador Salas 1 y 2</t>
  </si>
  <si>
    <t>Deducir, puerta</t>
  </si>
  <si>
    <t>Deducir Zocalos Vinilo h= 40 cm. en Paredes</t>
  </si>
  <si>
    <t>02.09.02.02</t>
  </si>
  <si>
    <t>02.09.02</t>
  </si>
  <si>
    <t xml:space="preserve">02.09.03     </t>
  </si>
  <si>
    <t>PINTURA DE ESMALTE ZONAS DIVERSAS</t>
  </si>
  <si>
    <t>PINTURA AL ESMALTE EN ZONAS DIVERSAS</t>
  </si>
  <si>
    <t xml:space="preserve">Pintado de Zonas Diversas de Carpinterías y similares, con pintura al esmalte de poliuretano realizado mediante las siguientes operaciones:
* Sistema Junretano (poliuretano dos componentes) de pinturas Juno.
* Especificaciones contenidas en RPP-2 y RPP-13 de las NTE.
* Limpieza de la superficie realizada con cepillo de alambre.
* Lijado de impurezas y adherencias.
* Imprimación: mediante dos manos "2" de imprimación epoxi de dos componentes al cromato de Zinc, aplicado con un espesor mínimo en cada capa de 40 micras.
* Acabado: mediante dos manos "2" de esmalte de poliuretano Junoretano de dos componentes satinado aplicado a rodillo ó brocha fina, con un espesor mínimo en cada capa de 30 micras.
* Lijados intermedios.
* Textura brillante.
* Calidad Europea.
Medida la superficie de la barandilla a 2 caras.
* Color a determinar por la dirección facultativa de la obra.
* Andamios incluidos en el precio.
* Medida la superficie ejecutada.
</t>
  </si>
  <si>
    <t>Zonas Diversas</t>
  </si>
  <si>
    <t>02.09.03.03</t>
  </si>
  <si>
    <t>02.09.03</t>
  </si>
  <si>
    <t>02.09</t>
  </si>
  <si>
    <t xml:space="preserve">02.10        </t>
  </si>
  <si>
    <t>URBANIZACION EXTERIOR</t>
  </si>
  <si>
    <t>PICADO PAVIMENTO EXISTENTE PORCHE ACTUAL</t>
  </si>
  <si>
    <t xml:space="preserve">Picado del Pavimento existente en el porche actual, de baldosa hidráulica color rojo, con capa base de mortero, alisado y lista para la colocacion del nuevo pavimento de Gres, con carga y transporte de escombros a vertedero, canon de vertido, etc. acabado.
</t>
  </si>
  <si>
    <t>Porche edificio actual</t>
  </si>
  <si>
    <t>Acera frente Sala Instalaciones</t>
  </si>
  <si>
    <t xml:space="preserve">02.10.01     </t>
  </si>
  <si>
    <t>SOLERA DE HORMIGON AMPLIACION PORCHE</t>
  </si>
  <si>
    <t xml:space="preserve">Ampliación de Porche del edificio actual, mediante pequeña excavación de la caja, aprotación de encahado de grava y e= 10 cm., solera superior de Hormigon H-20 y espesor 15 cm., acabado superior para recibir el recrecido de mortero, terminada en zona del Edificio actual, según instrucciones, con conexiones al pavimento actual del porche, pequeños encofrados, etc. acabado.
</t>
  </si>
  <si>
    <t>Ampliación porche Edificio actual</t>
  </si>
  <si>
    <t>Frente edificio Instalaciones</t>
  </si>
  <si>
    <t>Acera en fachada lateral nuevo Edificio</t>
  </si>
  <si>
    <t>02.10.01</t>
  </si>
  <si>
    <t xml:space="preserve">02.10.02     </t>
  </si>
  <si>
    <t>ARQUETA DRENAJE</t>
  </si>
  <si>
    <t xml:space="preserve">Formación de arqueta de paso enterrada, de dimensiones interiores 40x40x40 cm, construida con fábrica de ladrillo cerámico macizo, de 1/2 pie de espesor, recibido con mortero de cemento M-5 sobre formación de pendientes e impermeabilizcaion existentes, enfoscada y bruñida interiormente con mortero de cemento M-15 formando aristas y esquinas a media caña, cerrada superiormente con tapa de fundición registrable. Incluso conexiones de conducciones y remates. Totalmente montada, conexionada y probada mediante las correspondientes pruebas de servicio (incluidas en este precio).
</t>
  </si>
  <si>
    <t>Recogida de aguas pluviales</t>
  </si>
  <si>
    <t>02.10.02</t>
  </si>
  <si>
    <t>RED TUBERÍA DE AGUAS PLUVIALES</t>
  </si>
  <si>
    <t>m</t>
  </si>
  <si>
    <t xml:space="preserve">Realización de Tubería de recogida de aguas pluviales en zona de jardíon mediante los siguientes elementos:
* Tubería de PVC tipo Teja, de diámetro 160 mm. Colocada debajo del terreno de loa jardines hasta las arquetas de recogida. 
* Relleno perimetral de tubo dren mediante grava filtrante 40/20 limpia en su generatriz, en un ancho mínimo de 40cm. y altura de 20cm.
* Suministro y colocación de lámina geotextil de protección.
Medida la longitud ejecutada.
</t>
  </si>
  <si>
    <t>A Justificar:</t>
  </si>
  <si>
    <t>Frente fachada nuevo Edificio, hasta</t>
  </si>
  <si>
    <t>arqueta existente</t>
  </si>
  <si>
    <t>02.10.03</t>
  </si>
  <si>
    <t xml:space="preserve">02.10.04     </t>
  </si>
  <si>
    <t>CONEXION DE TUBERIA DE PLUVIALES A ARQUETA EXISTENTE</t>
  </si>
  <si>
    <t xml:space="preserve">Realización completa de LA CONEXIÓN DE LA NUEVA TUBERÍA DE RECOGIDA DE AGUAS PLUVIALES A LA ARQUETA EXISTENTE JUNTO AL EDIFICIO ACTUAL. segun necesiadades y A Justificar
</t>
  </si>
  <si>
    <t>PREVISION</t>
  </si>
  <si>
    <t>02.10.04</t>
  </si>
  <si>
    <t xml:space="preserve">02.10.05     </t>
  </si>
  <si>
    <t>RELLENO T. VEGETAL APORTE Y APROVECHAMIENTO DE LA ACTUAL</t>
  </si>
  <si>
    <t xml:space="preserve">Suministro, transporte y extendido de tierra vegetal cribada y fertilizada, de aporte de la Tierra Vegetal retirada y aporte  exterior a la obra,  con un espesor de 40 cm,  Extendidas mediante máquina y perfiladas a mano.  Dejando el relleno listo para su posterior sembrado. 
Medida la superficie ejecutada para un espesor aproximado de 40cm. 
</t>
  </si>
  <si>
    <t>02.10.05</t>
  </si>
  <si>
    <t xml:space="preserve">02.10.06     </t>
  </si>
  <si>
    <t>FORMACION DE CESPED</t>
  </si>
  <si>
    <t>Formación de césped por siembra de mezcla de semillas de lodium, agrostis, festuca y poa. se incluye transporte y movimiento vertical y horizontal de los materiales en obra, incluso carga y descarga de los camiones. Preparación del terreno y abonado de fondo. Rastrillado y retirada de todo material de tamaño superior a 2 cm. Distribución de semillas. Tapado con mantillo. Primer riego. Eliminación de restos, limpieza final y retirada de restos a vertedero. Parte proporcional de medios auxiliares. Criterio de medición: superficie medida según documentación gráfica de Proyecto.</t>
  </si>
  <si>
    <t>02.10.06</t>
  </si>
  <si>
    <t xml:space="preserve">02.10.07     </t>
  </si>
  <si>
    <t>CORTE Y RETIRADA DE SETO DE CERRAMIENTO EXISTENTE</t>
  </si>
  <si>
    <t xml:space="preserve">Corte de bases del Seto Vegetal existente y de altura aproximada 2,50 m. en la zona de fachada posterior del Nuevo Edificio, junto con sus raices, etc. ejecutado con el Movimiento de Tierras, retirada de dichos arbustos a vertedero o similar., limpieza, etc. acabado.
</t>
  </si>
  <si>
    <t>Junto fachada posterior Nuevo Edificio</t>
  </si>
  <si>
    <t>02.10.07</t>
  </si>
  <si>
    <t xml:space="preserve">02.10.09     </t>
  </si>
  <si>
    <t>DESPLAZAMIENTO DE ARQUETAS EXISTENTES EN ZONA DEL JARDIN</t>
  </si>
  <si>
    <t xml:space="preserve">Desplazamiento de arquetas en zona de jardin y Formación de arqueta de paso enterrada, de dimensiones interiores 40x40x40 cm, construida con fábrica de ladrillo cerámico macizo, de 1/2 pie de espesor, recibido con mortero de cemento M-5 sobre formación de pendientes e impermeabilizcaion existentes, enfoscada y bruñida interiormente con mortero de cemento M-15 formando aristas y esquinas a media caña, cerrada superiormente con tapa de fundición registrable. Incluso conexiones de conducciones y remates. Totalmente montada, conexionada y probada mediante las correspondientes pruebas de servicio (incluidas en este precio). A JUSTIFICAR.
</t>
  </si>
  <si>
    <t>Zona de jardin</t>
  </si>
  <si>
    <t>02.10.09</t>
  </si>
  <si>
    <t xml:space="preserve">02.10.10     </t>
  </si>
  <si>
    <t>PARTIDA  ALZADA DE OBRA CIVIL CON EDIFICIO ACTUAL</t>
  </si>
  <si>
    <t xml:space="preserve">Partida Alzada a justificar, de la Obra Civil necesaria para la conexión de las nuevas máquinas de Aerotermia a la Sala de Calderas existente en el edificio actual, con apertura y cierre de zanja enterrada, desplazamiento de elemntos que interfieran en ello, trabajos de albañilería, conexiones y demas necesidades a realizar en obra. 
</t>
  </si>
  <si>
    <t>Conexiónes a Edificio actual, de las</t>
  </si>
  <si>
    <t>Instalaciones, Obra Civil, etc.</t>
  </si>
  <si>
    <t>02.10.10</t>
  </si>
  <si>
    <t>02.10</t>
  </si>
  <si>
    <t>02</t>
  </si>
  <si>
    <t xml:space="preserve">03           </t>
  </si>
  <si>
    <t>INSTALACIONES</t>
  </si>
  <si>
    <t>INSTALACION DE ELECTRICIDAD</t>
  </si>
  <si>
    <t>CONSIDERACIONES GENERALES</t>
  </si>
  <si>
    <t>--</t>
  </si>
  <si>
    <t xml:space="preserve">Se incluye en partida 09.02.21 la colocación de Canaletas de PVC para albergar puntos de enchufe, etc., asi como en el resto de partidas se utilizarán  tubos tipo "macarrón" empotrados en paredes, etc., previa decisión de la Dirección Facultativa.
Con la empresa de Electricidad contratada, se revisará todo lo presupuestado con objeto de que se cumplan todos los requisitos, homologaciones, etc. del Reglamento de Baja Tensión y Normativas vigentes.
</t>
  </si>
  <si>
    <t>ACOMETIDA ELECTRICA AL CUADRO EDIFICIO ACTUAL</t>
  </si>
  <si>
    <t xml:space="preserve">Ejecucion de acometida electrica desde el Nuevo Cuadro del Nuevo Edificio  al Cuadro existente del edifico actual. con la Línea eléctrica protegida segun Normativa, etc. acabada. Incluyendo los elementos necesarios para su correcto funcionamiento.
</t>
  </si>
  <si>
    <t>Conexion al Edificio Actual</t>
  </si>
  <si>
    <t>DERIVACIÓN INDIVIDUAL SUPERFICIE BAJO TUBO 3x25 mm.,2-50 mm</t>
  </si>
  <si>
    <t>m.l. de derivación individual monofásica en montaje superficial, empotrado y canal de obra, delimitado entre la centralización de contadores y el cuadro de distribución de viviendas, formado por cables unipolares con conductores de cobre eso7z1-k(as) 3x25+1,5 mm2 de sección, no propagador de la llama y con emisión de humos y opacidad reducida, siendo su tensión asignada 450/750 v, según une 211.002, bajo tubo protector tipo 2221, no propagador de la llama, de diámetro exterior 50 mm.  Incluido hilo de mando para cambio de tarifa. Totalmente instalada, conexionada y probada, según R.E.B.T.  Incluye ayudas de albañilería, replanteo, sujeción de la línea, pruebas de servicio, material auxiliar y mano de obra de tendido, colocación y conexionado eléctrico y recortes.</t>
  </si>
  <si>
    <t>Estimacion</t>
  </si>
  <si>
    <t>TUBO RESERVA DERIVACIÓN INDIVIDUAL SUPERFICIE 40 mm</t>
  </si>
  <si>
    <t>m.l. tubo de reserva de derivación individual en montaje en canal de obra, para viviendas, formado por tubo protector tipo 2221, no propagador de la llama, de diámetro exterior 40 mm.  Totalmente instalada, conexionada y probada, según R.E.B.T.  Incluye ayudas de albañilería, replanteo, sujeción, pruebas de servicio, material auxiliar y mano de obra de tendido y colocación.</t>
  </si>
  <si>
    <t>CUADRO PROTECCIÓN NUEVAS SALAS (ELECT. ELEVADA)</t>
  </si>
  <si>
    <t xml:space="preserve">Cuadro general de mando y protección en viviendas, para empotrar, de la marca LEGRAND o similar, con puerta modelo ICP, con los elementos según esquemas adjuntos.
- Protector sobre tensiones tipo II.
- Tapa opaca de cierre
- Hueco independiente para alojamiento de ICP.
Los interruptores Magnetotérmicos de cada Circuito, Diferencial, etc. serán de la marca LEGRAND o similar, el cuadro de mando y protección estará totalmente montado con los elementos anteriormente citados y realizadas las conexiones con conductor de cobre H07V-k, unipolar, aislado, de tensión asignada 450/750 V, con conductor de cobre clase 5 (-k), y aislamiento de policloruro de vinilo (V), con una reserva de espacio del 30% para futuras ampliaciones, empotrado en pared y con tapa de cierre. Incluye mano de obra de montaje y colocación y ayudas de albañilería, se identificará a qué circuito pertenece cada magnetotérmico y diferencial, así como la fecha y nombre del instalador que lo ha montado e intensidad del interruptor general.
</t>
  </si>
  <si>
    <t>Nuevo Edificio</t>
  </si>
  <si>
    <t>INTERRUPTOR EN NUEVAS SALAS</t>
  </si>
  <si>
    <t>Interruptor empotrado formado por caja de empotrar, bastidor, placa, marco y  tecla, con p.p. de caja de derivación e instalación eléctrica en cable de cobre unipolar H07V-k 3x1,5 mm2 (fase, neutro y tierra), de sección con conductor de cobre clase 5 (-k) y aislamiento de policloruro de vinilo (V), siendo su tensión asignada 450/750 V, según UNE 21022, bajo tubo protector curvable, empotrado, tipo 2221 y no propagador de la llama, según UNE EN 50086-2-2, de diámetro exterior 16 mm.  Totalmente instalado, conexionado y probado, según R.E.B.T.  Incluye ayudas de albañilería, replanteo, sujeción de la línea, pruebas de servicio, material auxiliar y mano de obra de tendido, colocación y conexionado eléctrico, de la marca SIMON, serie 27 PLAY blanco o similar.</t>
  </si>
  <si>
    <t>Nuevo Porche</t>
  </si>
  <si>
    <t>CONMUTADOR EN NUEVAS SALAS</t>
  </si>
  <si>
    <t>Conmutador empotrado, formado por caja de empotrar, bastidor, placa, marco y tecla, con p.p. de caja de derivación e instalación eléctrica en cable de cobre unipolar H07V-k 3x1,5 mm2 (fase, neutro y tierra), de sección con conductor de cobre clase 5 (-k) y aislamiento de policloruro de vinilo (V), siendo su tensión asignada 450/750 V, según UNE 21022, bajo tubo protector curvable, empotrado, tipo 2221 y no propagador de la llama, según UNE EN 50086-2-2, de diámetro exterior 16 mm.  Totalmente instalado, conexionado y probado, según R.E.B.T.  Incluye ayudas de albañilería, replanteo, sujeción de la línea, pruebas de servicio, material auxiliar y mano de obra de tendido, colocación y conexionado eléctrico, de la marca SIMON, serie 27 PLAY blanco o similar.</t>
  </si>
  <si>
    <t>Previsión si se decide en obra</t>
  </si>
  <si>
    <t>Porche</t>
  </si>
  <si>
    <t>CANALETA PVC 130 x 55 mm. SIMON K45, DE DOS COMPARTIMENTOS</t>
  </si>
  <si>
    <t xml:space="preserve">Suministro y colocación en paredes, etc. de Canaleta de PVC tipo Simon K45 con dos compartimentos, de 130 x 45 mm., provista de accesorios para conexión a bases de enchufes, tapas, amarres, ajustes, registros, etc. completa y colocada.
</t>
  </si>
  <si>
    <t>PUNTO LUZ EN NUEVO EDIFICIO</t>
  </si>
  <si>
    <t>Punto de luz en viviendas con p.p. de caja de derivación e instalación eléctrica en cable de cobre unipolar H07V-k 3x1,5 mm2 (fase, neutro y tierra), de sección con conductor de cobre clase 5 (-k) y aislamiento de policloruro de vinilo (V), siendo su tensión asignada 450/750 V, según UNE 21022, bajo tubo protector curvable, empotrado, tipo 2221 y no propagador de la llama, según UNE EN 50086-2-2, de diámetro exterior 16 mm.  Totalmente instalado, conexionado y probado, según R.E.B.T.  Incluye ayudas de albañilería, replanteo, sujeción de la línea, pruebas de servicio, material auxiliar y mano de obra de tendido, colocación y conexionado eléctrico, de la marca SIMON, serie 27 PLAY blanco o similar.</t>
  </si>
  <si>
    <t>Porche en edificio actual</t>
  </si>
  <si>
    <t>TOMA CORRIENTE 16 A EN SALAS, I + N.</t>
  </si>
  <si>
    <t xml:space="preserve">Toma de corriente formada por una base de enchufe bipolar, de 16 A 250 V, con toma de tierra lateral, tipo SCHUKO, según UNE 20315, caja de empotrar en Lineas empotradas y Cajas de Superficie en Canaletas de PVC, bastidor, placa y marco, con p.p. de caja de derivación e instalación eléctrica en cable de cobre unipolar H07V-k 3x2,5 mm2 (fase, neutro y tierra), de sección con conductor de cobre clase 5 (-k) y aislamiento de policloruro de vinilo (V), siendo su tensión asignada 450/750 V, según UNE 21022, bajo tubo protector curvable, empotrado, tipo 2221 y no propagador de la llama, según UNE EN 50086-2-2, de diámetro exterior 20 mm.  Totalmente instalado, conexionado y probado, según R.E.B.T.  Incluye ayudas de albañilería, replanteo, sujeción de la línea, pruebas de servicio, material auxiliar y mano de obra de tendido, colocación y conexionado eléctrico, de la marca SIMON, serie 27 PLAY blanco o similar.
</t>
  </si>
  <si>
    <t>Enchufes empotrados:</t>
  </si>
  <si>
    <t>Enchufes sobre Canaleta PVC:</t>
  </si>
  <si>
    <t>PUNTO CONEXIÓN PARA CRONOTERMOSTATO</t>
  </si>
  <si>
    <t>Punto de conexión empotrado para cronotermostato ambiente en salón comedor de la vivienda, conectado a caldera, con p.p. de caja de derivación e instalación eléctrica en cable de cobre unipolar H07V-k 3x2,5 mm2 (fase, neutro y tierra), de sección con conductor de cobre clase 5 (-k) y aislamiento de policloruro de vinilo (V), siendo su tensión asignada 450/750 V, según UNE 21022, bajo tubo protector curvable, empotrado, tipo 2221 y no propagador de la llama, según UNE EN 50086-2-2, de diámetro exterior 20 mm.  Totalmente instalado, conexionado y probado, según R.E.B.T.  Incluye ayudas de albañilería, replanteo, sujeción de la línea, pruebas de servicio, material auxiliar y mano de obra de tendido, colocación y conexionado eléctrico.</t>
  </si>
  <si>
    <t>CIRCUITO MONOFÁSICO PARA ALUMBRADO DE SALAS</t>
  </si>
  <si>
    <t>Circuito general de distribución para alumbrado, con p.p. de caja de registro, regletas de conexión e instalación eléctrica en cable de cobre unipolar H07V-k 3x1,5 mm2 (fase, neutro y tierra), de sección con conductor de cobre clase 5 (-k) y aislamiento de policloruro de vinilo (V), siendo su tensión asignada 450/750 V, según UNE 21022, bajo tubo protector curvable, empotrado, tipo 2221 y no propagador de la llama, según UNE EN 50086-2-2, de diámetro exterior 16 mm.  Totalmente instalado, conexionado y probado, según R.E.B.T.  Incluye ayudas de albañilería, replanteo, sujeción de la línea, pruebas de servicio, material auxiliar y mano de obra de tendido, colocación y conexionado eléctrico.</t>
  </si>
  <si>
    <t>Porche en Nuevo Edificio</t>
  </si>
  <si>
    <t>Sala 1 y 2</t>
  </si>
  <si>
    <t>CIRCUITO MONOFÁSICO PARA TOMAS CORRIENTE DE SALAS</t>
  </si>
  <si>
    <t>Circuito general de distribución para tomas de corriente de uso general, con p.p. de caja de registro, regletas de conexión e instalación eléctrica en cable de cobre unipolar H07V-k 3x2,5 mm2 (fase, neutro y tierra), de sección con conductor de cobre clase 5 (-k) y aislamiento de policloruro de vinilo (V), siendo su tensión asignada 450/750 V, según UNE 21022, bajo tubo protector curvable, empotrado, tipo 2221 y no propagador de la llama, según UNE EN 50086-2-2, de diámetro exterior 20 mm.  Totalmente instalado, conexionado y probado, según R.E.B.T.  Incluye ayudas de albañilería, replanteo, sujeción de la línea, pruebas de servicio, material auxiliar y mano de obra de tendido, colocación y conexionado eléctrico.</t>
  </si>
  <si>
    <t>BORNE PRINCIPAL DE TIERRA</t>
  </si>
  <si>
    <t>Borne principal de tierra junto a centralización de contadores para unir la línea de enlace a tierra y la línea principal de tierra, compuesto por caja de seccionamiento a tierra marca pinazo, de medidas 110x160x64 mm, para cable de hasta 50 mm2 de sección, con caja de poliéster con tapa transparente de policarbonato, con dispositivo de seccionamiento y conos para entrada y salida de cables. Incluye ayudas de albañilería, replanteo, sujeción del equipo, pruebas de servicio, material auxiliar, mano de obra de colocación y conexionado eléctrico.</t>
  </si>
  <si>
    <t>TOMA DE TIERRA</t>
  </si>
  <si>
    <t>LÍNEA PRINCIPAL DE TIERRA</t>
  </si>
  <si>
    <t>Línea principal de tierra que une la centralización de contadores con la caja de seccionamiento a tierra en montaje superficial, realizado con conductor de cobre de 35 mm2 de sección, bajo tubo protector tipo 4321, no propagador de la llama de diámetro exterior 25 mm.  Totalmente instalada, conexionada y probada, según R.E.B.T.  Incluye ayudas de albañilería, replanteo, sujeción de la línea, pruebas de servicio, material auxiliar, mano de obra de colocación, tendido y conexionado eléctrico.</t>
  </si>
  <si>
    <t>LINEA A TIERRA EN CIMENTACION</t>
  </si>
  <si>
    <t>INSTALACIÓN EQUIPOTENCIAL SUPLEMENTARIA</t>
  </si>
  <si>
    <t>Red equipotencial en baños y aseos de vivienda, realizada con conductor de cobre de 2,5 mm2 de sección, con aislamiento de color amarillo-verde, empotrado en tubo 2221 de 16 mm de diámetro exterior. Incluye p.p. de cajas de derivación, instalación eléctrica, ayudas de albañilería, replanteo, sujeción de la línea, pruebas de servicio, material auxiliar y mano de obra de tendido, colocación y conexionado eléctrico.totalmente instalado, conexionado y probado según R.E.B.T.</t>
  </si>
  <si>
    <t>LINEA ALUMBRADO EMERGENCIAS SALIDAS A EXTERIOR</t>
  </si>
  <si>
    <t xml:space="preserve">Linea de distribución de alumbrado de emergencia , realizado según diagrama unifilar y planos de instalación. Cumpliendo el R.E.B.T., formado por circuitos de cable unipolar con conductores de cobre ESO7Z1-k(as) 3x1,5 mm2 de sección, no propagador de la llama y con emisión de humos y opacidad reducidas, siendo su tensión asignada 450/750 V, bajo tubo protector corrugado, tipo 4321 no propagador de la llama, de diámetro exterior 16 mm, totalmente instalada, conexionada y probada según el R.E.B.T.  Incluye p.p. de cajas de derivación y distribución, ayudas de albañilería, replanteo, sujeción de la línea, pruebas de servicio, material auxiliar y mano de obra de tendido, colocación, conexionado eléctrico y recortes.
</t>
  </si>
  <si>
    <t>Salidas para Tres puertas</t>
  </si>
  <si>
    <t>LINEA ALIMENTACION A  LA  AEROTERMIA</t>
  </si>
  <si>
    <t>Linea de distribución de alimentacion a sistema de aerotermia realizado según diagrama unifilar y planos de instalación. Cumpliendo el R.E.B.T., formado por circuitos de cable unipolar con conductores de cobre ESO7Z1-k(as) 5x6 mm2 de sección, no propagador de la llama y con emisión de humos y opacidad reducidas, siendo su tensión asignada 450/750 V, bajo tubo protector corrugado, tipo 4321 no propagador de la llama, de diámetro exterior 25 mm, totalmente instalada, conexionada y probada según el R.E.B.T.  Incluye p.p. de cajas de derivación y distribución, ayudas de albañilería, replanteo, sujeción de la línea, pruebas de servicio, material auxiliar y mano de obra de tendido, colocación, conexionado eléctrico y recortes.</t>
  </si>
  <si>
    <t>LINEA ALIMENTACION TELECOMUNICACIONES</t>
  </si>
  <si>
    <t xml:space="preserve">Linea de distribución de alimentacion a telecomunicaciones (RITI y RITS) . realizado según diagrama unifilar y planos de instalación. Cumpliendo el R.E.B.T., formado por circuitos de cable unipolar con conductores de cobre ESO7Z1-k(as) 3x4 mm2 de sección, no propagador de la llama y con emisión de humos y opacidad reducidas, siendo su tensión asignada 450/750 V, bajo tubo protector corrugado, tipo 4321 no propagador de la llama, de diámetro exterior 20 mm, totalmente instalada, conexionada y probada según el R.E.B.T.  Incluye p.p. de cajas de derivación y distribución, ayudas de albañilería, replanteo, sujeción de la línea, pruebas de servicio, material auxiliar y mano de obra de tendido, colocación, conexionado eléctrico y recortes. SE DECIDIRA EN OBRA SU NECESIDAD.
</t>
  </si>
  <si>
    <t>LUMINARIAS DOWNLIGHT PORCHES ACTUAL Y NUEVO EDIFICIO</t>
  </si>
  <si>
    <t xml:space="preserve">Luminaria Downlights, led de 2x26 W, empotrada en falso techo . Totalmente instalada, conexionada y probada según el R.E.B.T., incluyendo p.p. de cajas de derivación, línea eléctrica formada por conductores de cobre ESO7Z1-k(AS) no propagador de la llama y con emisión de humos y opacidad reducidas, bajo tubo protector no propagador de la llama, totalmente instalada, conexionada y probada según el R.E.B.T. Incluye p.p. de lámparas, ayudas de albañilería, replanteo, sujeción del equipo, pruebas de servicio, material auxiliar y mano de obra de montaje, colocación y conexión eléctrica.servicio, material auxiliar y mano de obra de tendido, colocación y conexionado eléctrico. SE PRESENTARAN MUESTRAS DE LUMINARIAS EQUIVALENTES EN PRECIO Y CALIDADES.
</t>
  </si>
  <si>
    <t>LUMINARIAS EMERGENCIA EN PUERTAS EXTERIORES, 150 LUMENES</t>
  </si>
  <si>
    <t xml:space="preserve">Equipo de emergencia y señalización estanco IP65 IK07, con duración 1 hora, lámpara LED incorporada de 150 lm. Incluyendo p.p. de cajas de derivación, línea eléctrica formada por conductores de cobre ESO7Z1-k(AS) 3x1,5 mm2 de sección no propagador de la llama y con emisión de humos y opacidad reducidas, bajo tubo protector blindado, tipo 4321 no propagador de la llama de diámetro exterior 16 mm.  Incluye p.p. de ayudas de albañilería, replanteo, sujeción del equipo, pruebas de servicio, material auxiliar y mano de obra de montaje, colocación y conexionado eléctrico de la marca F.Bright, modelo BD65LED (ref. 661433) o similar. Totalmente instalado y en funcionamiento.del equipo, pruebas de servicio, material auxiliar y mano de obra de montaje, colocación y conexión eléctrica.
</t>
  </si>
  <si>
    <t>Puertas a Exteriores:</t>
  </si>
  <si>
    <t>LUMINARIAS EMERGENCIA EN PUERTAS EXTERIORES, 70 LUMENES</t>
  </si>
  <si>
    <t xml:space="preserve">Equipo de emergencia y señalización estanco IP65 IK07, con duración 1 hora, lámpara LED incorporada de 70 lm. Incluyendo p.p. de cajas de derivación, línea eléctrica formada por conductores de cobre ESO7Z1-k(AS) 3x1,5 mm2 de sección no propagador de la llama y con emisión de humos y opacidad reducidas, bajo tubo protector blindado, tipo 4321 no propagador de la llama de diámetro exterior 16 mm.  Incluye p.p. de ayudas de albañilería, replanteo, sujeción del equipo, pruebas de servicio, material auxiliar y mano de obra de montaje, colocación y conexionado eléctrico de la marca F.Bright, modelo BD65LED (ref. 661433) o similar. Totalmente instalado y en funcionamiento.del equipo, pruebas de servicio, material auxiliar y mano de obra de montaje, colocación y conexión eléctrica.
</t>
  </si>
  <si>
    <t>Porche en Edificio Actual</t>
  </si>
  <si>
    <t>LINEA ALIMENTACION VENTILACION</t>
  </si>
  <si>
    <t>Linea de distribución de alimentacion de ventilación  realizado según diagrama unifilar y planos de instalación. Cumpliendo el R.E.B.T., formado por circuitos de cable unipolar con conductores de cobre RZ1-k(AS+) 3x6 mm2 de sección, no propagador de la llama y con emisión de humos y opacidad reducidas, siendo su tensión asignada 450/750 V, bajo tubo protector corrugado, tipo 4321 no propagador de la llama, de diámetro exterior 32 mm, totalmente instalada, conexionada y probada según el R.E.B.T.  Incluye p.p. de cajas de derivación y distribución, ayudas de albañilería, replanteo, sujeción de la línea, pruebas de servicio, material auxiliar y mano de obra de tendido, colocación, conexionado eléctrico y recortes.</t>
  </si>
  <si>
    <t>LUMINARIAS SUPENDIDA ESTANCAS 2 x 58 W..</t>
  </si>
  <si>
    <t xml:space="preserve">Luminaria Fluorescente estanca de 2 x 58 W, con tubos Leeds.supendidas de Techos interiores, segun descripción del proyecto,, IP54, Rf. MINI MUNICH o similar, modelo a elegir en obra previa muestras a presentar, Incluyendo p.p. de cajas de derivación, línea eléctrica formada por conductores de cobre ESO7Z1-k(AS) 3x1,5 mm2 de sección no propagador de la llama y con emisión de humos y opacidad reducidas, bajo tubo protector blindado, tipo 4321 no propagador de la llama de diámetro exterior 16 mm.  Incluye p.p. de ayudas de albañilería, replanteo, sujeción del equipo al Techo, pruebas de servicio, material auxiliar y mano de obra de montaje, colocación y conexionado eléctrico. Totalmente instaladas y en funcionamiento. LAS LUMINARIAS SERAN MODELOS Y CALIDADES A PRESENTAR EN OBRA.
</t>
  </si>
  <si>
    <t>BANDEJA PVC 60x230 mm</t>
  </si>
  <si>
    <t xml:space="preserve">Suministro montaje de canalización de cables marca UNEX serie Canal 73 o similar para previsión de linea para recarga de vehiculos eléctricos formada por bandeja de PVC ciega de paredes maciza con tapa de 230 mm de anchura y 60 mm de ala, fijada a paramento resistente (pared o techo), incluso sujeciones, soportes, anclajes, piezas especiales (curvas, tes, cambios de nivel, etc). 
</t>
  </si>
  <si>
    <t>SENSOR DE MOVIMIENTO DE SUPERFICIE</t>
  </si>
  <si>
    <t xml:space="preserve">Suministro y montaje de Sensor de Movimiento de superficie, colocado n dependencias interiores, conectado a la red, etc. con materiales auxiliares, cableados, ubicación a decidir en obra, etc. en funcionamiento, tipo IP65-blanco, PIR-120º, colocado.
</t>
  </si>
  <si>
    <t>Nuevo ediicio</t>
  </si>
  <si>
    <t>CALEFACCION Y CLIMATIZACION</t>
  </si>
  <si>
    <t>No valorada en este proyecto</t>
  </si>
  <si>
    <t>PANEL KRV 2.0 CASSETTE KOSNER 60X60 ROUNDFLOW</t>
  </si>
  <si>
    <t>MANDO CONTROL REMOTO KOSNER R05B - II</t>
  </si>
  <si>
    <t>mando inalambrico de la marca KOSNER exclusivo para unidades interiores de KRV gama 2.0, modelo R05B-II ,incorpora retroalimentacion de pantalla, funcion reloj, encendido/apagado , selección de temperatura, selección de modo, selección velocidad de ventilador, swing hasta 5 posiciones</t>
  </si>
  <si>
    <t>DISTRIBUIDOR UD INTERIOR KRV KOSNER HN-01C 2TUBOS</t>
  </si>
  <si>
    <t>Distribuidor frigorífico para unidades interiores a 2 tubos marca KOSNER modelo HN-01C 2 tubos, con conexión para circuito líquido y de gas. Conexiones con múltiples diametros de entrada y salida variable en función de la instalación.</t>
  </si>
  <si>
    <t>ML TUBO COBRE FRIGORIFICO 1/4 BARRA 6,35X0,80 UNE12735-1</t>
  </si>
  <si>
    <t>ML TUBO COBRE FRIGORIFICO 3/8 BARRA 9,52X0,80 UNE12735-1</t>
  </si>
  <si>
    <t>ML TUBO COBRE FRIGORIFICO 1/2 BARRA 12,70X0,80 UNE12735-1</t>
  </si>
  <si>
    <t>ML TUBO COBRE FRIGORIFICO 5/8 BARRA 15,87X0,80 UNE12735-1</t>
  </si>
  <si>
    <t>ML TUBO COBRE FRIGORIFICO 3/4 BARRA 19,05X1,00 UNE12735-1</t>
  </si>
  <si>
    <t>ML COQUILLA ST CLIMATIZACION 19MM 6    A/A-1/4</t>
  </si>
  <si>
    <t>Aislamiento Rubaflex ST CLIMATIZACIÓN de 19mm de espesor y 6mm de diametro, fabricado en espuma elastomérica de caucho sintético de color negro. Presenta una elevada resistencia frente a agentes corrosivos (cloruros, nitritos, amoniaco, hongos y parásitos), al tiempo que no contiene partículas sólidas perjudiciales para la salud (polvo, fibras, amianto). Material libre de CFC -HCFC. Alta resistencia y durabilidad. Rango de temperatura: -40°C + 110°C. Conductividad térmica W(m.K) EN ISO 8497(DIN 52613): 0.034 +10°C. Factor de resistencia a la difusión del vapor de agua EN 12086 (DIN 52615): =10.000. Permeabilidad al vapor (23°C) EN 12086 (DIN 52615, BS 4370) EN ISO 12572: 1*101° kg/(m*Pa*hr) or 0.09 µg*m/(N*hr). Reacción al fuego: BL- s2, d0. Resistencia a la corrosión: Excelente, Amoniaco 0.02% +/- 0.005, Nitrito (NO  ) &lt; 0.0001, Cloruro ( Cl ) 0.020 +/- 0.005 DIN 1988/7, pH neutro. Resistencia a hongos y parásitos: Excelente. Olor: Neutro. Atenuación acústica: Max 35 dB (A). Absorción acústica EN ISO 11654: Clase D. Celdas cerradas: &gt;95%. Resistencia al Ozono: Excelente. Resistencia al aceite: Excelente. Datos ecológicos: Libre de amianto, Libre HCFC - CFC, según norma.</t>
  </si>
  <si>
    <t>ML COQUILLA ST CLIMATIZACION 19MM 10  1/8  A/A-3/8</t>
  </si>
  <si>
    <t>Aislamiento Rubaflex ST CLIMATIZACIÓN de 19mm de espesor y 10mm de diametro, fabricado en espuma elastomérica de caucho sintético de color negro. Presenta una elevada resistencia frente a agentes corrosivos (cloruros, nitritos, amoniaco, hongos y parásitos), al tiempo que no contiene partículas sólidas perjudiciales para la salud (polvo, fibras, amianto). Material libre de CFC -HCFC. Alta resistencia y durabilidad. Rango de temperatura: -40°C + 110°C. Conductividad térmica W(m.K) EN ISO 8497(DIN 52613): 0.034 +10°C. Factor de resistencia a la difusión del vapor de agua EN 12086 (DIN 52615): =10.000. Permeabilidad al vapor (23°C) EN 12086 (DIN 52615, BS 4370) EN ISO 12572: 1*101° kg/(m*Pa*hr) or 0.09 µg*m/(N*hr). Reacción al fuego: BL- s2, d0. Resistencia a la corrosión: Excelente, Amoniaco 0.02% +/- 0.005, Nitrito (NO  ) &lt; 0.0001, Cloruro ( Cl ) 0.020 +/- 0.005 DIN 1988/7, pH neutro. Resistencia a hongos y parásitos: Excelente. Olor: Neutro. Atenuación acústica: Max 35 dB (A). Absorción acústica EN ISO 11654: Clase D. Celdas cerradas: &gt;95%. Resistencia al Ozono: Excelente. Resistencia al aceite: Excelente. Datos ecológicos: Libre de amianto, Libre HCFC - CFC, según norma.</t>
  </si>
  <si>
    <t>ML COQUILLA ST CLIMATIZACION 19MM 12       A/A-1/2</t>
  </si>
  <si>
    <t>Aislamiento Rubaflex ST CLIMATIZACIÓN de 19mm de espesor y 12mm de diametro, fabricado en espuma elastomérica de caucho sintético de color negro. Presenta una elevada resistencia frente a agentes corrosivos (cloruros, nitritos, amoniaco, hongos y parásitos), al tiempo que no contiene partículas sólidas perjudiciales para la salud (polvo, fibras, amianto). Material libre de CFC -HCFC. Alta resistencia y durabilidad. Rango de temperatura: -40°C + 110°C. Conductividad térmica W(m.K) EN ISO 8497(DIN 52613): 0.034 +10°C. Factor de resistencia a la difusión del vapor de agua EN 12086 (DIN 52615): =10.000. Permeabilidad al vapor (23°C) EN 12086 (DIN 52615, BS 4370) EN ISO 12572: 1*101° kg/(m*Pa*hr) or 0.09 µg*m/(N*hr). Reacción al fuego: BL- s2, d0. Resistencia a la corrosión: Excelente, Amoniaco 0.02% +/- 0.005, Nitrito (NO  ) &lt; 0.0001, Cloruro ( Cl ) 0.020 +/- 0.005 DIN 1988/7, pH neutro. Resistencia a hongos y parásitos: Excelente. Olor: Neutro. Atenuación acústica: Max 35 dB (A). Absorción acústica EN ISO 11654: Clase D. Celdas cerradas: &gt;95%. Resistencia al Ozono: Excelente. Resistencia al aceite: Excelente. Datos ecológicos: Libre de amianto, Libre HCFC - CFC, según norma.</t>
  </si>
  <si>
    <t>ML COQUILLA ST CLIMATIZACION 19MM 15  1/4  A/A-5/8</t>
  </si>
  <si>
    <t>Aislamiento Rubaflex ST CLIMATIZACIÓN de 19mm de espesor y 15mm de diametro, fabricado en espuma elastomérica de caucho sintético de color negro. Presenta una elevada resistencia frente a agentes corrosivos (cloruros, nitritos, amoniaco, hongos y parásitos), al tiempo que no contiene partículas sólidas perjudiciales para la salud (polvo, fibras, amianto). Material libre de CFC -HCFC. Alta resistencia y durabilidad. Rango de temperatura: -40°C + 110°C. Conductividad térmica W(m.K) EN ISO 8497(DIN 52613): 0.034 +10°C. Factor de resistencia a la difusión del vapor de agua EN 12086 (DIN 52615): =10.000. Permeabilidad al vapor (23°C) EN 12086 (DIN 52615, BS 4370) EN ISO 12572: 1*101° kg/(m*Pa*hr) or 0.09 µg*m/(N*hr). Reacción al fuego: BL- s2, d0. Resistencia a la corrosión: Excelente, Amoniaco 0.02% +/- 0.005, Nitrito (NO  ) &lt; 0.0001, Cloruro ( Cl ) 0.020 +/- 0.005 DIN 1988/7, pH neutro. Resistencia a hongos y parásitos: Excelente. Olor: Neutro. Atenuación acústica: Max 35 dB (A). Absorción acústica EN ISO 11654: Clase D. Celdas cerradas: &gt;95%. Resistencia al Ozono: Excelente. Resistencia al aceite: Excelente. Datos ecológicos: Libre de amianto, Libre HCFC - CFC, según norma.</t>
  </si>
  <si>
    <t>ML COQUILLA ST CLIMATIZACION 19MM 18  3/8  A/A-3/4</t>
  </si>
  <si>
    <t>Aislamiento Rubaflex ST CLIMATIZACIÓN de 19mm de espesor y 18mm de diametro, fabricado en espuma elastomérica de caucho sintético de color negro. Presenta una elevada resistencia frente a agentes corrosivos (cloruros, nitritos, amoniaco, hongos y parásitos), al tiempo que no contiene partículas sólidas perjudiciales para la salud (polvo, fibras, amianto). Material libre de CFC -HCFC. Alta resistencia y durabilidad. Rango de temperatura: -40°C + 110°C. Conductividad térmica W(m.K) EN ISO 8497(DIN 52613): 0.034 +10°C. Factor de resistencia a la difusión del vapor de agua EN 12086 (DIN 52615): =10.000. Permeabilidad al vapor (23°C) EN 12086 (DIN 52615, BS 4370) EN ISO 12572: 1*101° kg/(m*Pa*hr) or 0.09 µg*m/(N*hr). Reacción al fuego: BL- s2, d0. Resistencia a la corrosión: Excelente, Amoniaco 0.02% +/- 0.005, Nitrito (NO  ) &lt; 0.0001, Cloruro ( Cl ) 0.020 +/- 0.005 DIN 1988/7, pH neutro. Resistencia a hongos y parásitos: Excelente. Olor: Neutro. Atenuación acústica: Max 35 dB (A). Absorción acústica EN ISO 11654: Clase D. Celdas cerradas: &gt;95%. Resistencia al Ozono: Excelente. Resistencia al aceite: Excelente. Datos ecológicos: Libre de amianto, Libre HCFC - CFC, según norma.</t>
  </si>
  <si>
    <t>TELECOMUNICACIONES</t>
  </si>
  <si>
    <t>RED DE TELECOMUNICACIONES</t>
  </si>
  <si>
    <t xml:space="preserve">Ejecución de Red de Telecomunicaciones con la instalación de cableados necesarios, etc. segun Normativa y segun instrucciones. A Justificar en obra.
</t>
  </si>
  <si>
    <t>PROTECCION CONTRA INCENDIOS</t>
  </si>
  <si>
    <t>PCI  EN NUEVAS SALAS</t>
  </si>
  <si>
    <t>ROTULOS FOTOLUMINISCENTES</t>
  </si>
  <si>
    <t>Suministro y colocacion de rotulos fotoluminiscentes normalizados según CTE, indicadores de situacion de extintores, pulsadores de alarma, bocas de incendios, salidas de emergencia, recorridos de evacuacion etc excepto en aquellas unidades que lo lleven incluido en su descripción.
Se medirá por unidad colocada.</t>
  </si>
  <si>
    <t>EXTINTORES POLVO ABC 6 KGS.</t>
  </si>
  <si>
    <t>Extintor portátil de polvo polivalente ABC, presión incorporada, válvula de disparo rápido con dispositivo de comprobación de presión interna, con manómetro, cuerpo exterior de de chapa de acero laminado AP04, pintura epoxi polimerizado a 200º C, manguera de cambio flexible con revestimiento externo de poliamida negra y difusor tubular, base de plástico de alta resistencia. Incluso pictograma de señalización normalizado. 
  - Eficacia: 27A-183B (6Kg)
  - Temperatura de utilización: -20ºC. a +60ªC
  - Presión de prueba: 23 bar.
Totalmente instalado, incluso soportes y colocación. 
Se medirá la unidad totalmente instalada.</t>
  </si>
  <si>
    <t>EXTINTORES NIEVE CARBÓNICA CO2</t>
  </si>
  <si>
    <t>Extintor de nieve carbónica CO2, presión incorporada, válvula de disparo rápido con dispositivo de comprobación de presión interna, con manómetro autocomprobable. Eficacia 89B (5 kg). Incluyendo los elementos y accesorios para su anclaje, soportes, pequeño material y ayudas auxiliares.
Se medirá la unidad totalmente instalada.</t>
  </si>
  <si>
    <t>Sala Cabina, junto Cuadro Electrico</t>
  </si>
  <si>
    <t>03</t>
  </si>
  <si>
    <t>CONTROL DE CALIDAD</t>
  </si>
  <si>
    <t>ESTRUCTURA</t>
  </si>
  <si>
    <t>RESISTENCIA A COMPRESIÓN - HORMIGON (EHE 08)</t>
  </si>
  <si>
    <t xml:space="preserve">
Toma de muestra de hormigón fresco, medida de asentamiento, fabricación de 5 probetas cilíndricas de 15 x 30 cm, curado, pulido o refren tado y rotura a compresión. UNE-EN 12350-1/09 , UNE-EN 12350-2/09. UNE-EN 12390-2/09 Y UNE-EN 12390-3/09+AC/11.
</t>
  </si>
  <si>
    <t>Cimentación</t>
  </si>
  <si>
    <t>05</t>
  </si>
  <si>
    <t>SEGURIDAD Y SALUD</t>
  </si>
  <si>
    <t xml:space="preserve">05.01        </t>
  </si>
  <si>
    <t>CAPÍTULO COMPLETO DE SEGURIDAD Y SALUD</t>
  </si>
  <si>
    <t xml:space="preserve">Presupuesto del capítulo completo de Seguridad y Salud, de acuerdo al desglose presentado en el documento ESTUDIO DE SEGURIDAD Y SALUD y de la Elaboración del Plan de Seguridad y Salud, con los Vallados de Obra, Barandillas en Cubierta, andamiajes, Protecciones Colectiva e Individusles, etc.. (Los vestuarios y Aseos existentes en el Edificio Actual y junto la obra, podrán utilizarse por los trabajadores, previo VºBº Municipal)
</t>
  </si>
  <si>
    <t>05.01</t>
  </si>
  <si>
    <t>06</t>
  </si>
  <si>
    <t>GESTION DE RESIDUOS</t>
  </si>
  <si>
    <t xml:space="preserve">06.01        </t>
  </si>
  <si>
    <t>GESTIÓN DE RESIDUOS</t>
  </si>
  <si>
    <t xml:space="preserve">Presupuesto del capítulo completo de Gestión de Residuos, de acuerdo al desglose presentado en el documento ESTUDIO DE GESTION DE RESIDUOS y el Plan de Residuos para la obra.
</t>
  </si>
  <si>
    <t>06.01</t>
  </si>
  <si>
    <t>07</t>
  </si>
  <si>
    <t>GESCO</t>
  </si>
  <si>
    <t>VENTILACION (IMPULSION Y EXTRACCION)</t>
  </si>
  <si>
    <t>Ira en el exterior debidamente protegida</t>
  </si>
  <si>
    <t>03.04.01</t>
  </si>
  <si>
    <t>Salas</t>
  </si>
  <si>
    <t>CONDUCTOS IMPULSION + EXTRACCION SALAS</t>
  </si>
  <si>
    <t>Conductos de impulsión y extracción de salas ubicados vistos por el perímetro y suspendidos del techo, mediante tubos galvanizado de diámetros 250/350/450 - 0,5 mm. Incluyendo codos, reducciones, manguitoslos, elementos y accesorios para su anclaje, soportes, pequeño material y ayudas auxiliares.
Se medirá la unidad totalmente instalada.</t>
  </si>
  <si>
    <t>4.500 €  estimacion total ventilacion</t>
  </si>
  <si>
    <t>02.04.01.01.01</t>
  </si>
  <si>
    <t>02.04.01.01.02</t>
  </si>
  <si>
    <t>02.04.01.01.03</t>
  </si>
  <si>
    <t>02.04.01.02.01</t>
  </si>
  <si>
    <t>02.04.01.02.02</t>
  </si>
  <si>
    <t>02.04.01.02.03</t>
  </si>
  <si>
    <t>02.04.01.02.04</t>
  </si>
  <si>
    <t>02.04.01.02.05</t>
  </si>
  <si>
    <t>02.04.01.03.01</t>
  </si>
  <si>
    <t>02.04.01.03.02</t>
  </si>
  <si>
    <t xml:space="preserve">02.05.01.01     </t>
  </si>
  <si>
    <t xml:space="preserve">02.05.01.02     </t>
  </si>
  <si>
    <t xml:space="preserve">02.09.03.01  </t>
  </si>
  <si>
    <t xml:space="preserve">02.10.03    </t>
  </si>
  <si>
    <t xml:space="preserve">02.10.11     </t>
  </si>
  <si>
    <t xml:space="preserve">03.01         </t>
  </si>
  <si>
    <t xml:space="preserve">03.01.01     </t>
  </si>
  <si>
    <t xml:space="preserve">03.01.02     </t>
  </si>
  <si>
    <t xml:space="preserve">03.01.03     </t>
  </si>
  <si>
    <t xml:space="preserve">03.01.04     </t>
  </si>
  <si>
    <t xml:space="preserve">03.01.05     </t>
  </si>
  <si>
    <t xml:space="preserve">03.01.06     </t>
  </si>
  <si>
    <t xml:space="preserve">03.01.07     </t>
  </si>
  <si>
    <t xml:space="preserve">03.01.08     </t>
  </si>
  <si>
    <t xml:space="preserve">03.01.09     </t>
  </si>
  <si>
    <t xml:space="preserve">03.01.10     </t>
  </si>
  <si>
    <t xml:space="preserve">03.01.11    </t>
  </si>
  <si>
    <t xml:space="preserve">03.01.12    </t>
  </si>
  <si>
    <t xml:space="preserve">03.01.13   </t>
  </si>
  <si>
    <t xml:space="preserve">03.01.14   </t>
  </si>
  <si>
    <t xml:space="preserve">03.01.15   </t>
  </si>
  <si>
    <t xml:space="preserve">03.01.16   </t>
  </si>
  <si>
    <t xml:space="preserve">03.01.17  </t>
  </si>
  <si>
    <t xml:space="preserve">03.01.18 </t>
  </si>
  <si>
    <t xml:space="preserve">03.01.19 </t>
  </si>
  <si>
    <t>03.01.20</t>
  </si>
  <si>
    <t>03.01.21</t>
  </si>
  <si>
    <t>03.01.22</t>
  </si>
  <si>
    <t>03.01.23</t>
  </si>
  <si>
    <t>03.01.24</t>
  </si>
  <si>
    <t>03.01.25</t>
  </si>
  <si>
    <t>03.01.26</t>
  </si>
  <si>
    <t xml:space="preserve">03.02         </t>
  </si>
  <si>
    <t xml:space="preserve">03.02.01      </t>
  </si>
  <si>
    <t xml:space="preserve">03.02.02      </t>
  </si>
  <si>
    <t xml:space="preserve">03.02.03      </t>
  </si>
  <si>
    <t xml:space="preserve">03.02.04      </t>
  </si>
  <si>
    <t xml:space="preserve">03.02.05     </t>
  </si>
  <si>
    <t xml:space="preserve">03.02.23      </t>
  </si>
  <si>
    <t xml:space="preserve">03.03   </t>
  </si>
  <si>
    <t xml:space="preserve">03.03.01      </t>
  </si>
  <si>
    <t xml:space="preserve">03.03.02      </t>
  </si>
  <si>
    <t xml:space="preserve">03.04         </t>
  </si>
  <si>
    <t xml:space="preserve">03.04.01     </t>
  </si>
  <si>
    <t xml:space="preserve">03.05         </t>
  </si>
  <si>
    <t xml:space="preserve">03.05.01      </t>
  </si>
  <si>
    <t xml:space="preserve">03.05.01.01 </t>
  </si>
  <si>
    <t xml:space="preserve">03.05.01.02 </t>
  </si>
  <si>
    <t xml:space="preserve">03.05.01.03 </t>
  </si>
  <si>
    <t>04</t>
  </si>
  <si>
    <t>04.01</t>
  </si>
  <si>
    <t xml:space="preserve">04.01.01       </t>
  </si>
  <si>
    <t>02.05.01.01</t>
  </si>
  <si>
    <t xml:space="preserve">02.05.01.03     </t>
  </si>
  <si>
    <t>02.05.01.02</t>
  </si>
  <si>
    <t>02.05.01.04</t>
  </si>
  <si>
    <t>02.05.01.03</t>
  </si>
  <si>
    <t xml:space="preserve">02.05.01.05 </t>
  </si>
  <si>
    <t xml:space="preserve">02.05.01.06    </t>
  </si>
  <si>
    <t>02.05.01.05</t>
  </si>
  <si>
    <t>02.05.01.06</t>
  </si>
  <si>
    <t>02.10.11</t>
  </si>
  <si>
    <t>03.01.01</t>
  </si>
  <si>
    <t>03.01.02</t>
  </si>
  <si>
    <t>03.01.03</t>
  </si>
  <si>
    <t>03.01.04</t>
  </si>
  <si>
    <t>03.01.05</t>
  </si>
  <si>
    <t>03.01.06</t>
  </si>
  <si>
    <t>03.01.07</t>
  </si>
  <si>
    <t>03.01.08</t>
  </si>
  <si>
    <t>03.01.09</t>
  </si>
  <si>
    <t>03.01.10</t>
  </si>
  <si>
    <t>03.01.11</t>
  </si>
  <si>
    <t>03.01.12</t>
  </si>
  <si>
    <t>03.01.19</t>
  </si>
  <si>
    <t>03.01.18</t>
  </si>
  <si>
    <t>03.01.17</t>
  </si>
  <si>
    <t>03.01.16</t>
  </si>
  <si>
    <t>03.01.15</t>
  </si>
  <si>
    <t>03.01.14</t>
  </si>
  <si>
    <t>03.01.13</t>
  </si>
  <si>
    <t>03.01</t>
  </si>
  <si>
    <t>03.02.01</t>
  </si>
  <si>
    <t>03.02.02</t>
  </si>
  <si>
    <t>03.02.03</t>
  </si>
  <si>
    <t>03.02.04</t>
  </si>
  <si>
    <t>03.02.05</t>
  </si>
  <si>
    <t>03.02.06</t>
  </si>
  <si>
    <t>03.02.07</t>
  </si>
  <si>
    <t>03.02.08</t>
  </si>
  <si>
    <t>03.02.09</t>
  </si>
  <si>
    <t>03.02.10</t>
  </si>
  <si>
    <t>03.02.11</t>
  </si>
  <si>
    <t>03.02.12</t>
  </si>
  <si>
    <t>03.02.13</t>
  </si>
  <si>
    <t>03.02.14</t>
  </si>
  <si>
    <t>03.02.15</t>
  </si>
  <si>
    <t>03.02.22</t>
  </si>
  <si>
    <t>03.02</t>
  </si>
  <si>
    <t>03.03.01</t>
  </si>
  <si>
    <t>03.03.02</t>
  </si>
  <si>
    <t>03.03</t>
  </si>
  <si>
    <t>03.04</t>
  </si>
  <si>
    <t>03.05.01.01</t>
  </si>
  <si>
    <t>03.05.01.03</t>
  </si>
  <si>
    <t>03.05.01.02</t>
  </si>
  <si>
    <t>03.05.01</t>
  </si>
  <si>
    <t>03.05</t>
  </si>
  <si>
    <t>04.01.01</t>
  </si>
  <si>
    <t xml:space="preserve">Sumistro y montaje del Faldon inclinado de cubierta y sobre la estructura de madera laminada, formada por:
- Tablero estructural de espesor 25 mm., con acabado visto al interior en Barnizado Natural y amarrado a la Estructura de Madera laminada.
- Dos capas de Aislamiento de Poliestireno extruido de 80+80 = 160 mm, amarradas al tablero.
- Lámina impermeable y traspirable de seguridad tipo Maidylit o similar.
- Doble lineas de correas galvanizadas tipo Omega esgun detalles.
- Cubrición final de chapa minionda e = o,70 mm., lacada, con parte proporcional de correas galvanixadas tipo Omegas y atornilladas al faldón.
- Materiales auxiliares, amarres, montaje, ajustes, etc., todo segun detalles plano 09.
</t>
  </si>
  <si>
    <t xml:space="preserve">Sumistro y montaje del Faldon VERTICAL EN FACHADA PORTERIOR, con materiales idem. a los de cubierta y sobre la estructura de madera laminada, formada por:
- Tablero estructural de espesor 25 mm., con acabado visto al interior en Barnizado Natural y amarrado a la Estructura de Madera laminada.
- Dos capas de Aislamiento de Poliestireno extruido de 80+80 = 160 mm, amarradas al tablero.
- Doble lineas de correas galvanizadas tipo Omega esgun detalles.
- Cubrición final de chapa minionda e = 0,70 mm., lacada, con parte proporcional de correas galvanixadas tipo Omegas y atornilladas en este faldon vertical.
- Materiales auxiliares, amarres, montaje, ajustes, etc., todo segun detalles plano 09.
</t>
  </si>
  <si>
    <t>EQUIPAMIENTO DEPORTIVO POLIVALENTE</t>
  </si>
  <si>
    <t>RECUPERADOR DE CALOR KRC 2 HE</t>
  </si>
  <si>
    <t>Recuperador de calor para impulsión y extracción de aire MOD. KRC 2 HE. Potencia de 0,17 kw.</t>
  </si>
  <si>
    <t>Subestación conectada a derivación de caldera de biomasa que abastece al edificio de vestuarios, con intercambiador de placas y sistema de bombeo a red interior de fancoils interiores.</t>
  </si>
  <si>
    <t>Ira en la Sala de Instalaciones</t>
  </si>
  <si>
    <t>A medida, s/ Saltoki</t>
  </si>
  <si>
    <t xml:space="preserve">PUESTA EN MARCHA </t>
  </si>
  <si>
    <t>UD INTERIOR FANCOIL CASSETTE KFCI-CS 4T 60X60</t>
  </si>
  <si>
    <t>unidad interior FANCOIL tipo cassete 4 vias 60x60 dc,marca KOSNER modelo KFCD-CS 300, de potencia frigorifica 2055 Kcal/h y de potencia calorifica 3371 Kcal/h. caudal de aire 284/397/560m³/h.no incluye mando.</t>
  </si>
  <si>
    <t>SUBESTACION CONECTADA A CALDERA BIOMASA</t>
  </si>
  <si>
    <t xml:space="preserve">03.02.06     </t>
  </si>
  <si>
    <t xml:space="preserve">03.02.087    </t>
  </si>
  <si>
    <t xml:space="preserve">03.02.09   </t>
  </si>
  <si>
    <t xml:space="preserve">03.02.10    </t>
  </si>
  <si>
    <t xml:space="preserve">03.02.11     </t>
  </si>
  <si>
    <t xml:space="preserve">03.02.12  </t>
  </si>
  <si>
    <t xml:space="preserve">03.02.13    </t>
  </si>
  <si>
    <t xml:space="preserve">03.02.14     </t>
  </si>
  <si>
    <t xml:space="preserve">03.02.15     </t>
  </si>
  <si>
    <t>TOTAL EJECUCION MATERIAL</t>
  </si>
  <si>
    <t>GASTOS GENERALES</t>
  </si>
  <si>
    <t>BENEFICIO INDUSTRIAL</t>
  </si>
  <si>
    <t>TOTAL GG Y BI</t>
  </si>
  <si>
    <t>TOTAL PRESPUESTO GENERAL SIN IVA</t>
  </si>
  <si>
    <t>IVA</t>
  </si>
  <si>
    <t>TOTAL PRESPUESTO CONTRATA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</si>
</sst>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6" x14ac:knownFonts="1">
    <font>
      <sz val="11"/>
      <color theme="1"/>
      <name val="Calibri"/>
      <family val="2"/>
      <scheme val="minor"/>
    </font>
    <font>
      <b/>
      <sz val="10"/>
      <color theme="1"/>
      <name val="Calibri"/>
      <family val="2"/>
      <scheme val="minor"/>
    </font>
    <font>
      <b/>
      <sz val="14"/>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s>
  <fills count="6">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42"/>
        <bgColor indexed="64"/>
      </patternFill>
    </fill>
    <fill>
      <patternFill patternType="solid">
        <fgColor indexed="8"/>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37">
    <xf numFmtId="0" fontId="0" fillId="0" borderId="0" xfId="0"/>
    <xf numFmtId="49" fontId="1" fillId="0" borderId="0" xfId="0" applyNumberFormat="1" applyFont="1"/>
    <xf numFmtId="0" fontId="1" fillId="0" borderId="0" xfId="0" applyFont="1"/>
    <xf numFmtId="49" fontId="2" fillId="0" borderId="0" xfId="0" applyNumberFormat="1" applyFont="1" applyAlignment="1">
      <alignment vertical="top"/>
    </xf>
    <xf numFmtId="0" fontId="2" fillId="0" borderId="0" xfId="0" applyFont="1" applyAlignment="1">
      <alignment vertical="top"/>
    </xf>
    <xf numFmtId="49" fontId="5" fillId="0" borderId="0" xfId="0" applyNumberFormat="1" applyFont="1" applyAlignment="1">
      <alignment vertical="top"/>
    </xf>
    <xf numFmtId="49" fontId="5" fillId="0" borderId="0" xfId="0" applyNumberFormat="1" applyFont="1" applyAlignment="1">
      <alignment horizontal="right" vertical="top"/>
    </xf>
    <xf numFmtId="49" fontId="4" fillId="3" borderId="0" xfId="0" applyNumberFormat="1" applyFont="1" applyFill="1" applyAlignment="1">
      <alignment vertical="top"/>
    </xf>
    <xf numFmtId="0" fontId="4" fillId="3" borderId="0" xfId="0" applyFont="1" applyFill="1" applyAlignment="1">
      <alignment vertical="top"/>
    </xf>
    <xf numFmtId="4" fontId="4" fillId="2" borderId="0" xfId="0" applyNumberFormat="1" applyFont="1" applyFill="1" applyAlignment="1">
      <alignment vertical="top"/>
    </xf>
    <xf numFmtId="49" fontId="4" fillId="4" borderId="0" xfId="0" applyNumberFormat="1" applyFont="1" applyFill="1" applyAlignment="1">
      <alignment vertical="top"/>
    </xf>
    <xf numFmtId="0" fontId="4" fillId="4" borderId="0" xfId="0" applyFont="1" applyFill="1" applyAlignment="1">
      <alignment vertical="top"/>
    </xf>
    <xf numFmtId="49" fontId="3" fillId="0" borderId="0" xfId="0" applyNumberFormat="1" applyFont="1" applyAlignment="1">
      <alignment vertical="top"/>
    </xf>
    <xf numFmtId="0" fontId="3" fillId="0" borderId="0" xfId="0" applyFont="1" applyAlignment="1">
      <alignment vertical="top"/>
    </xf>
    <xf numFmtId="4" fontId="3" fillId="0" borderId="0" xfId="0" applyNumberFormat="1" applyFont="1" applyAlignment="1">
      <alignment vertical="top"/>
    </xf>
    <xf numFmtId="4" fontId="3" fillId="2" borderId="0" xfId="0" applyNumberFormat="1" applyFont="1" applyFill="1" applyAlignment="1">
      <alignment vertical="top"/>
    </xf>
    <xf numFmtId="0" fontId="3" fillId="0" borderId="0" xfId="0" applyFont="1" applyAlignment="1">
      <alignment vertical="top" wrapText="1"/>
    </xf>
    <xf numFmtId="164" fontId="3" fillId="0" borderId="0" xfId="0" applyNumberFormat="1" applyFont="1" applyAlignment="1">
      <alignment vertical="top"/>
    </xf>
    <xf numFmtId="164" fontId="3" fillId="2" borderId="0" xfId="0" applyNumberFormat="1" applyFont="1" applyFill="1" applyAlignment="1">
      <alignment vertical="top"/>
    </xf>
    <xf numFmtId="49" fontId="4" fillId="0" borderId="0" xfId="0" applyNumberFormat="1" applyFont="1" applyAlignment="1">
      <alignment vertical="top"/>
    </xf>
    <xf numFmtId="0" fontId="3" fillId="5" borderId="0" xfId="0" applyFont="1" applyFill="1" applyAlignment="1">
      <alignment vertical="top"/>
    </xf>
    <xf numFmtId="49" fontId="5" fillId="0" borderId="0" xfId="0" applyNumberFormat="1" applyFont="1" applyAlignment="1">
      <alignment vertical="top" wrapText="1"/>
    </xf>
    <xf numFmtId="49" fontId="4" fillId="3" borderId="0" xfId="0" applyNumberFormat="1" applyFont="1" applyFill="1" applyAlignment="1">
      <alignment vertical="top" wrapText="1"/>
    </xf>
    <xf numFmtId="49" fontId="4" fillId="4" borderId="0" xfId="0" applyNumberFormat="1" applyFont="1" applyFill="1" applyAlignment="1">
      <alignment vertical="top" wrapText="1"/>
    </xf>
    <xf numFmtId="49" fontId="3" fillId="0" borderId="0" xfId="0" applyNumberFormat="1" applyFont="1" applyAlignment="1">
      <alignment vertical="top" wrapText="1"/>
    </xf>
    <xf numFmtId="0" fontId="3" fillId="5" borderId="0" xfId="0" applyFont="1" applyFill="1" applyAlignment="1">
      <alignment vertical="top" wrapText="1"/>
    </xf>
    <xf numFmtId="0" fontId="3" fillId="0" borderId="1" xfId="0" applyFont="1" applyBorder="1" applyAlignment="1">
      <alignment vertical="top"/>
    </xf>
    <xf numFmtId="0" fontId="3" fillId="0" borderId="1" xfId="0" applyFont="1" applyBorder="1" applyAlignment="1">
      <alignment vertical="top" wrapText="1"/>
    </xf>
    <xf numFmtId="49" fontId="4" fillId="0" borderId="1" xfId="0" applyNumberFormat="1" applyFont="1" applyBorder="1" applyAlignment="1">
      <alignment vertical="top"/>
    </xf>
    <xf numFmtId="4" fontId="4" fillId="2" borderId="1" xfId="0" applyNumberFormat="1" applyFont="1" applyFill="1" applyBorder="1" applyAlignment="1">
      <alignment vertical="top"/>
    </xf>
    <xf numFmtId="4" fontId="3" fillId="0" borderId="1" xfId="0" applyNumberFormat="1" applyFont="1" applyBorder="1" applyAlignment="1">
      <alignment vertical="top"/>
    </xf>
    <xf numFmtId="49" fontId="4" fillId="0" borderId="0" xfId="0" applyNumberFormat="1" applyFont="1" applyAlignment="1">
      <alignment horizontal="right" vertical="top"/>
    </xf>
    <xf numFmtId="10" fontId="3" fillId="0" borderId="0" xfId="0" applyNumberFormat="1" applyFont="1" applyAlignment="1">
      <alignment vertical="top"/>
    </xf>
    <xf numFmtId="49" fontId="3" fillId="0" borderId="0" xfId="0" applyNumberFormat="1" applyFont="1" applyAlignment="1">
      <alignment horizontal="right" vertical="top"/>
    </xf>
    <xf numFmtId="10" fontId="3" fillId="0" borderId="1" xfId="0" applyNumberFormat="1" applyFont="1" applyBorder="1" applyAlignment="1">
      <alignment vertical="top"/>
    </xf>
    <xf numFmtId="10" fontId="3" fillId="0" borderId="2" xfId="0" applyNumberFormat="1" applyFont="1" applyBorder="1" applyAlignment="1">
      <alignment vertical="top"/>
    </xf>
    <xf numFmtId="4" fontId="4" fillId="2" borderId="2" xfId="0" applyNumberFormat="1" applyFont="1" applyFill="1" applyBorder="1" applyAlignment="1">
      <alignmen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031"/>
  <sheetViews>
    <sheetView zoomScale="120" zoomScaleNormal="120" workbookViewId="0">
      <pane xSplit="4" ySplit="3" topLeftCell="E1019" activePane="bottomRight" state="frozen"/>
      <selection pane="topRight" activeCell="E1" sqref="E1"/>
      <selection pane="bottomLeft" activeCell="A4" sqref="A4"/>
      <selection pane="bottomRight" activeCell="L960" sqref="L960"/>
    </sheetView>
  </sheetViews>
  <sheetFormatPr baseColWidth="10" defaultRowHeight="15" x14ac:dyDescent="0.25"/>
  <cols>
    <col min="1" max="1" width="15.5703125" bestFit="1" customWidth="1"/>
    <col min="2" max="2" width="6.5703125" customWidth="1"/>
    <col min="3" max="3" width="3.7109375" customWidth="1"/>
    <col min="4" max="4" width="32.85546875" customWidth="1"/>
    <col min="5" max="5" width="42.85546875" bestFit="1" customWidth="1"/>
    <col min="6" max="6" width="2.85546875" customWidth="1"/>
    <col min="7" max="7" width="8.5703125" customWidth="1"/>
    <col min="8" max="8" width="8.140625" customWidth="1"/>
    <col min="9" max="9" width="6.5703125" customWidth="1"/>
    <col min="10" max="10" width="9.140625" customWidth="1"/>
    <col min="11" max="11" width="7.85546875" customWidth="1"/>
    <col min="12" max="13" width="8.7109375" customWidth="1"/>
  </cols>
  <sheetData>
    <row r="1" spans="1:13" x14ac:dyDescent="0.25">
      <c r="A1" s="1" t="s">
        <v>784</v>
      </c>
      <c r="B1" s="2"/>
      <c r="C1" s="2"/>
      <c r="D1" s="2"/>
      <c r="E1" s="2"/>
      <c r="F1" s="2"/>
      <c r="G1" s="2"/>
      <c r="H1" s="2"/>
      <c r="I1" s="2"/>
      <c r="J1" s="2"/>
      <c r="K1" s="2"/>
      <c r="L1" s="2"/>
      <c r="M1" s="2"/>
    </row>
    <row r="2" spans="1:13" ht="18.75" x14ac:dyDescent="0.25">
      <c r="A2" s="3" t="s">
        <v>0</v>
      </c>
      <c r="B2" s="4"/>
      <c r="C2" s="4"/>
      <c r="D2" s="4"/>
      <c r="E2" s="4"/>
      <c r="F2" s="4"/>
      <c r="G2" s="4"/>
      <c r="H2" s="4"/>
      <c r="I2" s="4"/>
      <c r="J2" s="4"/>
      <c r="K2" s="4"/>
      <c r="L2" s="4"/>
      <c r="M2" s="4"/>
    </row>
    <row r="3" spans="1:13" x14ac:dyDescent="0.25">
      <c r="A3" s="5" t="s">
        <v>1</v>
      </c>
      <c r="B3" s="5" t="s">
        <v>4</v>
      </c>
      <c r="C3" s="5" t="s">
        <v>5</v>
      </c>
      <c r="D3" s="21" t="s">
        <v>2</v>
      </c>
      <c r="E3" s="5" t="s">
        <v>8</v>
      </c>
      <c r="F3" s="6" t="s">
        <v>9</v>
      </c>
      <c r="G3" s="6" t="s">
        <v>10</v>
      </c>
      <c r="H3" s="6" t="s">
        <v>11</v>
      </c>
      <c r="I3" s="6" t="s">
        <v>12</v>
      </c>
      <c r="J3" s="6" t="s">
        <v>13</v>
      </c>
      <c r="K3" s="6" t="s">
        <v>6</v>
      </c>
      <c r="L3" s="6" t="s">
        <v>7</v>
      </c>
      <c r="M3" s="6" t="s">
        <v>3</v>
      </c>
    </row>
    <row r="4" spans="1:13" x14ac:dyDescent="0.25">
      <c r="A4" s="7" t="s">
        <v>14</v>
      </c>
      <c r="B4" s="7" t="s">
        <v>16</v>
      </c>
      <c r="C4" s="7" t="s">
        <v>17</v>
      </c>
      <c r="D4" s="22" t="s">
        <v>15</v>
      </c>
      <c r="E4" s="8"/>
      <c r="F4" s="8"/>
      <c r="G4" s="8"/>
      <c r="H4" s="8"/>
      <c r="I4" s="8"/>
      <c r="J4" s="8"/>
      <c r="K4" s="9">
        <f>K116</f>
        <v>1</v>
      </c>
      <c r="L4" s="9">
        <f>L116</f>
        <v>20898.21</v>
      </c>
      <c r="M4" s="9">
        <f>M116</f>
        <v>20898.21</v>
      </c>
    </row>
    <row r="5" spans="1:13" x14ac:dyDescent="0.25">
      <c r="A5" s="10" t="s">
        <v>18</v>
      </c>
      <c r="B5" s="10" t="s">
        <v>16</v>
      </c>
      <c r="C5" s="10" t="s">
        <v>17</v>
      </c>
      <c r="D5" s="23" t="s">
        <v>19</v>
      </c>
      <c r="E5" s="11"/>
      <c r="F5" s="11"/>
      <c r="G5" s="11"/>
      <c r="H5" s="11"/>
      <c r="I5" s="11"/>
      <c r="J5" s="11"/>
      <c r="K5" s="9">
        <f>K43</f>
        <v>1</v>
      </c>
      <c r="L5" s="9">
        <f>L43</f>
        <v>1966.34</v>
      </c>
      <c r="M5" s="9">
        <f>M43</f>
        <v>1966.34</v>
      </c>
    </row>
    <row r="6" spans="1:13" ht="22.5" x14ac:dyDescent="0.25">
      <c r="A6" s="12" t="s">
        <v>20</v>
      </c>
      <c r="B6" s="12" t="s">
        <v>22</v>
      </c>
      <c r="C6" s="12" t="s">
        <v>23</v>
      </c>
      <c r="D6" s="24" t="s">
        <v>21</v>
      </c>
      <c r="E6" s="13"/>
      <c r="F6" s="13"/>
      <c r="G6" s="13"/>
      <c r="H6" s="13"/>
      <c r="I6" s="13"/>
      <c r="J6" s="13"/>
      <c r="K6" s="14">
        <v>0</v>
      </c>
      <c r="L6" s="14">
        <v>0</v>
      </c>
      <c r="M6" s="15">
        <f>ROUND(K6*L6,2)</f>
        <v>0</v>
      </c>
    </row>
    <row r="7" spans="1:13" ht="409.5" x14ac:dyDescent="0.25">
      <c r="A7" s="13"/>
      <c r="B7" s="13"/>
      <c r="C7" s="13"/>
      <c r="D7" s="16" t="s">
        <v>24</v>
      </c>
      <c r="E7" s="13"/>
      <c r="F7" s="13"/>
      <c r="G7" s="13"/>
      <c r="H7" s="13"/>
      <c r="I7" s="13"/>
      <c r="J7" s="13"/>
      <c r="K7" s="13"/>
      <c r="L7" s="13"/>
      <c r="M7" s="13"/>
    </row>
    <row r="8" spans="1:13" x14ac:dyDescent="0.25">
      <c r="A8" s="12" t="s">
        <v>25</v>
      </c>
      <c r="B8" s="12" t="s">
        <v>22</v>
      </c>
      <c r="C8" s="12" t="s">
        <v>27</v>
      </c>
      <c r="D8" s="24" t="s">
        <v>26</v>
      </c>
      <c r="E8" s="13"/>
      <c r="F8" s="13"/>
      <c r="G8" s="13"/>
      <c r="H8" s="13"/>
      <c r="I8" s="13"/>
      <c r="J8" s="13"/>
      <c r="K8" s="15">
        <f>K14</f>
        <v>55.866</v>
      </c>
      <c r="L8" s="15">
        <f>L14</f>
        <v>7.2</v>
      </c>
      <c r="M8" s="15">
        <f>M14</f>
        <v>402.24</v>
      </c>
    </row>
    <row r="9" spans="1:13" ht="90" x14ac:dyDescent="0.25">
      <c r="A9" s="13"/>
      <c r="B9" s="13"/>
      <c r="C9" s="13"/>
      <c r="D9" s="16" t="s">
        <v>28</v>
      </c>
      <c r="E9" s="13"/>
      <c r="F9" s="13"/>
      <c r="G9" s="13"/>
      <c r="H9" s="13"/>
      <c r="I9" s="13"/>
      <c r="J9" s="13"/>
      <c r="K9" s="13"/>
      <c r="L9" s="13"/>
      <c r="M9" s="13"/>
    </row>
    <row r="10" spans="1:13" x14ac:dyDescent="0.25">
      <c r="A10" s="13"/>
      <c r="B10" s="13"/>
      <c r="C10" s="13"/>
      <c r="D10" s="16"/>
      <c r="E10" s="12" t="s">
        <v>29</v>
      </c>
      <c r="F10" s="13">
        <v>0</v>
      </c>
      <c r="G10" s="17">
        <v>0</v>
      </c>
      <c r="H10" s="17">
        <v>0</v>
      </c>
      <c r="I10" s="17">
        <v>0</v>
      </c>
      <c r="J10" s="18">
        <f>F10*(G10+ (G10= 0))*(H10+ (H10= 0))*(I10+ (I10= 0))</f>
        <v>0</v>
      </c>
      <c r="K10" s="13"/>
      <c r="L10" s="13"/>
      <c r="M10" s="13"/>
    </row>
    <row r="11" spans="1:13" x14ac:dyDescent="0.25">
      <c r="A11" s="13"/>
      <c r="B11" s="13"/>
      <c r="C11" s="13"/>
      <c r="D11" s="16"/>
      <c r="E11" s="12" t="s">
        <v>30</v>
      </c>
      <c r="F11" s="13">
        <v>1</v>
      </c>
      <c r="G11" s="17">
        <v>8</v>
      </c>
      <c r="H11" s="17">
        <v>1</v>
      </c>
      <c r="I11" s="17">
        <v>0.3</v>
      </c>
      <c r="J11" s="18">
        <f>F11*(G11+ (G11= 0))*(H11+ (H11= 0))*(I11+ (I11= 0))</f>
        <v>2.4</v>
      </c>
      <c r="K11" s="13"/>
      <c r="L11" s="13"/>
      <c r="M11" s="13"/>
    </row>
    <row r="12" spans="1:13" x14ac:dyDescent="0.25">
      <c r="A12" s="13"/>
      <c r="B12" s="13"/>
      <c r="C12" s="13"/>
      <c r="D12" s="16"/>
      <c r="E12" s="12" t="s">
        <v>23</v>
      </c>
      <c r="F12" s="13">
        <v>1</v>
      </c>
      <c r="G12" s="17">
        <v>3</v>
      </c>
      <c r="H12" s="17">
        <v>1.5</v>
      </c>
      <c r="I12" s="17">
        <v>0.3</v>
      </c>
      <c r="J12" s="18">
        <f>F12*(G12+ (G12= 0))*(H12+ (H12= 0))*(I12+ (I12= 0))</f>
        <v>1.3499999999999999</v>
      </c>
      <c r="K12" s="13"/>
      <c r="L12" s="13"/>
      <c r="M12" s="13"/>
    </row>
    <row r="13" spans="1:13" x14ac:dyDescent="0.25">
      <c r="A13" s="13"/>
      <c r="B13" s="13"/>
      <c r="C13" s="13"/>
      <c r="D13" s="16"/>
      <c r="E13" s="12" t="s">
        <v>31</v>
      </c>
      <c r="F13" s="13">
        <v>1</v>
      </c>
      <c r="G13" s="17">
        <v>20.2</v>
      </c>
      <c r="H13" s="17">
        <v>8.6</v>
      </c>
      <c r="I13" s="17">
        <v>0.3</v>
      </c>
      <c r="J13" s="18">
        <f>F13*(G13+ (G13= 0))*(H13+ (H13= 0))*(I13+ (I13= 0))</f>
        <v>52.116</v>
      </c>
      <c r="K13" s="13"/>
      <c r="L13" s="13"/>
      <c r="M13" s="13"/>
    </row>
    <row r="14" spans="1:13" x14ac:dyDescent="0.25">
      <c r="A14" s="13"/>
      <c r="B14" s="13"/>
      <c r="C14" s="13"/>
      <c r="D14" s="16"/>
      <c r="E14" s="13"/>
      <c r="F14" s="13"/>
      <c r="G14" s="13"/>
      <c r="H14" s="13"/>
      <c r="I14" s="13"/>
      <c r="J14" s="19" t="s">
        <v>32</v>
      </c>
      <c r="K14" s="9">
        <f>SUM(J10:J13)</f>
        <v>55.866</v>
      </c>
      <c r="L14" s="14">
        <v>7.2</v>
      </c>
      <c r="M14" s="9">
        <f>ROUND(L14*K14,2)</f>
        <v>402.24</v>
      </c>
    </row>
    <row r="15" spans="1:13" ht="0.95" customHeight="1" x14ac:dyDescent="0.25">
      <c r="A15" s="20"/>
      <c r="B15" s="20"/>
      <c r="C15" s="20"/>
      <c r="D15" s="25"/>
      <c r="E15" s="20"/>
      <c r="F15" s="20"/>
      <c r="G15" s="20"/>
      <c r="H15" s="20"/>
      <c r="I15" s="20"/>
      <c r="J15" s="20"/>
      <c r="K15" s="20"/>
      <c r="L15" s="20"/>
      <c r="M15" s="20"/>
    </row>
    <row r="16" spans="1:13" x14ac:dyDescent="0.25">
      <c r="A16" s="12" t="s">
        <v>33</v>
      </c>
      <c r="B16" s="12" t="s">
        <v>22</v>
      </c>
      <c r="C16" s="12" t="s">
        <v>27</v>
      </c>
      <c r="D16" s="24" t="s">
        <v>34</v>
      </c>
      <c r="E16" s="13"/>
      <c r="F16" s="13"/>
      <c r="G16" s="13"/>
      <c r="H16" s="13"/>
      <c r="I16" s="13"/>
      <c r="J16" s="13"/>
      <c r="K16" s="15">
        <f>K21</f>
        <v>81.28</v>
      </c>
      <c r="L16" s="15">
        <f>L21</f>
        <v>11.25</v>
      </c>
      <c r="M16" s="15">
        <f>M21</f>
        <v>914.4</v>
      </c>
    </row>
    <row r="17" spans="1:13" ht="168.75" x14ac:dyDescent="0.25">
      <c r="A17" s="13"/>
      <c r="B17" s="13"/>
      <c r="C17" s="13"/>
      <c r="D17" s="16" t="s">
        <v>35</v>
      </c>
      <c r="E17" s="13"/>
      <c r="F17" s="13"/>
      <c r="G17" s="13"/>
      <c r="H17" s="13"/>
      <c r="I17" s="13"/>
      <c r="J17" s="13"/>
      <c r="K17" s="13"/>
      <c r="L17" s="13"/>
      <c r="M17" s="13"/>
    </row>
    <row r="18" spans="1:13" x14ac:dyDescent="0.25">
      <c r="A18" s="13"/>
      <c r="B18" s="13"/>
      <c r="C18" s="13"/>
      <c r="D18" s="16"/>
      <c r="E18" s="12" t="s">
        <v>36</v>
      </c>
      <c r="F18" s="13">
        <v>1</v>
      </c>
      <c r="G18" s="17">
        <v>20.2</v>
      </c>
      <c r="H18" s="17">
        <v>8.6</v>
      </c>
      <c r="I18" s="17">
        <v>0.5</v>
      </c>
      <c r="J18" s="18">
        <f>F18*(G18+ (G18= 0))*(H18+ (H18= 0))*(I18+ (I18= 0))</f>
        <v>86.86</v>
      </c>
      <c r="K18" s="13"/>
      <c r="L18" s="13"/>
      <c r="M18" s="13"/>
    </row>
    <row r="19" spans="1:13" x14ac:dyDescent="0.25">
      <c r="A19" s="13"/>
      <c r="B19" s="13"/>
      <c r="C19" s="13"/>
      <c r="D19" s="16"/>
      <c r="E19" s="12" t="s">
        <v>37</v>
      </c>
      <c r="F19" s="13">
        <v>-1</v>
      </c>
      <c r="G19" s="17">
        <v>10</v>
      </c>
      <c r="H19" s="17">
        <v>1.5</v>
      </c>
      <c r="I19" s="17">
        <v>0.3</v>
      </c>
      <c r="J19" s="18">
        <f>F19*(G19+ (G19= 0))*(H19+ (H19= 0))*(I19+ (I19= 0))</f>
        <v>-4.5</v>
      </c>
      <c r="K19" s="13"/>
      <c r="L19" s="13"/>
      <c r="M19" s="13"/>
    </row>
    <row r="20" spans="1:13" x14ac:dyDescent="0.25">
      <c r="A20" s="13"/>
      <c r="B20" s="13"/>
      <c r="C20" s="13"/>
      <c r="D20" s="16"/>
      <c r="E20" s="12" t="s">
        <v>38</v>
      </c>
      <c r="F20" s="13">
        <v>-1</v>
      </c>
      <c r="G20" s="17">
        <v>2</v>
      </c>
      <c r="H20" s="17">
        <v>1.8</v>
      </c>
      <c r="I20" s="17">
        <v>0.3</v>
      </c>
      <c r="J20" s="18">
        <f>F20*(G20+ (G20= 0))*(H20+ (H20= 0))*(I20+ (I20= 0))</f>
        <v>-1.08</v>
      </c>
      <c r="K20" s="13"/>
      <c r="L20" s="13"/>
      <c r="M20" s="13"/>
    </row>
    <row r="21" spans="1:13" x14ac:dyDescent="0.25">
      <c r="A21" s="13"/>
      <c r="B21" s="13"/>
      <c r="C21" s="13"/>
      <c r="D21" s="16"/>
      <c r="E21" s="13"/>
      <c r="F21" s="13"/>
      <c r="G21" s="13"/>
      <c r="H21" s="13"/>
      <c r="I21" s="13"/>
      <c r="J21" s="19" t="s">
        <v>39</v>
      </c>
      <c r="K21" s="9">
        <f>SUM(J18:J20)</f>
        <v>81.28</v>
      </c>
      <c r="L21" s="14">
        <v>11.25</v>
      </c>
      <c r="M21" s="9">
        <f>ROUND(L21*K21,2)</f>
        <v>914.4</v>
      </c>
    </row>
    <row r="22" spans="1:13" ht="0.95" customHeight="1" x14ac:dyDescent="0.25">
      <c r="A22" s="20"/>
      <c r="B22" s="20"/>
      <c r="C22" s="20"/>
      <c r="D22" s="25"/>
      <c r="E22" s="20"/>
      <c r="F22" s="20"/>
      <c r="G22" s="20"/>
      <c r="H22" s="20"/>
      <c r="I22" s="20"/>
      <c r="J22" s="20"/>
      <c r="K22" s="20"/>
      <c r="L22" s="20"/>
      <c r="M22" s="20"/>
    </row>
    <row r="23" spans="1:13" ht="22.5" x14ac:dyDescent="0.25">
      <c r="A23" s="12" t="s">
        <v>40</v>
      </c>
      <c r="B23" s="12" t="s">
        <v>22</v>
      </c>
      <c r="C23" s="12" t="s">
        <v>27</v>
      </c>
      <c r="D23" s="24" t="s">
        <v>41</v>
      </c>
      <c r="E23" s="13"/>
      <c r="F23" s="13"/>
      <c r="G23" s="13"/>
      <c r="H23" s="13"/>
      <c r="I23" s="13"/>
      <c r="J23" s="13"/>
      <c r="K23" s="15">
        <f>K34</f>
        <v>30.447199999999995</v>
      </c>
      <c r="L23" s="15">
        <f>L34</f>
        <v>19.899999999999999</v>
      </c>
      <c r="M23" s="15">
        <f>M34</f>
        <v>605.9</v>
      </c>
    </row>
    <row r="24" spans="1:13" ht="191.25" x14ac:dyDescent="0.25">
      <c r="A24" s="13"/>
      <c r="B24" s="13"/>
      <c r="C24" s="13"/>
      <c r="D24" s="16" t="s">
        <v>42</v>
      </c>
      <c r="E24" s="13"/>
      <c r="F24" s="13"/>
      <c r="G24" s="13"/>
      <c r="H24" s="13"/>
      <c r="I24" s="13"/>
      <c r="J24" s="13"/>
      <c r="K24" s="13"/>
      <c r="L24" s="13"/>
      <c r="M24" s="13"/>
    </row>
    <row r="25" spans="1:13" x14ac:dyDescent="0.25">
      <c r="A25" s="13"/>
      <c r="B25" s="13"/>
      <c r="C25" s="13"/>
      <c r="D25" s="16"/>
      <c r="E25" s="12" t="s">
        <v>43</v>
      </c>
      <c r="F25" s="13">
        <v>0</v>
      </c>
      <c r="G25" s="17">
        <v>0</v>
      </c>
      <c r="H25" s="17">
        <v>0</v>
      </c>
      <c r="I25" s="17">
        <v>0</v>
      </c>
      <c r="J25" s="18">
        <f t="shared" ref="J25:J33" si="0">F25*(G25+ (G25= 0))*(H25+ (H25= 0))*(I25+ (I25= 0))</f>
        <v>0</v>
      </c>
      <c r="K25" s="13"/>
      <c r="L25" s="13"/>
      <c r="M25" s="13"/>
    </row>
    <row r="26" spans="1:13" x14ac:dyDescent="0.25">
      <c r="A26" s="13"/>
      <c r="B26" s="13"/>
      <c r="C26" s="13"/>
      <c r="D26" s="16"/>
      <c r="E26" s="12" t="s">
        <v>44</v>
      </c>
      <c r="F26" s="13">
        <v>2</v>
      </c>
      <c r="G26" s="17">
        <v>20.2</v>
      </c>
      <c r="H26" s="17">
        <v>0.8</v>
      </c>
      <c r="I26" s="17">
        <v>0.7</v>
      </c>
      <c r="J26" s="18">
        <f t="shared" si="0"/>
        <v>22.623999999999999</v>
      </c>
      <c r="K26" s="13"/>
      <c r="L26" s="13"/>
      <c r="M26" s="13"/>
    </row>
    <row r="27" spans="1:13" x14ac:dyDescent="0.25">
      <c r="A27" s="13"/>
      <c r="B27" s="13"/>
      <c r="C27" s="13"/>
      <c r="D27" s="16"/>
      <c r="E27" s="12" t="s">
        <v>45</v>
      </c>
      <c r="F27" s="13">
        <v>1</v>
      </c>
      <c r="G27" s="17">
        <v>7</v>
      </c>
      <c r="H27" s="17">
        <v>0.8</v>
      </c>
      <c r="I27" s="17">
        <v>0.7</v>
      </c>
      <c r="J27" s="18">
        <f t="shared" si="0"/>
        <v>3.92</v>
      </c>
      <c r="K27" s="13"/>
      <c r="L27" s="13"/>
      <c r="M27" s="13"/>
    </row>
    <row r="28" spans="1:13" x14ac:dyDescent="0.25">
      <c r="A28" s="13"/>
      <c r="B28" s="13"/>
      <c r="C28" s="13"/>
      <c r="D28" s="16"/>
      <c r="E28" s="12" t="s">
        <v>46</v>
      </c>
      <c r="F28" s="13">
        <v>1</v>
      </c>
      <c r="G28" s="17">
        <v>1.5</v>
      </c>
      <c r="H28" s="17">
        <v>0.8</v>
      </c>
      <c r="I28" s="17">
        <v>0.7</v>
      </c>
      <c r="J28" s="18">
        <f t="shared" si="0"/>
        <v>0.84000000000000008</v>
      </c>
      <c r="K28" s="13"/>
      <c r="L28" s="13"/>
      <c r="M28" s="13"/>
    </row>
    <row r="29" spans="1:13" x14ac:dyDescent="0.25">
      <c r="A29" s="13"/>
      <c r="B29" s="13"/>
      <c r="C29" s="13"/>
      <c r="D29" s="16"/>
      <c r="E29" s="12" t="s">
        <v>47</v>
      </c>
      <c r="F29" s="13">
        <v>1</v>
      </c>
      <c r="G29" s="17">
        <v>5.47</v>
      </c>
      <c r="H29" s="17">
        <v>0.8</v>
      </c>
      <c r="I29" s="17">
        <v>0.7</v>
      </c>
      <c r="J29" s="18">
        <f t="shared" si="0"/>
        <v>3.0632000000000001</v>
      </c>
      <c r="K29" s="13"/>
      <c r="L29" s="13"/>
      <c r="M29" s="13"/>
    </row>
    <row r="30" spans="1:13" x14ac:dyDescent="0.25">
      <c r="A30" s="13"/>
      <c r="B30" s="13"/>
      <c r="C30" s="13"/>
      <c r="D30" s="16"/>
      <c r="E30" s="12" t="s">
        <v>48</v>
      </c>
      <c r="F30" s="13">
        <v>0</v>
      </c>
      <c r="G30" s="17">
        <v>0</v>
      </c>
      <c r="H30" s="17">
        <v>0</v>
      </c>
      <c r="I30" s="17">
        <v>0</v>
      </c>
      <c r="J30" s="18">
        <f t="shared" si="0"/>
        <v>0</v>
      </c>
      <c r="K30" s="13"/>
      <c r="L30" s="13"/>
      <c r="M30" s="13"/>
    </row>
    <row r="31" spans="1:13" x14ac:dyDescent="0.25">
      <c r="A31" s="13"/>
      <c r="B31" s="13"/>
      <c r="C31" s="13"/>
      <c r="D31" s="16"/>
      <c r="E31" s="12" t="s">
        <v>49</v>
      </c>
      <c r="F31" s="13">
        <v>0</v>
      </c>
      <c r="G31" s="17">
        <v>0</v>
      </c>
      <c r="H31" s="17">
        <v>0</v>
      </c>
      <c r="I31" s="17">
        <v>0</v>
      </c>
      <c r="J31" s="18">
        <f t="shared" si="0"/>
        <v>0</v>
      </c>
      <c r="K31" s="13"/>
      <c r="L31" s="13"/>
      <c r="M31" s="13"/>
    </row>
    <row r="32" spans="1:13" x14ac:dyDescent="0.25">
      <c r="A32" s="13"/>
      <c r="B32" s="13"/>
      <c r="C32" s="13"/>
      <c r="D32" s="16"/>
      <c r="E32" s="12" t="s">
        <v>50</v>
      </c>
      <c r="F32" s="13">
        <v>0</v>
      </c>
      <c r="G32" s="17">
        <v>0</v>
      </c>
      <c r="H32" s="17">
        <v>0</v>
      </c>
      <c r="I32" s="17">
        <v>0</v>
      </c>
      <c r="J32" s="18">
        <f t="shared" si="0"/>
        <v>0</v>
      </c>
      <c r="K32" s="13"/>
      <c r="L32" s="13"/>
      <c r="M32" s="13"/>
    </row>
    <row r="33" spans="1:13" x14ac:dyDescent="0.25">
      <c r="A33" s="13"/>
      <c r="B33" s="13"/>
      <c r="C33" s="13"/>
      <c r="D33" s="16"/>
      <c r="E33" s="12" t="s">
        <v>51</v>
      </c>
      <c r="F33" s="13">
        <v>0</v>
      </c>
      <c r="G33" s="17">
        <v>0</v>
      </c>
      <c r="H33" s="17">
        <v>0</v>
      </c>
      <c r="I33" s="17">
        <v>0</v>
      </c>
      <c r="J33" s="18">
        <f t="shared" si="0"/>
        <v>0</v>
      </c>
      <c r="K33" s="13"/>
      <c r="L33" s="13"/>
      <c r="M33" s="13"/>
    </row>
    <row r="34" spans="1:13" x14ac:dyDescent="0.25">
      <c r="A34" s="13"/>
      <c r="B34" s="13"/>
      <c r="C34" s="13"/>
      <c r="D34" s="16"/>
      <c r="E34" s="13"/>
      <c r="F34" s="13"/>
      <c r="G34" s="13"/>
      <c r="H34" s="13"/>
      <c r="I34" s="13"/>
      <c r="J34" s="19" t="s">
        <v>52</v>
      </c>
      <c r="K34" s="9">
        <f>SUM(J25:J33)</f>
        <v>30.447199999999995</v>
      </c>
      <c r="L34" s="14">
        <v>19.899999999999999</v>
      </c>
      <c r="M34" s="9">
        <f>ROUND(L34*K34,2)</f>
        <v>605.9</v>
      </c>
    </row>
    <row r="35" spans="1:13" ht="0.95" customHeight="1" x14ac:dyDescent="0.25">
      <c r="A35" s="20"/>
      <c r="B35" s="20"/>
      <c r="C35" s="20"/>
      <c r="D35" s="25"/>
      <c r="E35" s="20"/>
      <c r="F35" s="20"/>
      <c r="G35" s="20"/>
      <c r="H35" s="20"/>
      <c r="I35" s="20"/>
      <c r="J35" s="20"/>
      <c r="K35" s="20"/>
      <c r="L35" s="20"/>
      <c r="M35" s="20"/>
    </row>
    <row r="36" spans="1:13" ht="22.5" x14ac:dyDescent="0.25">
      <c r="A36" s="12" t="s">
        <v>53</v>
      </c>
      <c r="B36" s="12" t="s">
        <v>22</v>
      </c>
      <c r="C36" s="12" t="s">
        <v>27</v>
      </c>
      <c r="D36" s="24" t="s">
        <v>54</v>
      </c>
      <c r="E36" s="13"/>
      <c r="F36" s="13"/>
      <c r="G36" s="13"/>
      <c r="H36" s="13"/>
      <c r="I36" s="13"/>
      <c r="J36" s="13"/>
      <c r="K36" s="15">
        <f>K41</f>
        <v>3</v>
      </c>
      <c r="L36" s="15">
        <f>L41</f>
        <v>14.6</v>
      </c>
      <c r="M36" s="15">
        <f>M41</f>
        <v>43.8</v>
      </c>
    </row>
    <row r="37" spans="1:13" ht="168.75" x14ac:dyDescent="0.25">
      <c r="A37" s="13"/>
      <c r="B37" s="13"/>
      <c r="C37" s="13"/>
      <c r="D37" s="16" t="s">
        <v>55</v>
      </c>
      <c r="E37" s="13"/>
      <c r="F37" s="13"/>
      <c r="G37" s="13"/>
      <c r="H37" s="13"/>
      <c r="I37" s="13"/>
      <c r="J37" s="13"/>
      <c r="K37" s="13"/>
      <c r="L37" s="13"/>
      <c r="M37" s="13"/>
    </row>
    <row r="38" spans="1:13" x14ac:dyDescent="0.25">
      <c r="A38" s="13"/>
      <c r="B38" s="13"/>
      <c r="C38" s="13"/>
      <c r="D38" s="16"/>
      <c r="E38" s="12" t="s">
        <v>56</v>
      </c>
      <c r="F38" s="13">
        <v>2</v>
      </c>
      <c r="G38" s="17">
        <v>21</v>
      </c>
      <c r="H38" s="17">
        <v>0.5</v>
      </c>
      <c r="I38" s="17">
        <v>0.5</v>
      </c>
      <c r="J38" s="18">
        <f>F38*(G38+ (G38= 0))*(H38+ (H38= 0))*(I38+ (I38= 0))</f>
        <v>10.5</v>
      </c>
      <c r="K38" s="13"/>
      <c r="L38" s="13"/>
      <c r="M38" s="13"/>
    </row>
    <row r="39" spans="1:13" x14ac:dyDescent="0.25">
      <c r="A39" s="13"/>
      <c r="B39" s="13"/>
      <c r="C39" s="13"/>
      <c r="D39" s="16"/>
      <c r="E39" s="12" t="s">
        <v>23</v>
      </c>
      <c r="F39" s="13">
        <v>2</v>
      </c>
      <c r="G39" s="17">
        <v>9</v>
      </c>
      <c r="H39" s="17">
        <v>0.5</v>
      </c>
      <c r="I39" s="17">
        <v>0.5</v>
      </c>
      <c r="J39" s="18">
        <f>F39*(G39+ (G39= 0))*(H39+ (H39= 0))*(I39+ (I39= 0))</f>
        <v>4.5</v>
      </c>
      <c r="K39" s="13"/>
      <c r="L39" s="13"/>
      <c r="M39" s="13"/>
    </row>
    <row r="40" spans="1:13" x14ac:dyDescent="0.25">
      <c r="A40" s="13"/>
      <c r="B40" s="13"/>
      <c r="C40" s="13"/>
      <c r="D40" s="16"/>
      <c r="E40" s="12" t="s">
        <v>57</v>
      </c>
      <c r="F40" s="13">
        <v>-1</v>
      </c>
      <c r="G40" s="17">
        <v>12</v>
      </c>
      <c r="H40" s="17">
        <v>1</v>
      </c>
      <c r="I40" s="17">
        <v>1</v>
      </c>
      <c r="J40" s="18">
        <f>F40*(G40+ (G40= 0))*(H40+ (H40= 0))*(I40+ (I40= 0))</f>
        <v>-12</v>
      </c>
      <c r="K40" s="13"/>
      <c r="L40" s="13"/>
      <c r="M40" s="13"/>
    </row>
    <row r="41" spans="1:13" x14ac:dyDescent="0.25">
      <c r="A41" s="13"/>
      <c r="B41" s="13"/>
      <c r="C41" s="13"/>
      <c r="D41" s="16"/>
      <c r="E41" s="13"/>
      <c r="F41" s="13"/>
      <c r="G41" s="13"/>
      <c r="H41" s="13"/>
      <c r="I41" s="13"/>
      <c r="J41" s="19" t="s">
        <v>58</v>
      </c>
      <c r="K41" s="9">
        <f>SUM(J38:J40)</f>
        <v>3</v>
      </c>
      <c r="L41" s="14">
        <v>14.6</v>
      </c>
      <c r="M41" s="9">
        <f>ROUND(L41*K41,2)</f>
        <v>43.8</v>
      </c>
    </row>
    <row r="42" spans="1:13" ht="0.95" customHeight="1" x14ac:dyDescent="0.25">
      <c r="A42" s="20"/>
      <c r="B42" s="20"/>
      <c r="C42" s="20"/>
      <c r="D42" s="25"/>
      <c r="E42" s="20"/>
      <c r="F42" s="20"/>
      <c r="G42" s="20"/>
      <c r="H42" s="20"/>
      <c r="I42" s="20"/>
      <c r="J42" s="20"/>
      <c r="K42" s="20"/>
      <c r="L42" s="20"/>
      <c r="M42" s="20"/>
    </row>
    <row r="43" spans="1:13" x14ac:dyDescent="0.25">
      <c r="A43" s="13"/>
      <c r="B43" s="13"/>
      <c r="C43" s="13"/>
      <c r="D43" s="16"/>
      <c r="E43" s="13"/>
      <c r="F43" s="13"/>
      <c r="G43" s="13"/>
      <c r="H43" s="13"/>
      <c r="I43" s="13"/>
      <c r="J43" s="19" t="s">
        <v>59</v>
      </c>
      <c r="K43" s="14">
        <v>1</v>
      </c>
      <c r="L43" s="9">
        <f>M6+M14+M21+M34+M41</f>
        <v>1966.34</v>
      </c>
      <c r="M43" s="9">
        <f>ROUND(L43*K43,2)</f>
        <v>1966.34</v>
      </c>
    </row>
    <row r="44" spans="1:13" ht="0.95" customHeight="1" x14ac:dyDescent="0.25">
      <c r="A44" s="20"/>
      <c r="B44" s="20"/>
      <c r="C44" s="20"/>
      <c r="D44" s="25"/>
      <c r="E44" s="20"/>
      <c r="F44" s="20"/>
      <c r="G44" s="20"/>
      <c r="H44" s="20"/>
      <c r="I44" s="20"/>
      <c r="J44" s="20"/>
      <c r="K44" s="20"/>
      <c r="L44" s="20"/>
      <c r="M44" s="20"/>
    </row>
    <row r="45" spans="1:13" x14ac:dyDescent="0.25">
      <c r="A45" s="10" t="s">
        <v>60</v>
      </c>
      <c r="B45" s="10" t="s">
        <v>16</v>
      </c>
      <c r="C45" s="10" t="s">
        <v>17</v>
      </c>
      <c r="D45" s="23" t="s">
        <v>61</v>
      </c>
      <c r="E45" s="11"/>
      <c r="F45" s="11"/>
      <c r="G45" s="11"/>
      <c r="H45" s="11"/>
      <c r="I45" s="11"/>
      <c r="J45" s="11"/>
      <c r="K45" s="9">
        <f>K58</f>
        <v>1</v>
      </c>
      <c r="L45" s="9">
        <f>L58</f>
        <v>583.65</v>
      </c>
      <c r="M45" s="9">
        <f>M58</f>
        <v>583.65</v>
      </c>
    </row>
    <row r="46" spans="1:13" x14ac:dyDescent="0.25">
      <c r="A46" s="12" t="s">
        <v>62</v>
      </c>
      <c r="B46" s="12" t="s">
        <v>22</v>
      </c>
      <c r="C46" s="12" t="s">
        <v>64</v>
      </c>
      <c r="D46" s="24" t="s">
        <v>63</v>
      </c>
      <c r="E46" s="13"/>
      <c r="F46" s="13"/>
      <c r="G46" s="13"/>
      <c r="H46" s="13"/>
      <c r="I46" s="13"/>
      <c r="J46" s="13"/>
      <c r="K46" s="15">
        <f>K50</f>
        <v>33.119999999999997</v>
      </c>
      <c r="L46" s="15">
        <f>L50</f>
        <v>9.4700000000000006</v>
      </c>
      <c r="M46" s="15">
        <f>M50</f>
        <v>313.64999999999998</v>
      </c>
    </row>
    <row r="47" spans="1:13" ht="270" x14ac:dyDescent="0.25">
      <c r="A47" s="13"/>
      <c r="B47" s="13"/>
      <c r="C47" s="13"/>
      <c r="D47" s="16" t="s">
        <v>65</v>
      </c>
      <c r="E47" s="13"/>
      <c r="F47" s="13"/>
      <c r="G47" s="13"/>
      <c r="H47" s="13"/>
      <c r="I47" s="13"/>
      <c r="J47" s="13"/>
      <c r="K47" s="13"/>
      <c r="L47" s="13"/>
      <c r="M47" s="13"/>
    </row>
    <row r="48" spans="1:13" x14ac:dyDescent="0.25">
      <c r="A48" s="13"/>
      <c r="B48" s="13"/>
      <c r="C48" s="13"/>
      <c r="D48" s="16"/>
      <c r="E48" s="12" t="s">
        <v>66</v>
      </c>
      <c r="F48" s="13">
        <v>2</v>
      </c>
      <c r="G48" s="14">
        <v>19.600000000000001</v>
      </c>
      <c r="H48" s="14">
        <v>0</v>
      </c>
      <c r="I48" s="14">
        <v>0.6</v>
      </c>
      <c r="J48" s="15">
        <f>F48*(G48+ (G48= 0))*(H48+ (H48= 0))*(I48+ (I48= 0))</f>
        <v>23.52</v>
      </c>
      <c r="K48" s="13"/>
      <c r="L48" s="13"/>
      <c r="M48" s="13"/>
    </row>
    <row r="49" spans="1:13" x14ac:dyDescent="0.25">
      <c r="A49" s="13"/>
      <c r="B49" s="13"/>
      <c r="C49" s="13"/>
      <c r="D49" s="16"/>
      <c r="E49" s="12" t="s">
        <v>23</v>
      </c>
      <c r="F49" s="13">
        <v>2</v>
      </c>
      <c r="G49" s="14">
        <v>8</v>
      </c>
      <c r="H49" s="14">
        <v>0</v>
      </c>
      <c r="I49" s="14">
        <v>0.6</v>
      </c>
      <c r="J49" s="15">
        <f>F49*(G49+ (G49= 0))*(H49+ (H49= 0))*(I49+ (I49= 0))</f>
        <v>9.6</v>
      </c>
      <c r="K49" s="13"/>
      <c r="L49" s="13"/>
      <c r="M49" s="13"/>
    </row>
    <row r="50" spans="1:13" x14ac:dyDescent="0.25">
      <c r="A50" s="13"/>
      <c r="B50" s="13"/>
      <c r="C50" s="13"/>
      <c r="D50" s="16"/>
      <c r="E50" s="13"/>
      <c r="F50" s="13"/>
      <c r="G50" s="13"/>
      <c r="H50" s="13"/>
      <c r="I50" s="13"/>
      <c r="J50" s="19" t="s">
        <v>67</v>
      </c>
      <c r="K50" s="9">
        <f>SUM(J48:J49)</f>
        <v>33.119999999999997</v>
      </c>
      <c r="L50" s="14">
        <v>9.4700000000000006</v>
      </c>
      <c r="M50" s="9">
        <f>ROUND(L50*K50,2)</f>
        <v>313.64999999999998</v>
      </c>
    </row>
    <row r="51" spans="1:13" ht="0.95" customHeight="1" x14ac:dyDescent="0.25">
      <c r="A51" s="20"/>
      <c r="B51" s="20"/>
      <c r="C51" s="20"/>
      <c r="D51" s="25"/>
      <c r="E51" s="20"/>
      <c r="F51" s="20"/>
      <c r="G51" s="20"/>
      <c r="H51" s="20"/>
      <c r="I51" s="20"/>
      <c r="J51" s="20"/>
      <c r="K51" s="20"/>
      <c r="L51" s="20"/>
      <c r="M51" s="20"/>
    </row>
    <row r="52" spans="1:13" x14ac:dyDescent="0.25">
      <c r="A52" s="12" t="s">
        <v>68</v>
      </c>
      <c r="B52" s="12" t="s">
        <v>22</v>
      </c>
      <c r="C52" s="12" t="s">
        <v>70</v>
      </c>
      <c r="D52" s="24" t="s">
        <v>69</v>
      </c>
      <c r="E52" s="13"/>
      <c r="F52" s="13"/>
      <c r="G52" s="13"/>
      <c r="H52" s="13"/>
      <c r="I52" s="13"/>
      <c r="J52" s="13"/>
      <c r="K52" s="15">
        <f>K56</f>
        <v>12</v>
      </c>
      <c r="L52" s="15">
        <f>L56</f>
        <v>22.5</v>
      </c>
      <c r="M52" s="15">
        <f>M56</f>
        <v>270</v>
      </c>
    </row>
    <row r="53" spans="1:13" ht="67.5" x14ac:dyDescent="0.25">
      <c r="A53" s="13"/>
      <c r="B53" s="13"/>
      <c r="C53" s="13"/>
      <c r="D53" s="16" t="s">
        <v>71</v>
      </c>
      <c r="E53" s="13"/>
      <c r="F53" s="13"/>
      <c r="G53" s="13"/>
      <c r="H53" s="13"/>
      <c r="I53" s="13"/>
      <c r="J53" s="13"/>
      <c r="K53" s="13"/>
      <c r="L53" s="13"/>
      <c r="M53" s="13"/>
    </row>
    <row r="54" spans="1:13" x14ac:dyDescent="0.25">
      <c r="A54" s="13"/>
      <c r="B54" s="13"/>
      <c r="C54" s="13"/>
      <c r="D54" s="16"/>
      <c r="E54" s="12" t="s">
        <v>56</v>
      </c>
      <c r="F54" s="13">
        <v>2</v>
      </c>
      <c r="G54" s="14">
        <v>21</v>
      </c>
      <c r="H54" s="14">
        <v>0.5</v>
      </c>
      <c r="I54" s="14">
        <v>0.4</v>
      </c>
      <c r="J54" s="15">
        <f>F54*(G54+ (G54= 0))*(H54+ (H54= 0))*(I54+ (I54= 0))</f>
        <v>8.4</v>
      </c>
      <c r="K54" s="13"/>
      <c r="L54" s="13"/>
      <c r="M54" s="13"/>
    </row>
    <row r="55" spans="1:13" x14ac:dyDescent="0.25">
      <c r="A55" s="13"/>
      <c r="B55" s="13"/>
      <c r="C55" s="13"/>
      <c r="D55" s="16"/>
      <c r="E55" s="12" t="s">
        <v>23</v>
      </c>
      <c r="F55" s="13">
        <v>2</v>
      </c>
      <c r="G55" s="14">
        <v>9</v>
      </c>
      <c r="H55" s="14">
        <v>0.5</v>
      </c>
      <c r="I55" s="14">
        <v>0.4</v>
      </c>
      <c r="J55" s="15">
        <f>F55*(G55+ (G55= 0))*(H55+ (H55= 0))*(I55+ (I55= 0))</f>
        <v>3.6</v>
      </c>
      <c r="K55" s="13"/>
      <c r="L55" s="13"/>
      <c r="M55" s="13"/>
    </row>
    <row r="56" spans="1:13" x14ac:dyDescent="0.25">
      <c r="A56" s="13"/>
      <c r="B56" s="13"/>
      <c r="C56" s="13"/>
      <c r="D56" s="16"/>
      <c r="E56" s="13"/>
      <c r="F56" s="13"/>
      <c r="G56" s="13"/>
      <c r="H56" s="13"/>
      <c r="I56" s="13"/>
      <c r="J56" s="19" t="s">
        <v>72</v>
      </c>
      <c r="K56" s="9">
        <f>SUM(J54:J55)</f>
        <v>12</v>
      </c>
      <c r="L56" s="14">
        <v>22.5</v>
      </c>
      <c r="M56" s="9">
        <f>ROUND(L56*K56,2)</f>
        <v>270</v>
      </c>
    </row>
    <row r="57" spans="1:13" ht="0.95" customHeight="1" x14ac:dyDescent="0.25">
      <c r="A57" s="20"/>
      <c r="B57" s="20"/>
      <c r="C57" s="20"/>
      <c r="D57" s="25"/>
      <c r="E57" s="20"/>
      <c r="F57" s="20"/>
      <c r="G57" s="20"/>
      <c r="H57" s="20"/>
      <c r="I57" s="20"/>
      <c r="J57" s="20"/>
      <c r="K57" s="20"/>
      <c r="L57" s="20"/>
      <c r="M57" s="20"/>
    </row>
    <row r="58" spans="1:13" x14ac:dyDescent="0.25">
      <c r="A58" s="13"/>
      <c r="B58" s="13"/>
      <c r="C58" s="13"/>
      <c r="D58" s="16"/>
      <c r="E58" s="13"/>
      <c r="F58" s="13"/>
      <c r="G58" s="13"/>
      <c r="H58" s="13"/>
      <c r="I58" s="13"/>
      <c r="J58" s="19" t="s">
        <v>73</v>
      </c>
      <c r="K58" s="14">
        <v>1</v>
      </c>
      <c r="L58" s="9">
        <f>M50+M56</f>
        <v>583.65</v>
      </c>
      <c r="M58" s="9">
        <f>ROUND(L58*K58,2)</f>
        <v>583.65</v>
      </c>
    </row>
    <row r="59" spans="1:13" ht="0.95" customHeight="1" x14ac:dyDescent="0.25">
      <c r="A59" s="20"/>
      <c r="B59" s="20"/>
      <c r="C59" s="20"/>
      <c r="D59" s="25"/>
      <c r="E59" s="20"/>
      <c r="F59" s="20"/>
      <c r="G59" s="20"/>
      <c r="H59" s="20"/>
      <c r="I59" s="20"/>
      <c r="J59" s="20"/>
      <c r="K59" s="20"/>
      <c r="L59" s="20"/>
      <c r="M59" s="20"/>
    </row>
    <row r="60" spans="1:13" x14ac:dyDescent="0.25">
      <c r="A60" s="10" t="s">
        <v>74</v>
      </c>
      <c r="B60" s="10" t="s">
        <v>16</v>
      </c>
      <c r="C60" s="10" t="s">
        <v>17</v>
      </c>
      <c r="D60" s="23" t="s">
        <v>75</v>
      </c>
      <c r="E60" s="11"/>
      <c r="F60" s="11"/>
      <c r="G60" s="11"/>
      <c r="H60" s="11"/>
      <c r="I60" s="11"/>
      <c r="J60" s="11"/>
      <c r="K60" s="9">
        <f>K114</f>
        <v>1</v>
      </c>
      <c r="L60" s="9">
        <f>L114</f>
        <v>18348.22</v>
      </c>
      <c r="M60" s="9">
        <f>M114</f>
        <v>18348.22</v>
      </c>
    </row>
    <row r="61" spans="1:13" x14ac:dyDescent="0.25">
      <c r="A61" s="10" t="s">
        <v>76</v>
      </c>
      <c r="B61" s="10" t="s">
        <v>16</v>
      </c>
      <c r="C61" s="10" t="s">
        <v>17</v>
      </c>
      <c r="D61" s="23" t="s">
        <v>77</v>
      </c>
      <c r="E61" s="11"/>
      <c r="F61" s="11"/>
      <c r="G61" s="11"/>
      <c r="H61" s="11"/>
      <c r="I61" s="11"/>
      <c r="J61" s="11"/>
      <c r="K61" s="9">
        <f>K88</f>
        <v>1</v>
      </c>
      <c r="L61" s="9">
        <f>L88</f>
        <v>6093.9699999999993</v>
      </c>
      <c r="M61" s="9">
        <f>M88</f>
        <v>6093.97</v>
      </c>
    </row>
    <row r="62" spans="1:13" x14ac:dyDescent="0.25">
      <c r="A62" s="12" t="s">
        <v>78</v>
      </c>
      <c r="B62" s="12" t="s">
        <v>22</v>
      </c>
      <c r="C62" s="12" t="s">
        <v>80</v>
      </c>
      <c r="D62" s="24" t="s">
        <v>79</v>
      </c>
      <c r="E62" s="13"/>
      <c r="F62" s="13"/>
      <c r="G62" s="13"/>
      <c r="H62" s="13"/>
      <c r="I62" s="13"/>
      <c r="J62" s="13"/>
      <c r="K62" s="15">
        <f>K73</f>
        <v>26.097599999999996</v>
      </c>
      <c r="L62" s="15">
        <f>L73</f>
        <v>217.09</v>
      </c>
      <c r="M62" s="15">
        <f>M73</f>
        <v>5665.53</v>
      </c>
    </row>
    <row r="63" spans="1:13" ht="303.75" x14ac:dyDescent="0.25">
      <c r="A63" s="13"/>
      <c r="B63" s="13"/>
      <c r="C63" s="13"/>
      <c r="D63" s="16" t="s">
        <v>81</v>
      </c>
      <c r="E63" s="13"/>
      <c r="F63" s="13"/>
      <c r="G63" s="13"/>
      <c r="H63" s="13"/>
      <c r="I63" s="13"/>
      <c r="J63" s="13"/>
      <c r="K63" s="13"/>
      <c r="L63" s="13"/>
      <c r="M63" s="13"/>
    </row>
    <row r="64" spans="1:13" x14ac:dyDescent="0.25">
      <c r="A64" s="13"/>
      <c r="B64" s="13"/>
      <c r="C64" s="13"/>
      <c r="D64" s="16"/>
      <c r="E64" s="12" t="s">
        <v>43</v>
      </c>
      <c r="F64" s="13">
        <v>0</v>
      </c>
      <c r="G64" s="14">
        <v>0</v>
      </c>
      <c r="H64" s="14">
        <v>0</v>
      </c>
      <c r="I64" s="14">
        <v>0</v>
      </c>
      <c r="J64" s="15">
        <f t="shared" ref="J64:J72" si="1">F64*(G64+ (G64= 0))*(H64+ (H64= 0))*(I64+ (I64= 0))</f>
        <v>0</v>
      </c>
      <c r="K64" s="13"/>
      <c r="L64" s="13"/>
      <c r="M64" s="13"/>
    </row>
    <row r="65" spans="1:13" x14ac:dyDescent="0.25">
      <c r="A65" s="13"/>
      <c r="B65" s="13"/>
      <c r="C65" s="13"/>
      <c r="D65" s="16"/>
      <c r="E65" s="12" t="s">
        <v>44</v>
      </c>
      <c r="F65" s="13">
        <v>2</v>
      </c>
      <c r="G65" s="14">
        <v>20.2</v>
      </c>
      <c r="H65" s="14">
        <v>0.8</v>
      </c>
      <c r="I65" s="14">
        <v>0.6</v>
      </c>
      <c r="J65" s="15">
        <f t="shared" si="1"/>
        <v>19.391999999999999</v>
      </c>
      <c r="K65" s="13"/>
      <c r="L65" s="13"/>
      <c r="M65" s="13"/>
    </row>
    <row r="66" spans="1:13" x14ac:dyDescent="0.25">
      <c r="A66" s="13"/>
      <c r="B66" s="13"/>
      <c r="C66" s="13"/>
      <c r="D66" s="16"/>
      <c r="E66" s="12" t="s">
        <v>45</v>
      </c>
      <c r="F66" s="13">
        <v>1</v>
      </c>
      <c r="G66" s="14">
        <v>7</v>
      </c>
      <c r="H66" s="14">
        <v>0.8</v>
      </c>
      <c r="I66" s="14">
        <v>0.6</v>
      </c>
      <c r="J66" s="15">
        <f t="shared" si="1"/>
        <v>3.3600000000000003</v>
      </c>
      <c r="K66" s="13"/>
      <c r="L66" s="13"/>
      <c r="M66" s="13"/>
    </row>
    <row r="67" spans="1:13" x14ac:dyDescent="0.25">
      <c r="A67" s="13"/>
      <c r="B67" s="13"/>
      <c r="C67" s="13"/>
      <c r="D67" s="16"/>
      <c r="E67" s="12" t="s">
        <v>46</v>
      </c>
      <c r="F67" s="13">
        <v>1</v>
      </c>
      <c r="G67" s="14">
        <v>1.5</v>
      </c>
      <c r="H67" s="14">
        <v>0.8</v>
      </c>
      <c r="I67" s="14">
        <v>0.6</v>
      </c>
      <c r="J67" s="15">
        <f t="shared" si="1"/>
        <v>0.72000000000000008</v>
      </c>
      <c r="K67" s="13"/>
      <c r="L67" s="13"/>
      <c r="M67" s="13"/>
    </row>
    <row r="68" spans="1:13" x14ac:dyDescent="0.25">
      <c r="A68" s="13"/>
      <c r="B68" s="13"/>
      <c r="C68" s="13"/>
      <c r="D68" s="16"/>
      <c r="E68" s="12" t="s">
        <v>47</v>
      </c>
      <c r="F68" s="13">
        <v>1</v>
      </c>
      <c r="G68" s="14">
        <v>5.47</v>
      </c>
      <c r="H68" s="14">
        <v>0.8</v>
      </c>
      <c r="I68" s="14">
        <v>0.6</v>
      </c>
      <c r="J68" s="15">
        <f t="shared" si="1"/>
        <v>2.6255999999999999</v>
      </c>
      <c r="K68" s="13"/>
      <c r="L68" s="13"/>
      <c r="M68" s="13"/>
    </row>
    <row r="69" spans="1:13" x14ac:dyDescent="0.25">
      <c r="A69" s="13"/>
      <c r="B69" s="13"/>
      <c r="C69" s="13"/>
      <c r="D69" s="16"/>
      <c r="E69" s="12" t="s">
        <v>48</v>
      </c>
      <c r="F69" s="13">
        <v>0</v>
      </c>
      <c r="G69" s="14">
        <v>0</v>
      </c>
      <c r="H69" s="14">
        <v>0</v>
      </c>
      <c r="I69" s="14">
        <v>0</v>
      </c>
      <c r="J69" s="15">
        <f t="shared" si="1"/>
        <v>0</v>
      </c>
      <c r="K69" s="13"/>
      <c r="L69" s="13"/>
      <c r="M69" s="13"/>
    </row>
    <row r="70" spans="1:13" x14ac:dyDescent="0.25">
      <c r="A70" s="13"/>
      <c r="B70" s="13"/>
      <c r="C70" s="13"/>
      <c r="D70" s="16"/>
      <c r="E70" s="12" t="s">
        <v>49</v>
      </c>
      <c r="F70" s="13">
        <v>0</v>
      </c>
      <c r="G70" s="14">
        <v>0</v>
      </c>
      <c r="H70" s="14">
        <v>0</v>
      </c>
      <c r="I70" s="14">
        <v>0</v>
      </c>
      <c r="J70" s="15">
        <f t="shared" si="1"/>
        <v>0</v>
      </c>
      <c r="K70" s="13"/>
      <c r="L70" s="13"/>
      <c r="M70" s="13"/>
    </row>
    <row r="71" spans="1:13" x14ac:dyDescent="0.25">
      <c r="A71" s="13"/>
      <c r="B71" s="13"/>
      <c r="C71" s="13"/>
      <c r="D71" s="16"/>
      <c r="E71" s="12" t="s">
        <v>50</v>
      </c>
      <c r="F71" s="13">
        <v>0</v>
      </c>
      <c r="G71" s="14">
        <v>0</v>
      </c>
      <c r="H71" s="14">
        <v>0</v>
      </c>
      <c r="I71" s="14">
        <v>0</v>
      </c>
      <c r="J71" s="15">
        <f t="shared" si="1"/>
        <v>0</v>
      </c>
      <c r="K71" s="13"/>
      <c r="L71" s="13"/>
      <c r="M71" s="13"/>
    </row>
    <row r="72" spans="1:13" x14ac:dyDescent="0.25">
      <c r="A72" s="13"/>
      <c r="B72" s="13"/>
      <c r="C72" s="13"/>
      <c r="D72" s="16"/>
      <c r="E72" s="12" t="s">
        <v>51</v>
      </c>
      <c r="F72" s="13">
        <v>0</v>
      </c>
      <c r="G72" s="14">
        <v>0</v>
      </c>
      <c r="H72" s="14">
        <v>0</v>
      </c>
      <c r="I72" s="14">
        <v>0</v>
      </c>
      <c r="J72" s="15">
        <f t="shared" si="1"/>
        <v>0</v>
      </c>
      <c r="K72" s="13"/>
      <c r="L72" s="13"/>
      <c r="M72" s="13"/>
    </row>
    <row r="73" spans="1:13" x14ac:dyDescent="0.25">
      <c r="A73" s="13"/>
      <c r="B73" s="13"/>
      <c r="C73" s="13"/>
      <c r="D73" s="16"/>
      <c r="E73" s="13"/>
      <c r="F73" s="13"/>
      <c r="G73" s="13"/>
      <c r="H73" s="13"/>
      <c r="I73" s="13"/>
      <c r="J73" s="19" t="s">
        <v>82</v>
      </c>
      <c r="K73" s="9">
        <f>SUM(J64:J72)</f>
        <v>26.097599999999996</v>
      </c>
      <c r="L73" s="14">
        <v>217.09</v>
      </c>
      <c r="M73" s="9">
        <f>ROUND(L73*K73,2)</f>
        <v>5665.53</v>
      </c>
    </row>
    <row r="74" spans="1:13" ht="0.95" customHeight="1" x14ac:dyDescent="0.25">
      <c r="A74" s="20"/>
      <c r="B74" s="20"/>
      <c r="C74" s="20"/>
      <c r="D74" s="25"/>
      <c r="E74" s="20"/>
      <c r="F74" s="20"/>
      <c r="G74" s="20"/>
      <c r="H74" s="20"/>
      <c r="I74" s="20"/>
      <c r="J74" s="20"/>
      <c r="K74" s="20"/>
      <c r="L74" s="20"/>
      <c r="M74" s="20"/>
    </row>
    <row r="75" spans="1:13" x14ac:dyDescent="0.25">
      <c r="A75" s="12" t="s">
        <v>83</v>
      </c>
      <c r="B75" s="12" t="s">
        <v>22</v>
      </c>
      <c r="C75" s="12" t="s">
        <v>80</v>
      </c>
      <c r="D75" s="24" t="s">
        <v>84</v>
      </c>
      <c r="E75" s="13"/>
      <c r="F75" s="13"/>
      <c r="G75" s="13"/>
      <c r="H75" s="13"/>
      <c r="I75" s="13"/>
      <c r="J75" s="13"/>
      <c r="K75" s="15">
        <f>K86</f>
        <v>4.3496000000000006</v>
      </c>
      <c r="L75" s="15">
        <f>L86</f>
        <v>98.5</v>
      </c>
      <c r="M75" s="15">
        <f>M86</f>
        <v>428.44</v>
      </c>
    </row>
    <row r="76" spans="1:13" ht="157.5" x14ac:dyDescent="0.25">
      <c r="A76" s="13"/>
      <c r="B76" s="13"/>
      <c r="C76" s="13"/>
      <c r="D76" s="16" t="s">
        <v>85</v>
      </c>
      <c r="E76" s="13"/>
      <c r="F76" s="13"/>
      <c r="G76" s="13"/>
      <c r="H76" s="13"/>
      <c r="I76" s="13"/>
      <c r="J76" s="13"/>
      <c r="K76" s="13"/>
      <c r="L76" s="13"/>
      <c r="M76" s="13"/>
    </row>
    <row r="77" spans="1:13" x14ac:dyDescent="0.25">
      <c r="A77" s="13"/>
      <c r="B77" s="13"/>
      <c r="C77" s="13"/>
      <c r="D77" s="16"/>
      <c r="E77" s="12" t="s">
        <v>43</v>
      </c>
      <c r="F77" s="13">
        <v>0</v>
      </c>
      <c r="G77" s="14">
        <v>0</v>
      </c>
      <c r="H77" s="14">
        <v>0</v>
      </c>
      <c r="I77" s="14">
        <v>0</v>
      </c>
      <c r="J77" s="15">
        <f t="shared" ref="J77:J85" si="2">F77*(G77+ (G77= 0))*(H77+ (H77= 0))*(I77+ (I77= 0))</f>
        <v>0</v>
      </c>
      <c r="K77" s="13"/>
      <c r="L77" s="13"/>
      <c r="M77" s="13"/>
    </row>
    <row r="78" spans="1:13" x14ac:dyDescent="0.25">
      <c r="A78" s="13"/>
      <c r="B78" s="13"/>
      <c r="C78" s="13"/>
      <c r="D78" s="16"/>
      <c r="E78" s="12" t="s">
        <v>44</v>
      </c>
      <c r="F78" s="13">
        <v>2</v>
      </c>
      <c r="G78" s="14">
        <v>20.2</v>
      </c>
      <c r="H78" s="14">
        <v>0.8</v>
      </c>
      <c r="I78" s="14">
        <v>0.1</v>
      </c>
      <c r="J78" s="15">
        <f t="shared" si="2"/>
        <v>3.2320000000000002</v>
      </c>
      <c r="K78" s="13"/>
      <c r="L78" s="13"/>
      <c r="M78" s="13"/>
    </row>
    <row r="79" spans="1:13" x14ac:dyDescent="0.25">
      <c r="A79" s="13"/>
      <c r="B79" s="13"/>
      <c r="C79" s="13"/>
      <c r="D79" s="16"/>
      <c r="E79" s="12" t="s">
        <v>45</v>
      </c>
      <c r="F79" s="13">
        <v>1</v>
      </c>
      <c r="G79" s="14">
        <v>7</v>
      </c>
      <c r="H79" s="14">
        <v>0.8</v>
      </c>
      <c r="I79" s="14">
        <v>0.1</v>
      </c>
      <c r="J79" s="15">
        <f t="shared" si="2"/>
        <v>0.56000000000000005</v>
      </c>
      <c r="K79" s="13"/>
      <c r="L79" s="13"/>
      <c r="M79" s="13"/>
    </row>
    <row r="80" spans="1:13" x14ac:dyDescent="0.25">
      <c r="A80" s="13"/>
      <c r="B80" s="13"/>
      <c r="C80" s="13"/>
      <c r="D80" s="16"/>
      <c r="E80" s="12" t="s">
        <v>46</v>
      </c>
      <c r="F80" s="13">
        <v>1</v>
      </c>
      <c r="G80" s="14">
        <v>1.5</v>
      </c>
      <c r="H80" s="14">
        <v>0.8</v>
      </c>
      <c r="I80" s="14">
        <v>0.1</v>
      </c>
      <c r="J80" s="15">
        <f t="shared" si="2"/>
        <v>0.12000000000000002</v>
      </c>
      <c r="K80" s="13"/>
      <c r="L80" s="13"/>
      <c r="M80" s="13"/>
    </row>
    <row r="81" spans="1:13" x14ac:dyDescent="0.25">
      <c r="A81" s="13"/>
      <c r="B81" s="13"/>
      <c r="C81" s="13"/>
      <c r="D81" s="16"/>
      <c r="E81" s="12" t="s">
        <v>47</v>
      </c>
      <c r="F81" s="13">
        <v>1</v>
      </c>
      <c r="G81" s="14">
        <v>5.47</v>
      </c>
      <c r="H81" s="14">
        <v>0.8</v>
      </c>
      <c r="I81" s="14">
        <v>0.1</v>
      </c>
      <c r="J81" s="15">
        <f t="shared" si="2"/>
        <v>0.43760000000000004</v>
      </c>
      <c r="K81" s="13"/>
      <c r="L81" s="13"/>
      <c r="M81" s="13"/>
    </row>
    <row r="82" spans="1:13" x14ac:dyDescent="0.25">
      <c r="A82" s="13"/>
      <c r="B82" s="13"/>
      <c r="C82" s="13"/>
      <c r="D82" s="16"/>
      <c r="E82" s="12" t="s">
        <v>48</v>
      </c>
      <c r="F82" s="13">
        <v>0</v>
      </c>
      <c r="G82" s="14">
        <v>0</v>
      </c>
      <c r="H82" s="14">
        <v>0</v>
      </c>
      <c r="I82" s="14">
        <v>0</v>
      </c>
      <c r="J82" s="15">
        <f t="shared" si="2"/>
        <v>0</v>
      </c>
      <c r="K82" s="13"/>
      <c r="L82" s="13"/>
      <c r="M82" s="13"/>
    </row>
    <row r="83" spans="1:13" x14ac:dyDescent="0.25">
      <c r="A83" s="13"/>
      <c r="B83" s="13"/>
      <c r="C83" s="13"/>
      <c r="D83" s="16"/>
      <c r="E83" s="12" t="s">
        <v>49</v>
      </c>
      <c r="F83" s="13">
        <v>0</v>
      </c>
      <c r="G83" s="14">
        <v>0</v>
      </c>
      <c r="H83" s="14">
        <v>0</v>
      </c>
      <c r="I83" s="14">
        <v>0</v>
      </c>
      <c r="J83" s="15">
        <f t="shared" si="2"/>
        <v>0</v>
      </c>
      <c r="K83" s="13"/>
      <c r="L83" s="13"/>
      <c r="M83" s="13"/>
    </row>
    <row r="84" spans="1:13" x14ac:dyDescent="0.25">
      <c r="A84" s="13"/>
      <c r="B84" s="13"/>
      <c r="C84" s="13"/>
      <c r="D84" s="16"/>
      <c r="E84" s="12" t="s">
        <v>50</v>
      </c>
      <c r="F84" s="13">
        <v>0</v>
      </c>
      <c r="G84" s="14">
        <v>0</v>
      </c>
      <c r="H84" s="14">
        <v>0</v>
      </c>
      <c r="I84" s="14">
        <v>0</v>
      </c>
      <c r="J84" s="15">
        <f t="shared" si="2"/>
        <v>0</v>
      </c>
      <c r="K84" s="13"/>
      <c r="L84" s="13"/>
      <c r="M84" s="13"/>
    </row>
    <row r="85" spans="1:13" x14ac:dyDescent="0.25">
      <c r="A85" s="13"/>
      <c r="B85" s="13"/>
      <c r="C85" s="13"/>
      <c r="D85" s="16"/>
      <c r="E85" s="12" t="s">
        <v>51</v>
      </c>
      <c r="F85" s="13">
        <v>0</v>
      </c>
      <c r="G85" s="14">
        <v>0</v>
      </c>
      <c r="H85" s="14">
        <v>0</v>
      </c>
      <c r="I85" s="14">
        <v>0</v>
      </c>
      <c r="J85" s="15">
        <f t="shared" si="2"/>
        <v>0</v>
      </c>
      <c r="K85" s="13"/>
      <c r="L85" s="13"/>
      <c r="M85" s="13"/>
    </row>
    <row r="86" spans="1:13" x14ac:dyDescent="0.25">
      <c r="A86" s="13"/>
      <c r="B86" s="13"/>
      <c r="C86" s="13"/>
      <c r="D86" s="16"/>
      <c r="E86" s="13"/>
      <c r="F86" s="13"/>
      <c r="G86" s="13"/>
      <c r="H86" s="13"/>
      <c r="I86" s="13"/>
      <c r="J86" s="19" t="s">
        <v>86</v>
      </c>
      <c r="K86" s="9">
        <f>SUM(J77:J85)</f>
        <v>4.3496000000000006</v>
      </c>
      <c r="L86" s="14">
        <v>98.5</v>
      </c>
      <c r="M86" s="9">
        <f>ROUND(L86*K86,2)</f>
        <v>428.44</v>
      </c>
    </row>
    <row r="87" spans="1:13" ht="0.95" customHeight="1" x14ac:dyDescent="0.25">
      <c r="A87" s="20"/>
      <c r="B87" s="20"/>
      <c r="C87" s="20"/>
      <c r="D87" s="25"/>
      <c r="E87" s="20"/>
      <c r="F87" s="20"/>
      <c r="G87" s="20"/>
      <c r="H87" s="20"/>
      <c r="I87" s="20"/>
      <c r="J87" s="20"/>
      <c r="K87" s="20"/>
      <c r="L87" s="20"/>
      <c r="M87" s="20"/>
    </row>
    <row r="88" spans="1:13" x14ac:dyDescent="0.25">
      <c r="A88" s="13"/>
      <c r="B88" s="13"/>
      <c r="C88" s="13"/>
      <c r="D88" s="16"/>
      <c r="E88" s="13"/>
      <c r="F88" s="13"/>
      <c r="G88" s="13"/>
      <c r="H88" s="13"/>
      <c r="I88" s="13"/>
      <c r="J88" s="19" t="s">
        <v>87</v>
      </c>
      <c r="K88" s="14">
        <v>1</v>
      </c>
      <c r="L88" s="9">
        <f>M73+M86</f>
        <v>6093.9699999999993</v>
      </c>
      <c r="M88" s="9">
        <f>ROUND(L88*K88,2)</f>
        <v>6093.97</v>
      </c>
    </row>
    <row r="89" spans="1:13" ht="0.95" customHeight="1" x14ac:dyDescent="0.25">
      <c r="A89" s="20"/>
      <c r="B89" s="20"/>
      <c r="C89" s="20"/>
      <c r="D89" s="25"/>
      <c r="E89" s="20"/>
      <c r="F89" s="20"/>
      <c r="G89" s="20"/>
      <c r="H89" s="20"/>
      <c r="I89" s="20"/>
      <c r="J89" s="20"/>
      <c r="K89" s="20"/>
      <c r="L89" s="20"/>
      <c r="M89" s="20"/>
    </row>
    <row r="90" spans="1:13" x14ac:dyDescent="0.25">
      <c r="A90" s="10" t="s">
        <v>88</v>
      </c>
      <c r="B90" s="10" t="s">
        <v>16</v>
      </c>
      <c r="C90" s="10" t="s">
        <v>17</v>
      </c>
      <c r="D90" s="23" t="s">
        <v>89</v>
      </c>
      <c r="E90" s="11"/>
      <c r="F90" s="11"/>
      <c r="G90" s="11"/>
      <c r="H90" s="11"/>
      <c r="I90" s="11"/>
      <c r="J90" s="11"/>
      <c r="K90" s="9">
        <f>K112</f>
        <v>1</v>
      </c>
      <c r="L90" s="9">
        <f>L112</f>
        <v>12254.25</v>
      </c>
      <c r="M90" s="9">
        <f>M112</f>
        <v>12254.25</v>
      </c>
    </row>
    <row r="91" spans="1:13" x14ac:dyDescent="0.25">
      <c r="A91" s="12" t="s">
        <v>90</v>
      </c>
      <c r="B91" s="12" t="s">
        <v>22</v>
      </c>
      <c r="C91" s="12" t="s">
        <v>27</v>
      </c>
      <c r="D91" s="24" t="s">
        <v>91</v>
      </c>
      <c r="E91" s="13"/>
      <c r="F91" s="13"/>
      <c r="G91" s="13"/>
      <c r="H91" s="13"/>
      <c r="I91" s="13"/>
      <c r="J91" s="13"/>
      <c r="K91" s="15">
        <f>K98</f>
        <v>10.954000000000002</v>
      </c>
      <c r="L91" s="15">
        <f>L98</f>
        <v>364.2</v>
      </c>
      <c r="M91" s="15">
        <f>M98</f>
        <v>3989.45</v>
      </c>
    </row>
    <row r="92" spans="1:13" ht="382.5" x14ac:dyDescent="0.25">
      <c r="A92" s="13"/>
      <c r="B92" s="13"/>
      <c r="C92" s="13"/>
      <c r="D92" s="16" t="s">
        <v>92</v>
      </c>
      <c r="E92" s="13"/>
      <c r="F92" s="13"/>
      <c r="G92" s="13"/>
      <c r="H92" s="13"/>
      <c r="I92" s="13"/>
      <c r="J92" s="13"/>
      <c r="K92" s="13"/>
      <c r="L92" s="13"/>
      <c r="M92" s="13"/>
    </row>
    <row r="93" spans="1:13" x14ac:dyDescent="0.25">
      <c r="A93" s="13"/>
      <c r="B93" s="13"/>
      <c r="C93" s="13"/>
      <c r="D93" s="16"/>
      <c r="E93" s="12" t="s">
        <v>93</v>
      </c>
      <c r="F93" s="13">
        <v>0</v>
      </c>
      <c r="G93" s="17">
        <v>0</v>
      </c>
      <c r="H93" s="17">
        <v>0</v>
      </c>
      <c r="I93" s="17">
        <v>0</v>
      </c>
      <c r="J93" s="18">
        <f>F93*(G93+ (G93= 0))*(H93+ (H93= 0))*(I93+ (I93= 0))</f>
        <v>0</v>
      </c>
      <c r="K93" s="13"/>
      <c r="L93" s="13"/>
      <c r="M93" s="13"/>
    </row>
    <row r="94" spans="1:13" x14ac:dyDescent="0.25">
      <c r="A94" s="13"/>
      <c r="B94" s="13"/>
      <c r="C94" s="13"/>
      <c r="D94" s="16"/>
      <c r="E94" s="12" t="s">
        <v>94</v>
      </c>
      <c r="F94" s="13">
        <v>2</v>
      </c>
      <c r="G94" s="17">
        <v>19.600000000000001</v>
      </c>
      <c r="H94" s="17">
        <v>0.2</v>
      </c>
      <c r="I94" s="17">
        <v>1</v>
      </c>
      <c r="J94" s="18">
        <f>F94*(G94+ (G94= 0))*(H94+ (H94= 0))*(I94+ (I94= 0))</f>
        <v>7.8400000000000007</v>
      </c>
      <c r="K94" s="13"/>
      <c r="L94" s="13"/>
      <c r="M94" s="13"/>
    </row>
    <row r="95" spans="1:13" x14ac:dyDescent="0.25">
      <c r="A95" s="13"/>
      <c r="B95" s="13"/>
      <c r="C95" s="13"/>
      <c r="D95" s="16"/>
      <c r="E95" s="12" t="s">
        <v>23</v>
      </c>
      <c r="F95" s="13">
        <v>1</v>
      </c>
      <c r="G95" s="17">
        <v>8</v>
      </c>
      <c r="H95" s="17">
        <v>0.2</v>
      </c>
      <c r="I95" s="17">
        <v>1</v>
      </c>
      <c r="J95" s="18">
        <f>F95*(G95+ (G95= 0))*(H95+ (H95= 0))*(I95+ (I95= 0))</f>
        <v>1.6</v>
      </c>
      <c r="K95" s="13"/>
      <c r="L95" s="13"/>
      <c r="M95" s="13"/>
    </row>
    <row r="96" spans="1:13" x14ac:dyDescent="0.25">
      <c r="A96" s="13"/>
      <c r="B96" s="13"/>
      <c r="C96" s="13"/>
      <c r="D96" s="16"/>
      <c r="E96" s="12" t="s">
        <v>23</v>
      </c>
      <c r="F96" s="13">
        <v>1</v>
      </c>
      <c r="G96" s="17">
        <v>1.5</v>
      </c>
      <c r="H96" s="17">
        <v>0.2</v>
      </c>
      <c r="I96" s="17">
        <v>1</v>
      </c>
      <c r="J96" s="18">
        <f>F96*(G96+ (G96= 0))*(H96+ (H96= 0))*(I96+ (I96= 0))</f>
        <v>0.30000000000000004</v>
      </c>
      <c r="K96" s="13"/>
      <c r="L96" s="13"/>
      <c r="M96" s="13"/>
    </row>
    <row r="97" spans="1:13" x14ac:dyDescent="0.25">
      <c r="A97" s="13"/>
      <c r="B97" s="13"/>
      <c r="C97" s="13"/>
      <c r="D97" s="16"/>
      <c r="E97" s="12" t="s">
        <v>23</v>
      </c>
      <c r="F97" s="13">
        <v>1</v>
      </c>
      <c r="G97" s="17">
        <v>6.07</v>
      </c>
      <c r="H97" s="17">
        <v>0.2</v>
      </c>
      <c r="I97" s="17">
        <v>1</v>
      </c>
      <c r="J97" s="18">
        <f>F97*(G97+ (G97= 0))*(H97+ (H97= 0))*(I97+ (I97= 0))</f>
        <v>1.2140000000000002</v>
      </c>
      <c r="K97" s="13"/>
      <c r="L97" s="13"/>
      <c r="M97" s="13"/>
    </row>
    <row r="98" spans="1:13" x14ac:dyDescent="0.25">
      <c r="A98" s="13"/>
      <c r="B98" s="13"/>
      <c r="C98" s="13"/>
      <c r="D98" s="16"/>
      <c r="E98" s="13"/>
      <c r="F98" s="13"/>
      <c r="G98" s="13"/>
      <c r="H98" s="13"/>
      <c r="I98" s="13"/>
      <c r="J98" s="19" t="s">
        <v>95</v>
      </c>
      <c r="K98" s="9">
        <f>SUM(J93:J97)</f>
        <v>10.954000000000002</v>
      </c>
      <c r="L98" s="14">
        <v>364.2</v>
      </c>
      <c r="M98" s="9">
        <f>ROUND(L98*K98,2)</f>
        <v>3989.45</v>
      </c>
    </row>
    <row r="99" spans="1:13" ht="0.95" customHeight="1" x14ac:dyDescent="0.25">
      <c r="A99" s="20"/>
      <c r="B99" s="20"/>
      <c r="C99" s="20"/>
      <c r="D99" s="25"/>
      <c r="E99" s="20"/>
      <c r="F99" s="20"/>
      <c r="G99" s="20"/>
      <c r="H99" s="20"/>
      <c r="I99" s="20"/>
      <c r="J99" s="20"/>
      <c r="K99" s="20"/>
      <c r="L99" s="20"/>
      <c r="M99" s="20"/>
    </row>
    <row r="100" spans="1:13" x14ac:dyDescent="0.25">
      <c r="A100" s="12" t="s">
        <v>96</v>
      </c>
      <c r="B100" s="12" t="s">
        <v>22</v>
      </c>
      <c r="C100" s="12" t="s">
        <v>64</v>
      </c>
      <c r="D100" s="24" t="s">
        <v>97</v>
      </c>
      <c r="E100" s="13"/>
      <c r="F100" s="13"/>
      <c r="G100" s="13"/>
      <c r="H100" s="13"/>
      <c r="I100" s="13"/>
      <c r="J100" s="13"/>
      <c r="K100" s="15">
        <f>K105</f>
        <v>127.96000000000001</v>
      </c>
      <c r="L100" s="15">
        <f>L105</f>
        <v>59.9</v>
      </c>
      <c r="M100" s="15">
        <f>M105</f>
        <v>7664.8</v>
      </c>
    </row>
    <row r="101" spans="1:13" ht="123.75" x14ac:dyDescent="0.25">
      <c r="A101" s="13"/>
      <c r="B101" s="13"/>
      <c r="C101" s="13"/>
      <c r="D101" s="16" t="s">
        <v>98</v>
      </c>
      <c r="E101" s="13"/>
      <c r="F101" s="13"/>
      <c r="G101" s="13"/>
      <c r="H101" s="13"/>
      <c r="I101" s="13"/>
      <c r="J101" s="13"/>
      <c r="K101" s="13"/>
      <c r="L101" s="13"/>
      <c r="M101" s="13"/>
    </row>
    <row r="102" spans="1:13" x14ac:dyDescent="0.25">
      <c r="A102" s="13"/>
      <c r="B102" s="13"/>
      <c r="C102" s="13"/>
      <c r="D102" s="16"/>
      <c r="E102" s="12" t="s">
        <v>99</v>
      </c>
      <c r="F102" s="13">
        <v>1</v>
      </c>
      <c r="G102" s="14">
        <v>19.600000000000001</v>
      </c>
      <c r="H102" s="14">
        <v>7.6</v>
      </c>
      <c r="I102" s="14">
        <v>0</v>
      </c>
      <c r="J102" s="15">
        <f>F102*(G102+ (G102= 0))*(H102+ (H102= 0))*(I102+ (I102= 0))</f>
        <v>148.96</v>
      </c>
      <c r="K102" s="13"/>
      <c r="L102" s="13"/>
      <c r="M102" s="13"/>
    </row>
    <row r="103" spans="1:13" x14ac:dyDescent="0.25">
      <c r="A103" s="13"/>
      <c r="B103" s="13"/>
      <c r="C103" s="13"/>
      <c r="D103" s="16"/>
      <c r="E103" s="12" t="s">
        <v>100</v>
      </c>
      <c r="F103" s="13">
        <v>-1</v>
      </c>
      <c r="G103" s="14">
        <v>10</v>
      </c>
      <c r="H103" s="14">
        <v>1.7</v>
      </c>
      <c r="I103" s="14">
        <v>0</v>
      </c>
      <c r="J103" s="15">
        <f>F103*(G103+ (G103= 0))*(H103+ (H103= 0))*(I103+ (I103= 0))</f>
        <v>-17</v>
      </c>
      <c r="K103" s="13"/>
      <c r="L103" s="13"/>
      <c r="M103" s="13"/>
    </row>
    <row r="104" spans="1:13" x14ac:dyDescent="0.25">
      <c r="A104" s="13"/>
      <c r="B104" s="13"/>
      <c r="C104" s="13"/>
      <c r="D104" s="16"/>
      <c r="E104" s="12" t="s">
        <v>23</v>
      </c>
      <c r="F104" s="13">
        <v>-1</v>
      </c>
      <c r="G104" s="14">
        <v>2</v>
      </c>
      <c r="H104" s="14">
        <v>2</v>
      </c>
      <c r="I104" s="14">
        <v>0</v>
      </c>
      <c r="J104" s="15">
        <f>F104*(G104+ (G104= 0))*(H104+ (H104= 0))*(I104+ (I104= 0))</f>
        <v>-4</v>
      </c>
      <c r="K104" s="13"/>
      <c r="L104" s="13"/>
      <c r="M104" s="13"/>
    </row>
    <row r="105" spans="1:13" x14ac:dyDescent="0.25">
      <c r="A105" s="13"/>
      <c r="B105" s="13"/>
      <c r="C105" s="13"/>
      <c r="D105" s="16"/>
      <c r="E105" s="13"/>
      <c r="F105" s="13"/>
      <c r="G105" s="13"/>
      <c r="H105" s="13"/>
      <c r="I105" s="13"/>
      <c r="J105" s="19" t="s">
        <v>101</v>
      </c>
      <c r="K105" s="9">
        <f>SUM(J102:J104)</f>
        <v>127.96000000000001</v>
      </c>
      <c r="L105" s="14">
        <v>59.9</v>
      </c>
      <c r="M105" s="9">
        <f>ROUND(L105*K105,2)</f>
        <v>7664.8</v>
      </c>
    </row>
    <row r="106" spans="1:13" ht="0.95" customHeight="1" x14ac:dyDescent="0.25">
      <c r="A106" s="20"/>
      <c r="B106" s="20"/>
      <c r="C106" s="20"/>
      <c r="D106" s="25"/>
      <c r="E106" s="20"/>
      <c r="F106" s="20"/>
      <c r="G106" s="20"/>
      <c r="H106" s="20"/>
      <c r="I106" s="20"/>
      <c r="J106" s="20"/>
      <c r="K106" s="20"/>
      <c r="L106" s="20"/>
      <c r="M106" s="20"/>
    </row>
    <row r="107" spans="1:13" x14ac:dyDescent="0.25">
      <c r="A107" s="12" t="s">
        <v>102</v>
      </c>
      <c r="B107" s="12" t="s">
        <v>22</v>
      </c>
      <c r="C107" s="12" t="s">
        <v>5</v>
      </c>
      <c r="D107" s="24" t="s">
        <v>103</v>
      </c>
      <c r="E107" s="13"/>
      <c r="F107" s="13"/>
      <c r="G107" s="13"/>
      <c r="H107" s="13"/>
      <c r="I107" s="13"/>
      <c r="J107" s="13"/>
      <c r="K107" s="15">
        <f>K110</f>
        <v>6</v>
      </c>
      <c r="L107" s="15">
        <f>L110</f>
        <v>100</v>
      </c>
      <c r="M107" s="15">
        <f>M110</f>
        <v>600</v>
      </c>
    </row>
    <row r="108" spans="1:13" ht="135" x14ac:dyDescent="0.25">
      <c r="A108" s="13"/>
      <c r="B108" s="13"/>
      <c r="C108" s="13"/>
      <c r="D108" s="16" t="s">
        <v>104</v>
      </c>
      <c r="E108" s="13"/>
      <c r="F108" s="13"/>
      <c r="G108" s="13"/>
      <c r="H108" s="13"/>
      <c r="I108" s="13"/>
      <c r="J108" s="13"/>
      <c r="K108" s="13"/>
      <c r="L108" s="13"/>
      <c r="M108" s="13"/>
    </row>
    <row r="109" spans="1:13" x14ac:dyDescent="0.25">
      <c r="A109" s="13"/>
      <c r="B109" s="13"/>
      <c r="C109" s="13"/>
      <c r="D109" s="16"/>
      <c r="E109" s="12" t="s">
        <v>105</v>
      </c>
      <c r="F109" s="13">
        <v>6</v>
      </c>
      <c r="G109" s="14">
        <v>0</v>
      </c>
      <c r="H109" s="14">
        <v>0</v>
      </c>
      <c r="I109" s="14">
        <v>0</v>
      </c>
      <c r="J109" s="15">
        <f>F109*(G109+ (G109= 0))*(H109+ (H109= 0))*(I109+ (I109= 0))</f>
        <v>6</v>
      </c>
      <c r="K109" s="13"/>
      <c r="L109" s="13"/>
      <c r="M109" s="13"/>
    </row>
    <row r="110" spans="1:13" x14ac:dyDescent="0.25">
      <c r="A110" s="13"/>
      <c r="B110" s="13"/>
      <c r="C110" s="13"/>
      <c r="D110" s="16"/>
      <c r="E110" s="13"/>
      <c r="F110" s="13"/>
      <c r="G110" s="13"/>
      <c r="H110" s="13"/>
      <c r="I110" s="13"/>
      <c r="J110" s="19" t="s">
        <v>106</v>
      </c>
      <c r="K110" s="9">
        <f>SUM(J109:J109)</f>
        <v>6</v>
      </c>
      <c r="L110" s="14">
        <v>100</v>
      </c>
      <c r="M110" s="9">
        <f>ROUND(L110*K110,2)</f>
        <v>600</v>
      </c>
    </row>
    <row r="111" spans="1:13" ht="0.95" customHeight="1" x14ac:dyDescent="0.25">
      <c r="A111" s="20"/>
      <c r="B111" s="20"/>
      <c r="C111" s="20"/>
      <c r="D111" s="25"/>
      <c r="E111" s="20"/>
      <c r="F111" s="20"/>
      <c r="G111" s="20"/>
      <c r="H111" s="20"/>
      <c r="I111" s="20"/>
      <c r="J111" s="20"/>
      <c r="K111" s="20"/>
      <c r="L111" s="20"/>
      <c r="M111" s="20"/>
    </row>
    <row r="112" spans="1:13" x14ac:dyDescent="0.25">
      <c r="A112" s="13"/>
      <c r="B112" s="13"/>
      <c r="C112" s="13"/>
      <c r="D112" s="16"/>
      <c r="E112" s="13"/>
      <c r="F112" s="13"/>
      <c r="G112" s="13"/>
      <c r="H112" s="13"/>
      <c r="I112" s="13"/>
      <c r="J112" s="19" t="s">
        <v>107</v>
      </c>
      <c r="K112" s="14">
        <v>1</v>
      </c>
      <c r="L112" s="9">
        <f>M98+M105+M110</f>
        <v>12254.25</v>
      </c>
      <c r="M112" s="9">
        <f>ROUND(L112*K112,2)</f>
        <v>12254.25</v>
      </c>
    </row>
    <row r="113" spans="1:13" ht="0.95" customHeight="1" x14ac:dyDescent="0.25">
      <c r="A113" s="20"/>
      <c r="B113" s="20"/>
      <c r="C113" s="20"/>
      <c r="D113" s="25"/>
      <c r="E113" s="20"/>
      <c r="F113" s="20"/>
      <c r="G113" s="20"/>
      <c r="H113" s="20"/>
      <c r="I113" s="20"/>
      <c r="J113" s="20"/>
      <c r="K113" s="20"/>
      <c r="L113" s="20"/>
      <c r="M113" s="20"/>
    </row>
    <row r="114" spans="1:13" x14ac:dyDescent="0.25">
      <c r="A114" s="13"/>
      <c r="B114" s="13"/>
      <c r="C114" s="13"/>
      <c r="D114" s="16"/>
      <c r="E114" s="13"/>
      <c r="F114" s="13"/>
      <c r="G114" s="13"/>
      <c r="H114" s="13"/>
      <c r="I114" s="13"/>
      <c r="J114" s="19" t="s">
        <v>108</v>
      </c>
      <c r="K114" s="14">
        <v>1</v>
      </c>
      <c r="L114" s="9">
        <f>M88+M112</f>
        <v>18348.22</v>
      </c>
      <c r="M114" s="9">
        <f>ROUND(L114*K114,2)</f>
        <v>18348.22</v>
      </c>
    </row>
    <row r="115" spans="1:13" ht="0.95" customHeight="1" x14ac:dyDescent="0.25">
      <c r="A115" s="20"/>
      <c r="B115" s="20"/>
      <c r="C115" s="20"/>
      <c r="D115" s="25"/>
      <c r="E115" s="20"/>
      <c r="F115" s="20"/>
      <c r="G115" s="20"/>
      <c r="H115" s="20"/>
      <c r="I115" s="20"/>
      <c r="J115" s="20"/>
      <c r="K115" s="20"/>
      <c r="L115" s="20"/>
      <c r="M115" s="20"/>
    </row>
    <row r="116" spans="1:13" x14ac:dyDescent="0.25">
      <c r="A116" s="13"/>
      <c r="B116" s="13"/>
      <c r="C116" s="13"/>
      <c r="D116" s="16"/>
      <c r="E116" s="13"/>
      <c r="F116" s="13"/>
      <c r="G116" s="13"/>
      <c r="H116" s="13"/>
      <c r="I116" s="13"/>
      <c r="J116" s="19" t="s">
        <v>109</v>
      </c>
      <c r="K116" s="14">
        <v>1</v>
      </c>
      <c r="L116" s="9">
        <f>M43+M58+M114</f>
        <v>20898.21</v>
      </c>
      <c r="M116" s="9">
        <f>ROUND(L116*K116,2)</f>
        <v>20898.21</v>
      </c>
    </row>
    <row r="117" spans="1:13" ht="0.95" customHeight="1" x14ac:dyDescent="0.25">
      <c r="A117" s="20"/>
      <c r="B117" s="20"/>
      <c r="C117" s="20"/>
      <c r="D117" s="25"/>
      <c r="E117" s="20"/>
      <c r="F117" s="20"/>
      <c r="G117" s="20"/>
      <c r="H117" s="20"/>
      <c r="I117" s="20"/>
      <c r="J117" s="20"/>
      <c r="K117" s="20"/>
      <c r="L117" s="20"/>
      <c r="M117" s="20"/>
    </row>
    <row r="118" spans="1:13" x14ac:dyDescent="0.25">
      <c r="A118" s="7" t="s">
        <v>110</v>
      </c>
      <c r="B118" s="7" t="s">
        <v>16</v>
      </c>
      <c r="C118" s="7" t="s">
        <v>17</v>
      </c>
      <c r="D118" s="22" t="s">
        <v>111</v>
      </c>
      <c r="E118" s="8"/>
      <c r="F118" s="8"/>
      <c r="G118" s="8"/>
      <c r="H118" s="8"/>
      <c r="I118" s="8"/>
      <c r="J118" s="8"/>
      <c r="K118" s="9">
        <f>K709</f>
        <v>1</v>
      </c>
      <c r="L118" s="9">
        <f>L709</f>
        <v>131538.49</v>
      </c>
      <c r="M118" s="9">
        <f>M709</f>
        <v>131538.49</v>
      </c>
    </row>
    <row r="119" spans="1:13" ht="22.5" x14ac:dyDescent="0.25">
      <c r="A119" s="10" t="s">
        <v>112</v>
      </c>
      <c r="B119" s="10" t="s">
        <v>16</v>
      </c>
      <c r="C119" s="10" t="s">
        <v>17</v>
      </c>
      <c r="D119" s="23" t="s">
        <v>113</v>
      </c>
      <c r="E119" s="11"/>
      <c r="F119" s="11"/>
      <c r="G119" s="11"/>
      <c r="H119" s="11"/>
      <c r="I119" s="11"/>
      <c r="J119" s="11"/>
      <c r="K119" s="9">
        <f>K145</f>
        <v>1</v>
      </c>
      <c r="L119" s="9">
        <f>L145</f>
        <v>17331.149999999998</v>
      </c>
      <c r="M119" s="9">
        <f>M145</f>
        <v>17331.150000000001</v>
      </c>
    </row>
    <row r="120" spans="1:13" ht="22.5" x14ac:dyDescent="0.25">
      <c r="A120" s="12" t="s">
        <v>114</v>
      </c>
      <c r="B120" s="12" t="s">
        <v>22</v>
      </c>
      <c r="C120" s="12" t="s">
        <v>27</v>
      </c>
      <c r="D120" s="24" t="s">
        <v>115</v>
      </c>
      <c r="E120" s="13"/>
      <c r="F120" s="13"/>
      <c r="G120" s="13"/>
      <c r="H120" s="13"/>
      <c r="I120" s="13"/>
      <c r="J120" s="13"/>
      <c r="K120" s="15">
        <f>K125</f>
        <v>2.02</v>
      </c>
      <c r="L120" s="15">
        <f>L125</f>
        <v>299.5</v>
      </c>
      <c r="M120" s="15">
        <f>M125</f>
        <v>604.99</v>
      </c>
    </row>
    <row r="121" spans="1:13" ht="191.25" x14ac:dyDescent="0.25">
      <c r="A121" s="13"/>
      <c r="B121" s="13"/>
      <c r="C121" s="13"/>
      <c r="D121" s="16" t="s">
        <v>116</v>
      </c>
      <c r="E121" s="13"/>
      <c r="F121" s="13"/>
      <c r="G121" s="13"/>
      <c r="H121" s="13"/>
      <c r="I121" s="13"/>
      <c r="J121" s="13"/>
      <c r="K121" s="13"/>
      <c r="L121" s="13"/>
      <c r="M121" s="13"/>
    </row>
    <row r="122" spans="1:13" x14ac:dyDescent="0.25">
      <c r="A122" s="13"/>
      <c r="B122" s="13"/>
      <c r="C122" s="13"/>
      <c r="D122" s="16"/>
      <c r="E122" s="12" t="s">
        <v>117</v>
      </c>
      <c r="F122" s="13">
        <v>0</v>
      </c>
      <c r="G122" s="14">
        <v>0</v>
      </c>
      <c r="H122" s="14">
        <v>0</v>
      </c>
      <c r="I122" s="14">
        <v>0</v>
      </c>
      <c r="J122" s="15">
        <f>F122*(G122+ (G122= 0))*(H122+ (H122= 0))*(I122+ (I122= 0))</f>
        <v>0</v>
      </c>
      <c r="K122" s="13"/>
      <c r="L122" s="13"/>
      <c r="M122" s="13"/>
    </row>
    <row r="123" spans="1:13" x14ac:dyDescent="0.25">
      <c r="A123" s="13"/>
      <c r="B123" s="13"/>
      <c r="C123" s="13"/>
      <c r="D123" s="16"/>
      <c r="E123" s="12" t="s">
        <v>118</v>
      </c>
      <c r="F123" s="13">
        <v>1</v>
      </c>
      <c r="G123" s="14">
        <v>20.2</v>
      </c>
      <c r="H123" s="14">
        <v>0.2</v>
      </c>
      <c r="I123" s="14">
        <v>0.25</v>
      </c>
      <c r="J123" s="15">
        <f>F123*(G123+ (G123= 0))*(H123+ (H123= 0))*(I123+ (I123= 0))</f>
        <v>1.01</v>
      </c>
      <c r="K123" s="13"/>
      <c r="L123" s="13"/>
      <c r="M123" s="13"/>
    </row>
    <row r="124" spans="1:13" x14ac:dyDescent="0.25">
      <c r="A124" s="13"/>
      <c r="B124" s="13"/>
      <c r="C124" s="13"/>
      <c r="D124" s="16"/>
      <c r="E124" s="12" t="s">
        <v>119</v>
      </c>
      <c r="F124" s="13">
        <v>1</v>
      </c>
      <c r="G124" s="14">
        <v>20.2</v>
      </c>
      <c r="H124" s="14">
        <v>0.2</v>
      </c>
      <c r="I124" s="14">
        <v>0.25</v>
      </c>
      <c r="J124" s="15">
        <f>F124*(G124+ (G124= 0))*(H124+ (H124= 0))*(I124+ (I124= 0))</f>
        <v>1.01</v>
      </c>
      <c r="K124" s="13"/>
      <c r="L124" s="13"/>
      <c r="M124" s="13"/>
    </row>
    <row r="125" spans="1:13" x14ac:dyDescent="0.25">
      <c r="A125" s="13"/>
      <c r="B125" s="13"/>
      <c r="C125" s="13"/>
      <c r="D125" s="16"/>
      <c r="E125" s="13"/>
      <c r="F125" s="13"/>
      <c r="G125" s="13"/>
      <c r="H125" s="13"/>
      <c r="I125" s="13"/>
      <c r="J125" s="19" t="s">
        <v>120</v>
      </c>
      <c r="K125" s="9">
        <f>SUM(J122:J124)</f>
        <v>2.02</v>
      </c>
      <c r="L125" s="14">
        <v>299.5</v>
      </c>
      <c r="M125" s="9">
        <f>ROUND(L125*K125,2)</f>
        <v>604.99</v>
      </c>
    </row>
    <row r="126" spans="1:13" ht="0.95" customHeight="1" x14ac:dyDescent="0.25">
      <c r="A126" s="20"/>
      <c r="B126" s="20"/>
      <c r="C126" s="20"/>
      <c r="D126" s="25"/>
      <c r="E126" s="20"/>
      <c r="F126" s="20"/>
      <c r="G126" s="20"/>
      <c r="H126" s="20"/>
      <c r="I126" s="20"/>
      <c r="J126" s="20"/>
      <c r="K126" s="20"/>
      <c r="L126" s="20"/>
      <c r="M126" s="20"/>
    </row>
    <row r="127" spans="1:13" x14ac:dyDescent="0.25">
      <c r="A127" s="12" t="s">
        <v>121</v>
      </c>
      <c r="B127" s="12" t="s">
        <v>22</v>
      </c>
      <c r="C127" s="12" t="s">
        <v>123</v>
      </c>
      <c r="D127" s="24" t="s">
        <v>122</v>
      </c>
      <c r="E127" s="13"/>
      <c r="F127" s="13"/>
      <c r="G127" s="13"/>
      <c r="H127" s="13"/>
      <c r="I127" s="13"/>
      <c r="J127" s="13"/>
      <c r="K127" s="15">
        <f>K132</f>
        <v>432</v>
      </c>
      <c r="L127" s="15">
        <f>L132</f>
        <v>4.0999999999999996</v>
      </c>
      <c r="M127" s="15">
        <f>M132</f>
        <v>1771.2</v>
      </c>
    </row>
    <row r="128" spans="1:13" ht="168.75" x14ac:dyDescent="0.25">
      <c r="A128" s="13"/>
      <c r="B128" s="13"/>
      <c r="C128" s="13"/>
      <c r="D128" s="16" t="s">
        <v>124</v>
      </c>
      <c r="E128" s="13"/>
      <c r="F128" s="13"/>
      <c r="G128" s="13"/>
      <c r="H128" s="13"/>
      <c r="I128" s="13"/>
      <c r="J128" s="13"/>
      <c r="K128" s="13"/>
      <c r="L128" s="13"/>
      <c r="M128" s="13"/>
    </row>
    <row r="129" spans="1:13" x14ac:dyDescent="0.25">
      <c r="A129" s="13"/>
      <c r="B129" s="13"/>
      <c r="C129" s="13"/>
      <c r="D129" s="16"/>
      <c r="E129" s="12" t="s">
        <v>125</v>
      </c>
      <c r="F129" s="13">
        <v>0</v>
      </c>
      <c r="G129" s="14">
        <v>0</v>
      </c>
      <c r="H129" s="14">
        <v>0</v>
      </c>
      <c r="I129" s="14">
        <v>0</v>
      </c>
      <c r="J129" s="15">
        <f>F129*(G129+ (G129= 0))*(H129+ (H129= 0))*(I129+ (I129= 0))</f>
        <v>0</v>
      </c>
      <c r="K129" s="13"/>
      <c r="L129" s="13"/>
      <c r="M129" s="13"/>
    </row>
    <row r="130" spans="1:13" x14ac:dyDescent="0.25">
      <c r="A130" s="13"/>
      <c r="B130" s="13"/>
      <c r="C130" s="13"/>
      <c r="D130" s="16"/>
      <c r="E130" s="12" t="s">
        <v>126</v>
      </c>
      <c r="F130" s="13">
        <v>0</v>
      </c>
      <c r="G130" s="14">
        <v>0</v>
      </c>
      <c r="H130" s="14">
        <v>0</v>
      </c>
      <c r="I130" s="14">
        <v>0</v>
      </c>
      <c r="J130" s="15">
        <f>F130*(G130+ (G130= 0))*(H130+ (H130= 0))*(I130+ (I130= 0))</f>
        <v>0</v>
      </c>
      <c r="K130" s="13"/>
      <c r="L130" s="13"/>
      <c r="M130" s="13"/>
    </row>
    <row r="131" spans="1:13" x14ac:dyDescent="0.25">
      <c r="A131" s="13"/>
      <c r="B131" s="13"/>
      <c r="C131" s="13"/>
      <c r="D131" s="16"/>
      <c r="E131" s="12" t="s">
        <v>127</v>
      </c>
      <c r="F131" s="13">
        <v>18</v>
      </c>
      <c r="G131" s="14">
        <v>24</v>
      </c>
      <c r="H131" s="14">
        <v>0</v>
      </c>
      <c r="I131" s="14">
        <v>0</v>
      </c>
      <c r="J131" s="15">
        <f>F131*(G131+ (G131= 0))*(H131+ (H131= 0))*(I131+ (I131= 0))</f>
        <v>432</v>
      </c>
      <c r="K131" s="13"/>
      <c r="L131" s="13"/>
      <c r="M131" s="13"/>
    </row>
    <row r="132" spans="1:13" x14ac:dyDescent="0.25">
      <c r="A132" s="13"/>
      <c r="B132" s="13"/>
      <c r="C132" s="13"/>
      <c r="D132" s="16"/>
      <c r="E132" s="13"/>
      <c r="F132" s="13"/>
      <c r="G132" s="13"/>
      <c r="H132" s="13"/>
      <c r="I132" s="13"/>
      <c r="J132" s="19" t="s">
        <v>128</v>
      </c>
      <c r="K132" s="9">
        <f>SUM(J129:J131)</f>
        <v>432</v>
      </c>
      <c r="L132" s="14">
        <v>4.0999999999999996</v>
      </c>
      <c r="M132" s="9">
        <f>ROUND(L132*K132,2)</f>
        <v>1771.2</v>
      </c>
    </row>
    <row r="133" spans="1:13" ht="0.95" customHeight="1" x14ac:dyDescent="0.25">
      <c r="A133" s="20"/>
      <c r="B133" s="20"/>
      <c r="C133" s="20"/>
      <c r="D133" s="25"/>
      <c r="E133" s="20"/>
      <c r="F133" s="20"/>
      <c r="G133" s="20"/>
      <c r="H133" s="20"/>
      <c r="I133" s="20"/>
      <c r="J133" s="20"/>
      <c r="K133" s="20"/>
      <c r="L133" s="20"/>
      <c r="M133" s="20"/>
    </row>
    <row r="134" spans="1:13" x14ac:dyDescent="0.25">
      <c r="A134" s="12" t="s">
        <v>129</v>
      </c>
      <c r="B134" s="12" t="s">
        <v>22</v>
      </c>
      <c r="C134" s="12" t="s">
        <v>27</v>
      </c>
      <c r="D134" s="24" t="s">
        <v>130</v>
      </c>
      <c r="E134" s="13"/>
      <c r="F134" s="13"/>
      <c r="G134" s="13"/>
      <c r="H134" s="13"/>
      <c r="I134" s="13"/>
      <c r="J134" s="13"/>
      <c r="K134" s="15">
        <f>K143</f>
        <v>8.7960000000000012</v>
      </c>
      <c r="L134" s="15">
        <f>L143</f>
        <v>1700.2</v>
      </c>
      <c r="M134" s="15">
        <f>M143</f>
        <v>14954.96</v>
      </c>
    </row>
    <row r="135" spans="1:13" ht="135" x14ac:dyDescent="0.25">
      <c r="A135" s="13"/>
      <c r="B135" s="13"/>
      <c r="C135" s="13"/>
      <c r="D135" s="16" t="s">
        <v>131</v>
      </c>
      <c r="E135" s="13"/>
      <c r="F135" s="13"/>
      <c r="G135" s="13"/>
      <c r="H135" s="13"/>
      <c r="I135" s="13"/>
      <c r="J135" s="13"/>
      <c r="K135" s="13"/>
      <c r="L135" s="13"/>
      <c r="M135" s="13"/>
    </row>
    <row r="136" spans="1:13" x14ac:dyDescent="0.25">
      <c r="A136" s="13"/>
      <c r="B136" s="13"/>
      <c r="C136" s="13"/>
      <c r="D136" s="16"/>
      <c r="E136" s="12" t="s">
        <v>132</v>
      </c>
      <c r="F136" s="13">
        <v>0</v>
      </c>
      <c r="G136" s="14">
        <v>0</v>
      </c>
      <c r="H136" s="14">
        <v>0</v>
      </c>
      <c r="I136" s="14">
        <v>0</v>
      </c>
      <c r="J136" s="15">
        <f t="shared" ref="J136:J142" si="3">F136*(G136+ (G136= 0))*(H136+ (H136= 0))*(I136+ (I136= 0))</f>
        <v>0</v>
      </c>
      <c r="K136" s="13"/>
      <c r="L136" s="13"/>
      <c r="M136" s="13"/>
    </row>
    <row r="137" spans="1:13" x14ac:dyDescent="0.25">
      <c r="A137" s="13"/>
      <c r="B137" s="13"/>
      <c r="C137" s="13"/>
      <c r="D137" s="16"/>
      <c r="E137" s="12" t="s">
        <v>133</v>
      </c>
      <c r="F137" s="13">
        <v>4</v>
      </c>
      <c r="G137" s="14">
        <v>3.2</v>
      </c>
      <c r="H137" s="14">
        <v>0.2</v>
      </c>
      <c r="I137" s="14">
        <v>0.12</v>
      </c>
      <c r="J137" s="15">
        <f t="shared" si="3"/>
        <v>0.30720000000000003</v>
      </c>
      <c r="K137" s="13"/>
      <c r="L137" s="13"/>
      <c r="M137" s="13"/>
    </row>
    <row r="138" spans="1:13" x14ac:dyDescent="0.25">
      <c r="A138" s="13"/>
      <c r="B138" s="13"/>
      <c r="C138" s="13"/>
      <c r="D138" s="16"/>
      <c r="E138" s="12" t="s">
        <v>23</v>
      </c>
      <c r="F138" s="13">
        <v>5</v>
      </c>
      <c r="G138" s="14">
        <v>3.35</v>
      </c>
      <c r="H138" s="14">
        <v>0.2</v>
      </c>
      <c r="I138" s="14">
        <v>0.12</v>
      </c>
      <c r="J138" s="15">
        <f t="shared" si="3"/>
        <v>0.40199999999999997</v>
      </c>
      <c r="K138" s="13"/>
      <c r="L138" s="13"/>
      <c r="M138" s="13"/>
    </row>
    <row r="139" spans="1:13" x14ac:dyDescent="0.25">
      <c r="A139" s="13"/>
      <c r="B139" s="13"/>
      <c r="C139" s="13"/>
      <c r="D139" s="16"/>
      <c r="E139" s="12" t="s">
        <v>134</v>
      </c>
      <c r="F139" s="13">
        <v>0</v>
      </c>
      <c r="G139" s="14">
        <v>0</v>
      </c>
      <c r="H139" s="14">
        <v>0</v>
      </c>
      <c r="I139" s="14">
        <v>0</v>
      </c>
      <c r="J139" s="15">
        <f t="shared" si="3"/>
        <v>0</v>
      </c>
      <c r="K139" s="13"/>
      <c r="L139" s="13"/>
      <c r="M139" s="13"/>
    </row>
    <row r="140" spans="1:13" x14ac:dyDescent="0.25">
      <c r="A140" s="13"/>
      <c r="B140" s="13"/>
      <c r="C140" s="13"/>
      <c r="D140" s="16"/>
      <c r="E140" s="12" t="s">
        <v>135</v>
      </c>
      <c r="F140" s="13">
        <v>5</v>
      </c>
      <c r="G140" s="14">
        <v>8.1999999999999993</v>
      </c>
      <c r="H140" s="14">
        <v>0.2</v>
      </c>
      <c r="I140" s="14">
        <v>0.45</v>
      </c>
      <c r="J140" s="15">
        <f t="shared" si="3"/>
        <v>3.6900000000000004</v>
      </c>
      <c r="K140" s="13"/>
      <c r="L140" s="13"/>
      <c r="M140" s="13"/>
    </row>
    <row r="141" spans="1:13" x14ac:dyDescent="0.25">
      <c r="A141" s="13"/>
      <c r="B141" s="13"/>
      <c r="C141" s="13"/>
      <c r="D141" s="16"/>
      <c r="E141" s="12" t="s">
        <v>136</v>
      </c>
      <c r="F141" s="13">
        <v>4</v>
      </c>
      <c r="G141" s="14">
        <v>8.1999999999999993</v>
      </c>
      <c r="H141" s="14">
        <v>0.2</v>
      </c>
      <c r="I141" s="14">
        <v>0.6</v>
      </c>
      <c r="J141" s="15">
        <f t="shared" si="3"/>
        <v>3.9359999999999995</v>
      </c>
      <c r="K141" s="13"/>
      <c r="L141" s="13"/>
      <c r="M141" s="13"/>
    </row>
    <row r="142" spans="1:13" x14ac:dyDescent="0.25">
      <c r="A142" s="13"/>
      <c r="B142" s="13"/>
      <c r="C142" s="13"/>
      <c r="D142" s="16"/>
      <c r="E142" s="12" t="s">
        <v>137</v>
      </c>
      <c r="F142" s="13">
        <v>1</v>
      </c>
      <c r="G142" s="14">
        <v>19.2</v>
      </c>
      <c r="H142" s="14">
        <v>0.12</v>
      </c>
      <c r="I142" s="14">
        <v>0.2</v>
      </c>
      <c r="J142" s="15">
        <f t="shared" si="3"/>
        <v>0.46079999999999999</v>
      </c>
      <c r="K142" s="13"/>
      <c r="L142" s="13"/>
      <c r="M142" s="13"/>
    </row>
    <row r="143" spans="1:13" x14ac:dyDescent="0.25">
      <c r="A143" s="13"/>
      <c r="B143" s="13"/>
      <c r="C143" s="13"/>
      <c r="D143" s="16"/>
      <c r="E143" s="13"/>
      <c r="F143" s="13"/>
      <c r="G143" s="13"/>
      <c r="H143" s="13"/>
      <c r="I143" s="13"/>
      <c r="J143" s="19" t="s">
        <v>138</v>
      </c>
      <c r="K143" s="9">
        <f>SUM(J136:J142)</f>
        <v>8.7960000000000012</v>
      </c>
      <c r="L143" s="14">
        <v>1700.2</v>
      </c>
      <c r="M143" s="9">
        <f>ROUND(L143*K143,2)</f>
        <v>14954.96</v>
      </c>
    </row>
    <row r="144" spans="1:13" ht="0.95" customHeight="1" x14ac:dyDescent="0.25">
      <c r="A144" s="20"/>
      <c r="B144" s="20"/>
      <c r="C144" s="20"/>
      <c r="D144" s="25"/>
      <c r="E144" s="20"/>
      <c r="F144" s="20"/>
      <c r="G144" s="20"/>
      <c r="H144" s="20"/>
      <c r="I144" s="20"/>
      <c r="J144" s="20"/>
      <c r="K144" s="20"/>
      <c r="L144" s="20"/>
      <c r="M144" s="20"/>
    </row>
    <row r="145" spans="1:13" x14ac:dyDescent="0.25">
      <c r="A145" s="13"/>
      <c r="B145" s="13"/>
      <c r="C145" s="13"/>
      <c r="D145" s="16"/>
      <c r="E145" s="13"/>
      <c r="F145" s="13"/>
      <c r="G145" s="13"/>
      <c r="H145" s="13"/>
      <c r="I145" s="13"/>
      <c r="J145" s="19" t="s">
        <v>139</v>
      </c>
      <c r="K145" s="14">
        <v>1</v>
      </c>
      <c r="L145" s="9">
        <f>M125+M132+M143</f>
        <v>17331.149999999998</v>
      </c>
      <c r="M145" s="9">
        <f>ROUND(L145*K145,2)</f>
        <v>17331.150000000001</v>
      </c>
    </row>
    <row r="146" spans="1:13" ht="0.95" customHeight="1" x14ac:dyDescent="0.25">
      <c r="A146" s="20"/>
      <c r="B146" s="20"/>
      <c r="C146" s="20"/>
      <c r="D146" s="25"/>
      <c r="E146" s="20"/>
      <c r="F146" s="20"/>
      <c r="G146" s="20"/>
      <c r="H146" s="20"/>
      <c r="I146" s="20"/>
      <c r="J146" s="20"/>
      <c r="K146" s="20"/>
      <c r="L146" s="20"/>
      <c r="M146" s="20"/>
    </row>
    <row r="147" spans="1:13" x14ac:dyDescent="0.25">
      <c r="A147" s="10" t="s">
        <v>140</v>
      </c>
      <c r="B147" s="10" t="s">
        <v>16</v>
      </c>
      <c r="C147" s="10" t="s">
        <v>17</v>
      </c>
      <c r="D147" s="23" t="s">
        <v>141</v>
      </c>
      <c r="E147" s="11"/>
      <c r="F147" s="11"/>
      <c r="G147" s="11"/>
      <c r="H147" s="11"/>
      <c r="I147" s="11"/>
      <c r="J147" s="11"/>
      <c r="K147" s="9">
        <f>K206</f>
        <v>1</v>
      </c>
      <c r="L147" s="9">
        <f>L206</f>
        <v>22195.910000000003</v>
      </c>
      <c r="M147" s="9">
        <f>M206</f>
        <v>22195.91</v>
      </c>
    </row>
    <row r="148" spans="1:13" x14ac:dyDescent="0.25">
      <c r="A148" s="12" t="s">
        <v>142</v>
      </c>
      <c r="B148" s="12" t="s">
        <v>22</v>
      </c>
      <c r="C148" s="12" t="s">
        <v>144</v>
      </c>
      <c r="D148" s="24" t="s">
        <v>143</v>
      </c>
      <c r="E148" s="13"/>
      <c r="F148" s="13"/>
      <c r="G148" s="13"/>
      <c r="H148" s="13"/>
      <c r="I148" s="13"/>
      <c r="J148" s="13"/>
      <c r="K148" s="15">
        <f>K151</f>
        <v>156.80000000000001</v>
      </c>
      <c r="L148" s="15">
        <f>L151</f>
        <v>88.6</v>
      </c>
      <c r="M148" s="15">
        <f>M151</f>
        <v>13892.48</v>
      </c>
    </row>
    <row r="149" spans="1:13" ht="247.5" x14ac:dyDescent="0.25">
      <c r="A149" s="13"/>
      <c r="B149" s="13"/>
      <c r="C149" s="13"/>
      <c r="D149" s="16" t="s">
        <v>782</v>
      </c>
      <c r="E149" s="13"/>
      <c r="F149" s="13"/>
      <c r="G149" s="13"/>
      <c r="H149" s="13"/>
      <c r="I149" s="13"/>
      <c r="J149" s="13"/>
      <c r="K149" s="13"/>
      <c r="L149" s="13"/>
      <c r="M149" s="13"/>
    </row>
    <row r="150" spans="1:13" x14ac:dyDescent="0.25">
      <c r="A150" s="13"/>
      <c r="B150" s="13"/>
      <c r="C150" s="13"/>
      <c r="D150" s="16"/>
      <c r="E150" s="12" t="s">
        <v>145</v>
      </c>
      <c r="F150" s="13">
        <v>1</v>
      </c>
      <c r="G150" s="14">
        <v>19.600000000000001</v>
      </c>
      <c r="H150" s="14">
        <v>8</v>
      </c>
      <c r="I150" s="14">
        <v>0</v>
      </c>
      <c r="J150" s="15">
        <f>F150*(G150+ (G150= 0))*(H150+ (H150= 0))*(I150+ (I150= 0))</f>
        <v>156.80000000000001</v>
      </c>
      <c r="K150" s="13"/>
      <c r="L150" s="13"/>
      <c r="M150" s="13"/>
    </row>
    <row r="151" spans="1:13" x14ac:dyDescent="0.25">
      <c r="A151" s="13"/>
      <c r="B151" s="13"/>
      <c r="C151" s="13"/>
      <c r="D151" s="16"/>
      <c r="E151" s="13"/>
      <c r="F151" s="13"/>
      <c r="G151" s="13"/>
      <c r="H151" s="13"/>
      <c r="I151" s="13"/>
      <c r="J151" s="19" t="s">
        <v>146</v>
      </c>
      <c r="K151" s="9">
        <f>SUM(J150:J150)</f>
        <v>156.80000000000001</v>
      </c>
      <c r="L151" s="14">
        <v>88.6</v>
      </c>
      <c r="M151" s="9">
        <f>ROUND(L151*K151,2)</f>
        <v>13892.48</v>
      </c>
    </row>
    <row r="152" spans="1:13" ht="0.95" customHeight="1" x14ac:dyDescent="0.25">
      <c r="A152" s="20"/>
      <c r="B152" s="20"/>
      <c r="C152" s="20"/>
      <c r="D152" s="25"/>
      <c r="E152" s="20"/>
      <c r="F152" s="20"/>
      <c r="G152" s="20"/>
      <c r="H152" s="20"/>
      <c r="I152" s="20"/>
      <c r="J152" s="20"/>
      <c r="K152" s="20"/>
      <c r="L152" s="20"/>
      <c r="M152" s="20"/>
    </row>
    <row r="153" spans="1:13" x14ac:dyDescent="0.25">
      <c r="A153" s="12" t="s">
        <v>147</v>
      </c>
      <c r="B153" s="12" t="s">
        <v>22</v>
      </c>
      <c r="C153" s="12" t="s">
        <v>144</v>
      </c>
      <c r="D153" s="24" t="s">
        <v>148</v>
      </c>
      <c r="E153" s="13"/>
      <c r="F153" s="13"/>
      <c r="G153" s="13"/>
      <c r="H153" s="13"/>
      <c r="I153" s="13"/>
      <c r="J153" s="13"/>
      <c r="K153" s="15">
        <f>K157</f>
        <v>35.72</v>
      </c>
      <c r="L153" s="15">
        <f>L157</f>
        <v>86</v>
      </c>
      <c r="M153" s="15">
        <f>M157</f>
        <v>3071.92</v>
      </c>
    </row>
    <row r="154" spans="1:13" ht="247.5" x14ac:dyDescent="0.25">
      <c r="A154" s="13"/>
      <c r="B154" s="13"/>
      <c r="C154" s="13"/>
      <c r="D154" s="16" t="s">
        <v>783</v>
      </c>
      <c r="E154" s="13"/>
      <c r="F154" s="13"/>
      <c r="G154" s="13"/>
      <c r="H154" s="13"/>
      <c r="I154" s="13"/>
      <c r="J154" s="13"/>
      <c r="K154" s="13"/>
      <c r="L154" s="13"/>
      <c r="M154" s="13"/>
    </row>
    <row r="155" spans="1:13" x14ac:dyDescent="0.25">
      <c r="A155" s="13"/>
      <c r="B155" s="13"/>
      <c r="C155" s="13"/>
      <c r="D155" s="16"/>
      <c r="E155" s="12" t="s">
        <v>149</v>
      </c>
      <c r="F155" s="13">
        <v>0</v>
      </c>
      <c r="G155" s="14">
        <v>0</v>
      </c>
      <c r="H155" s="14">
        <v>0</v>
      </c>
      <c r="I155" s="14">
        <v>0</v>
      </c>
      <c r="J155" s="15">
        <f>F155*(G155+ (G155= 0))*(H155+ (H155= 0))*(I155+ (I155= 0))</f>
        <v>0</v>
      </c>
      <c r="K155" s="13"/>
      <c r="L155" s="13"/>
      <c r="M155" s="13"/>
    </row>
    <row r="156" spans="1:13" x14ac:dyDescent="0.25">
      <c r="A156" s="13"/>
      <c r="B156" s="13"/>
      <c r="C156" s="13"/>
      <c r="D156" s="16"/>
      <c r="E156" s="12" t="s">
        <v>150</v>
      </c>
      <c r="F156" s="13">
        <v>1</v>
      </c>
      <c r="G156" s="14">
        <v>19</v>
      </c>
      <c r="H156" s="14">
        <v>0</v>
      </c>
      <c r="I156" s="14">
        <v>1.88</v>
      </c>
      <c r="J156" s="15">
        <f>F156*(G156+ (G156= 0))*(H156+ (H156= 0))*(I156+ (I156= 0))</f>
        <v>35.72</v>
      </c>
      <c r="K156" s="13"/>
      <c r="L156" s="13"/>
      <c r="M156" s="13"/>
    </row>
    <row r="157" spans="1:13" x14ac:dyDescent="0.25">
      <c r="A157" s="13"/>
      <c r="B157" s="13"/>
      <c r="C157" s="13"/>
      <c r="D157" s="16"/>
      <c r="E157" s="13"/>
      <c r="F157" s="13"/>
      <c r="G157" s="13"/>
      <c r="H157" s="13"/>
      <c r="I157" s="13"/>
      <c r="J157" s="19" t="s">
        <v>151</v>
      </c>
      <c r="K157" s="9">
        <f>SUM(J155:J156)</f>
        <v>35.72</v>
      </c>
      <c r="L157" s="14">
        <v>86</v>
      </c>
      <c r="M157" s="9">
        <f>ROUND(L157*K157,2)</f>
        <v>3071.92</v>
      </c>
    </row>
    <row r="158" spans="1:13" ht="0.95" customHeight="1" x14ac:dyDescent="0.25">
      <c r="A158" s="20"/>
      <c r="B158" s="20"/>
      <c r="C158" s="20"/>
      <c r="D158" s="25"/>
      <c r="E158" s="20"/>
      <c r="F158" s="20"/>
      <c r="G158" s="20"/>
      <c r="H158" s="20"/>
      <c r="I158" s="20"/>
      <c r="J158" s="20"/>
      <c r="K158" s="20"/>
      <c r="L158" s="20"/>
      <c r="M158" s="20"/>
    </row>
    <row r="159" spans="1:13" x14ac:dyDescent="0.25">
      <c r="A159" s="12" t="s">
        <v>152</v>
      </c>
      <c r="B159" s="12" t="s">
        <v>22</v>
      </c>
      <c r="C159" s="12" t="s">
        <v>154</v>
      </c>
      <c r="D159" s="24" t="s">
        <v>153</v>
      </c>
      <c r="E159" s="13"/>
      <c r="F159" s="13"/>
      <c r="G159" s="13"/>
      <c r="H159" s="13"/>
      <c r="I159" s="13"/>
      <c r="J159" s="13"/>
      <c r="K159" s="15">
        <f>K162</f>
        <v>19.2</v>
      </c>
      <c r="L159" s="15">
        <f>L162</f>
        <v>27.8</v>
      </c>
      <c r="M159" s="15">
        <f>M162</f>
        <v>533.76</v>
      </c>
    </row>
    <row r="160" spans="1:13" ht="135" x14ac:dyDescent="0.25">
      <c r="A160" s="13"/>
      <c r="B160" s="13"/>
      <c r="C160" s="13"/>
      <c r="D160" s="16" t="s">
        <v>155</v>
      </c>
      <c r="E160" s="13"/>
      <c r="F160" s="13"/>
      <c r="G160" s="13"/>
      <c r="H160" s="13"/>
      <c r="I160" s="13"/>
      <c r="J160" s="13"/>
      <c r="K160" s="13"/>
      <c r="L160" s="13"/>
      <c r="M160" s="13"/>
    </row>
    <row r="161" spans="1:13" x14ac:dyDescent="0.25">
      <c r="A161" s="13"/>
      <c r="B161" s="13"/>
      <c r="C161" s="13"/>
      <c r="D161" s="16"/>
      <c r="E161" s="12" t="s">
        <v>156</v>
      </c>
      <c r="F161" s="13">
        <v>1</v>
      </c>
      <c r="G161" s="14">
        <v>19.2</v>
      </c>
      <c r="H161" s="14">
        <v>0</v>
      </c>
      <c r="I161" s="14">
        <v>0</v>
      </c>
      <c r="J161" s="15">
        <f>F161*(G161+ (G161= 0))*(H161+ (H161= 0))*(I161+ (I161= 0))</f>
        <v>19.2</v>
      </c>
      <c r="K161" s="13"/>
      <c r="L161" s="13"/>
      <c r="M161" s="13"/>
    </row>
    <row r="162" spans="1:13" x14ac:dyDescent="0.25">
      <c r="A162" s="13"/>
      <c r="B162" s="13"/>
      <c r="C162" s="13"/>
      <c r="D162" s="16"/>
      <c r="E162" s="13"/>
      <c r="F162" s="13"/>
      <c r="G162" s="13"/>
      <c r="H162" s="13"/>
      <c r="I162" s="13"/>
      <c r="J162" s="19" t="s">
        <v>157</v>
      </c>
      <c r="K162" s="9">
        <f>SUM(J161:J161)</f>
        <v>19.2</v>
      </c>
      <c r="L162" s="14">
        <v>27.8</v>
      </c>
      <c r="M162" s="9">
        <f>ROUND(L162*K162,2)</f>
        <v>533.76</v>
      </c>
    </row>
    <row r="163" spans="1:13" ht="0.95" customHeight="1" x14ac:dyDescent="0.25">
      <c r="A163" s="20"/>
      <c r="B163" s="20"/>
      <c r="C163" s="20"/>
      <c r="D163" s="25"/>
      <c r="E163" s="20"/>
      <c r="F163" s="20"/>
      <c r="G163" s="20"/>
      <c r="H163" s="20"/>
      <c r="I163" s="20"/>
      <c r="J163" s="20"/>
      <c r="K163" s="20"/>
      <c r="L163" s="20"/>
      <c r="M163" s="20"/>
    </row>
    <row r="164" spans="1:13" x14ac:dyDescent="0.25">
      <c r="A164" s="12" t="s">
        <v>158</v>
      </c>
      <c r="B164" s="12" t="s">
        <v>22</v>
      </c>
      <c r="C164" s="12" t="s">
        <v>154</v>
      </c>
      <c r="D164" s="24" t="s">
        <v>159</v>
      </c>
      <c r="E164" s="13"/>
      <c r="F164" s="13"/>
      <c r="G164" s="13"/>
      <c r="H164" s="13"/>
      <c r="I164" s="13"/>
      <c r="J164" s="13"/>
      <c r="K164" s="15">
        <f>K169</f>
        <v>36.6</v>
      </c>
      <c r="L164" s="15">
        <f>L169</f>
        <v>21.4</v>
      </c>
      <c r="M164" s="15">
        <f>M169</f>
        <v>783.24</v>
      </c>
    </row>
    <row r="165" spans="1:13" ht="67.5" x14ac:dyDescent="0.25">
      <c r="A165" s="13"/>
      <c r="B165" s="13"/>
      <c r="C165" s="13"/>
      <c r="D165" s="16" t="s">
        <v>160</v>
      </c>
      <c r="E165" s="13"/>
      <c r="F165" s="13"/>
      <c r="G165" s="13"/>
      <c r="H165" s="13"/>
      <c r="I165" s="13"/>
      <c r="J165" s="13"/>
      <c r="K165" s="13"/>
      <c r="L165" s="13"/>
      <c r="M165" s="13"/>
    </row>
    <row r="166" spans="1:13" x14ac:dyDescent="0.25">
      <c r="A166" s="13"/>
      <c r="B166" s="13"/>
      <c r="C166" s="13"/>
      <c r="D166" s="16"/>
      <c r="E166" s="12" t="s">
        <v>145</v>
      </c>
      <c r="F166" s="13">
        <v>0</v>
      </c>
      <c r="G166" s="14">
        <v>0</v>
      </c>
      <c r="H166" s="14">
        <v>0</v>
      </c>
      <c r="I166" s="14">
        <v>0</v>
      </c>
      <c r="J166" s="15">
        <f>F166*(G166+ (G166= 0))*(H166+ (H166= 0))*(I166+ (I166= 0))</f>
        <v>0</v>
      </c>
      <c r="K166" s="13"/>
      <c r="L166" s="13"/>
      <c r="M166" s="13"/>
    </row>
    <row r="167" spans="1:13" x14ac:dyDescent="0.25">
      <c r="A167" s="13"/>
      <c r="B167" s="13"/>
      <c r="C167" s="13"/>
      <c r="D167" s="16"/>
      <c r="E167" s="12" t="s">
        <v>161</v>
      </c>
      <c r="F167" s="13">
        <v>1</v>
      </c>
      <c r="G167" s="14">
        <v>19.8</v>
      </c>
      <c r="H167" s="14">
        <v>0</v>
      </c>
      <c r="I167" s="14">
        <v>0</v>
      </c>
      <c r="J167" s="15">
        <f>F167*(G167+ (G167= 0))*(H167+ (H167= 0))*(I167+ (I167= 0))</f>
        <v>19.8</v>
      </c>
      <c r="K167" s="13"/>
      <c r="L167" s="13"/>
      <c r="M167" s="13"/>
    </row>
    <row r="168" spans="1:13" x14ac:dyDescent="0.25">
      <c r="A168" s="13"/>
      <c r="B168" s="13"/>
      <c r="C168" s="13"/>
      <c r="D168" s="16"/>
      <c r="E168" s="12" t="s">
        <v>162</v>
      </c>
      <c r="F168" s="13">
        <v>2</v>
      </c>
      <c r="G168" s="14">
        <v>8.4</v>
      </c>
      <c r="H168" s="14">
        <v>0</v>
      </c>
      <c r="I168" s="14">
        <v>0</v>
      </c>
      <c r="J168" s="15">
        <f>F168*(G168+ (G168= 0))*(H168+ (H168= 0))*(I168+ (I168= 0))</f>
        <v>16.8</v>
      </c>
      <c r="K168" s="13"/>
      <c r="L168" s="13"/>
      <c r="M168" s="13"/>
    </row>
    <row r="169" spans="1:13" x14ac:dyDescent="0.25">
      <c r="A169" s="13"/>
      <c r="B169" s="13"/>
      <c r="C169" s="13"/>
      <c r="D169" s="16"/>
      <c r="E169" s="13"/>
      <c r="F169" s="13"/>
      <c r="G169" s="13"/>
      <c r="H169" s="13"/>
      <c r="I169" s="13"/>
      <c r="J169" s="19" t="s">
        <v>163</v>
      </c>
      <c r="K169" s="9">
        <f>SUM(J166:J168)</f>
        <v>36.6</v>
      </c>
      <c r="L169" s="14">
        <v>21.4</v>
      </c>
      <c r="M169" s="9">
        <f>ROUND(L169*K169,2)</f>
        <v>783.24</v>
      </c>
    </row>
    <row r="170" spans="1:13" ht="0.95" customHeight="1" x14ac:dyDescent="0.25">
      <c r="A170" s="20"/>
      <c r="B170" s="20"/>
      <c r="C170" s="20"/>
      <c r="D170" s="25"/>
      <c r="E170" s="20"/>
      <c r="F170" s="20"/>
      <c r="G170" s="20"/>
      <c r="H170" s="20"/>
      <c r="I170" s="20"/>
      <c r="J170" s="20"/>
      <c r="K170" s="20"/>
      <c r="L170" s="20"/>
      <c r="M170" s="20"/>
    </row>
    <row r="171" spans="1:13" x14ac:dyDescent="0.25">
      <c r="A171" s="12" t="s">
        <v>164</v>
      </c>
      <c r="B171" s="12" t="s">
        <v>22</v>
      </c>
      <c r="C171" s="12" t="s">
        <v>154</v>
      </c>
      <c r="D171" s="24" t="s">
        <v>165</v>
      </c>
      <c r="E171" s="13"/>
      <c r="F171" s="13"/>
      <c r="G171" s="13"/>
      <c r="H171" s="13"/>
      <c r="I171" s="13"/>
      <c r="J171" s="13"/>
      <c r="K171" s="15">
        <f>K175</f>
        <v>12</v>
      </c>
      <c r="L171" s="15">
        <f>L175</f>
        <v>23.4</v>
      </c>
      <c r="M171" s="15">
        <f>M175</f>
        <v>280.8</v>
      </c>
    </row>
    <row r="172" spans="1:13" ht="112.5" x14ac:dyDescent="0.25">
      <c r="A172" s="13"/>
      <c r="B172" s="13"/>
      <c r="C172" s="13"/>
      <c r="D172" s="16" t="s">
        <v>166</v>
      </c>
      <c r="E172" s="13"/>
      <c r="F172" s="13"/>
      <c r="G172" s="13"/>
      <c r="H172" s="13"/>
      <c r="I172" s="13"/>
      <c r="J172" s="13"/>
      <c r="K172" s="13"/>
      <c r="L172" s="13"/>
      <c r="M172" s="13"/>
    </row>
    <row r="173" spans="1:13" x14ac:dyDescent="0.25">
      <c r="A173" s="13"/>
      <c r="B173" s="13"/>
      <c r="C173" s="13"/>
      <c r="D173" s="16"/>
      <c r="E173" s="12" t="s">
        <v>167</v>
      </c>
      <c r="F173" s="13">
        <v>2</v>
      </c>
      <c r="G173" s="14">
        <v>0</v>
      </c>
      <c r="H173" s="14">
        <v>0</v>
      </c>
      <c r="I173" s="14">
        <v>4</v>
      </c>
      <c r="J173" s="15">
        <f>F173*(G173+ (G173= 0))*(H173+ (H173= 0))*(I173+ (I173= 0))</f>
        <v>8</v>
      </c>
      <c r="K173" s="13"/>
      <c r="L173" s="13"/>
      <c r="M173" s="13"/>
    </row>
    <row r="174" spans="1:13" x14ac:dyDescent="0.25">
      <c r="A174" s="13"/>
      <c r="B174" s="13"/>
      <c r="C174" s="13"/>
      <c r="D174" s="16"/>
      <c r="E174" s="12" t="s">
        <v>168</v>
      </c>
      <c r="F174" s="13">
        <v>1</v>
      </c>
      <c r="G174" s="14">
        <v>0</v>
      </c>
      <c r="H174" s="14">
        <v>0</v>
      </c>
      <c r="I174" s="14">
        <v>4</v>
      </c>
      <c r="J174" s="15">
        <f>F174*(G174+ (G174= 0))*(H174+ (H174= 0))*(I174+ (I174= 0))</f>
        <v>4</v>
      </c>
      <c r="K174" s="13"/>
      <c r="L174" s="13"/>
      <c r="M174" s="13"/>
    </row>
    <row r="175" spans="1:13" x14ac:dyDescent="0.25">
      <c r="A175" s="13"/>
      <c r="B175" s="13"/>
      <c r="C175" s="13"/>
      <c r="D175" s="16"/>
      <c r="E175" s="13"/>
      <c r="F175" s="13"/>
      <c r="G175" s="13"/>
      <c r="H175" s="13"/>
      <c r="I175" s="13"/>
      <c r="J175" s="19" t="s">
        <v>169</v>
      </c>
      <c r="K175" s="9">
        <f>SUM(J173:J174)</f>
        <v>12</v>
      </c>
      <c r="L175" s="14">
        <v>23.4</v>
      </c>
      <c r="M175" s="9">
        <f>ROUND(L175*K175,2)</f>
        <v>280.8</v>
      </c>
    </row>
    <row r="176" spans="1:13" ht="0.95" customHeight="1" x14ac:dyDescent="0.25">
      <c r="A176" s="20"/>
      <c r="B176" s="20"/>
      <c r="C176" s="20"/>
      <c r="D176" s="25"/>
      <c r="E176" s="20"/>
      <c r="F176" s="20"/>
      <c r="G176" s="20"/>
      <c r="H176" s="20"/>
      <c r="I176" s="20"/>
      <c r="J176" s="20"/>
      <c r="K176" s="20"/>
      <c r="L176" s="20"/>
      <c r="M176" s="20"/>
    </row>
    <row r="177" spans="1:13" x14ac:dyDescent="0.25">
      <c r="A177" s="12" t="s">
        <v>170</v>
      </c>
      <c r="B177" s="12" t="s">
        <v>22</v>
      </c>
      <c r="C177" s="12" t="s">
        <v>172</v>
      </c>
      <c r="D177" s="24" t="s">
        <v>171</v>
      </c>
      <c r="E177" s="13"/>
      <c r="F177" s="13"/>
      <c r="G177" s="13"/>
      <c r="H177" s="13"/>
      <c r="I177" s="13"/>
      <c r="J177" s="13"/>
      <c r="K177" s="15">
        <f>K180</f>
        <v>2</v>
      </c>
      <c r="L177" s="15">
        <f>L180</f>
        <v>159.6</v>
      </c>
      <c r="M177" s="15">
        <f>M180</f>
        <v>319.2</v>
      </c>
    </row>
    <row r="178" spans="1:13" ht="78.75" x14ac:dyDescent="0.25">
      <c r="A178" s="13"/>
      <c r="B178" s="13"/>
      <c r="C178" s="13"/>
      <c r="D178" s="16" t="s">
        <v>173</v>
      </c>
      <c r="E178" s="13"/>
      <c r="F178" s="13"/>
      <c r="G178" s="13"/>
      <c r="H178" s="13"/>
      <c r="I178" s="13"/>
      <c r="J178" s="13"/>
      <c r="K178" s="13"/>
      <c r="L178" s="13"/>
      <c r="M178" s="13"/>
    </row>
    <row r="179" spans="1:13" x14ac:dyDescent="0.25">
      <c r="A179" s="13"/>
      <c r="B179" s="13"/>
      <c r="C179" s="13"/>
      <c r="D179" s="16"/>
      <c r="E179" s="12" t="s">
        <v>174</v>
      </c>
      <c r="F179" s="13">
        <v>2</v>
      </c>
      <c r="G179" s="14">
        <v>0</v>
      </c>
      <c r="H179" s="14">
        <v>0</v>
      </c>
      <c r="I179" s="14">
        <v>0</v>
      </c>
      <c r="J179" s="15">
        <f>F179*(G179+ (G179= 0))*(H179+ (H179= 0))*(I179+ (I179= 0))</f>
        <v>2</v>
      </c>
      <c r="K179" s="13"/>
      <c r="L179" s="13"/>
      <c r="M179" s="13"/>
    </row>
    <row r="180" spans="1:13" x14ac:dyDescent="0.25">
      <c r="A180" s="13"/>
      <c r="B180" s="13"/>
      <c r="C180" s="13"/>
      <c r="D180" s="16"/>
      <c r="E180" s="13"/>
      <c r="F180" s="13"/>
      <c r="G180" s="13"/>
      <c r="H180" s="13"/>
      <c r="I180" s="13"/>
      <c r="J180" s="19" t="s">
        <v>175</v>
      </c>
      <c r="K180" s="9">
        <f>SUM(J179:J179)</f>
        <v>2</v>
      </c>
      <c r="L180" s="14">
        <v>159.6</v>
      </c>
      <c r="M180" s="9">
        <f>ROUND(L180*K180,2)</f>
        <v>319.2</v>
      </c>
    </row>
    <row r="181" spans="1:13" ht="0.95" customHeight="1" x14ac:dyDescent="0.25">
      <c r="A181" s="20"/>
      <c r="B181" s="20"/>
      <c r="C181" s="20"/>
      <c r="D181" s="25"/>
      <c r="E181" s="20"/>
      <c r="F181" s="20"/>
      <c r="G181" s="20"/>
      <c r="H181" s="20"/>
      <c r="I181" s="20"/>
      <c r="J181" s="20"/>
      <c r="K181" s="20"/>
      <c r="L181" s="20"/>
      <c r="M181" s="20"/>
    </row>
    <row r="182" spans="1:13" ht="22.5" x14ac:dyDescent="0.25">
      <c r="A182" s="12" t="s">
        <v>176</v>
      </c>
      <c r="B182" s="12" t="s">
        <v>22</v>
      </c>
      <c r="C182" s="12" t="s">
        <v>144</v>
      </c>
      <c r="D182" s="24" t="s">
        <v>177</v>
      </c>
      <c r="E182" s="13"/>
      <c r="F182" s="13"/>
      <c r="G182" s="13"/>
      <c r="H182" s="13"/>
      <c r="I182" s="13"/>
      <c r="J182" s="13"/>
      <c r="K182" s="15">
        <f>K186</f>
        <v>18.45</v>
      </c>
      <c r="L182" s="15">
        <f>L186</f>
        <v>101</v>
      </c>
      <c r="M182" s="15">
        <f>M186</f>
        <v>1863.45</v>
      </c>
    </row>
    <row r="183" spans="1:13" ht="157.5" x14ac:dyDescent="0.25">
      <c r="A183" s="13"/>
      <c r="B183" s="13"/>
      <c r="C183" s="13"/>
      <c r="D183" s="16" t="s">
        <v>178</v>
      </c>
      <c r="E183" s="13"/>
      <c r="F183" s="13"/>
      <c r="G183" s="13"/>
      <c r="H183" s="13"/>
      <c r="I183" s="13"/>
      <c r="J183" s="13"/>
      <c r="K183" s="13"/>
      <c r="L183" s="13"/>
      <c r="M183" s="13"/>
    </row>
    <row r="184" spans="1:13" x14ac:dyDescent="0.25">
      <c r="A184" s="13"/>
      <c r="B184" s="13"/>
      <c r="C184" s="13"/>
      <c r="D184" s="16"/>
      <c r="E184" s="12" t="s">
        <v>179</v>
      </c>
      <c r="F184" s="13">
        <v>1</v>
      </c>
      <c r="G184" s="14">
        <v>15</v>
      </c>
      <c r="H184" s="14">
        <v>0.6</v>
      </c>
      <c r="I184" s="14">
        <v>0</v>
      </c>
      <c r="J184" s="15">
        <f>F184*(G184+ (G184= 0))*(H184+ (H184= 0))*(I184+ (I184= 0))</f>
        <v>9</v>
      </c>
      <c r="K184" s="13"/>
      <c r="L184" s="13"/>
      <c r="M184" s="13"/>
    </row>
    <row r="185" spans="1:13" x14ac:dyDescent="0.25">
      <c r="A185" s="13"/>
      <c r="B185" s="13"/>
      <c r="C185" s="13"/>
      <c r="D185" s="16"/>
      <c r="E185" s="12" t="s">
        <v>23</v>
      </c>
      <c r="F185" s="13">
        <v>1</v>
      </c>
      <c r="G185" s="14">
        <v>6.3</v>
      </c>
      <c r="H185" s="14">
        <v>1.5</v>
      </c>
      <c r="I185" s="14">
        <v>0</v>
      </c>
      <c r="J185" s="15">
        <f>F185*(G185+ (G185= 0))*(H185+ (H185= 0))*(I185+ (I185= 0))</f>
        <v>9.4499999999999993</v>
      </c>
      <c r="K185" s="13"/>
      <c r="L185" s="13"/>
      <c r="M185" s="13"/>
    </row>
    <row r="186" spans="1:13" x14ac:dyDescent="0.25">
      <c r="A186" s="13"/>
      <c r="B186" s="13"/>
      <c r="C186" s="13"/>
      <c r="D186" s="16"/>
      <c r="E186" s="13"/>
      <c r="F186" s="13"/>
      <c r="G186" s="13"/>
      <c r="H186" s="13"/>
      <c r="I186" s="13"/>
      <c r="J186" s="19" t="s">
        <v>180</v>
      </c>
      <c r="K186" s="9">
        <f>SUM(J184:J185)</f>
        <v>18.45</v>
      </c>
      <c r="L186" s="14">
        <v>101</v>
      </c>
      <c r="M186" s="9">
        <f>ROUND(L186*K186,2)</f>
        <v>1863.45</v>
      </c>
    </row>
    <row r="187" spans="1:13" ht="0.95" customHeight="1" x14ac:dyDescent="0.25">
      <c r="A187" s="20"/>
      <c r="B187" s="20"/>
      <c r="C187" s="20"/>
      <c r="D187" s="25"/>
      <c r="E187" s="20"/>
      <c r="F187" s="20"/>
      <c r="G187" s="20"/>
      <c r="H187" s="20"/>
      <c r="I187" s="20"/>
      <c r="J187" s="20"/>
      <c r="K187" s="20"/>
      <c r="L187" s="20"/>
      <c r="M187" s="20"/>
    </row>
    <row r="188" spans="1:13" ht="22.5" x14ac:dyDescent="0.25">
      <c r="A188" s="12" t="s">
        <v>181</v>
      </c>
      <c r="B188" s="12" t="s">
        <v>22</v>
      </c>
      <c r="C188" s="12" t="s">
        <v>154</v>
      </c>
      <c r="D188" s="24" t="s">
        <v>182</v>
      </c>
      <c r="E188" s="13"/>
      <c r="F188" s="13"/>
      <c r="G188" s="13"/>
      <c r="H188" s="13"/>
      <c r="I188" s="13"/>
      <c r="J188" s="13"/>
      <c r="K188" s="15">
        <f>K193</f>
        <v>21.3</v>
      </c>
      <c r="L188" s="15">
        <f>L193</f>
        <v>21.2</v>
      </c>
      <c r="M188" s="15">
        <f>M193</f>
        <v>451.56</v>
      </c>
    </row>
    <row r="189" spans="1:13" ht="157.5" x14ac:dyDescent="0.25">
      <c r="A189" s="13"/>
      <c r="B189" s="13"/>
      <c r="C189" s="13"/>
      <c r="D189" s="16" t="s">
        <v>183</v>
      </c>
      <c r="E189" s="13"/>
      <c r="F189" s="13"/>
      <c r="G189" s="13"/>
      <c r="H189" s="13"/>
      <c r="I189" s="13"/>
      <c r="J189" s="13"/>
      <c r="K189" s="13"/>
      <c r="L189" s="13"/>
      <c r="M189" s="13"/>
    </row>
    <row r="190" spans="1:13" x14ac:dyDescent="0.25">
      <c r="A190" s="13"/>
      <c r="B190" s="13"/>
      <c r="C190" s="13"/>
      <c r="D190" s="16"/>
      <c r="E190" s="12" t="s">
        <v>184</v>
      </c>
      <c r="F190" s="13">
        <v>0</v>
      </c>
      <c r="G190" s="14">
        <v>0</v>
      </c>
      <c r="H190" s="14">
        <v>0</v>
      </c>
      <c r="I190" s="14">
        <v>0</v>
      </c>
      <c r="J190" s="15">
        <f>F190*(G190+ (G190= 0))*(H190+ (H190= 0))*(I190+ (I190= 0))</f>
        <v>0</v>
      </c>
      <c r="K190" s="13"/>
      <c r="L190" s="13"/>
      <c r="M190" s="13"/>
    </row>
    <row r="191" spans="1:13" x14ac:dyDescent="0.25">
      <c r="A191" s="13"/>
      <c r="B191" s="13"/>
      <c r="C191" s="13"/>
      <c r="D191" s="16"/>
      <c r="E191" s="12" t="s">
        <v>185</v>
      </c>
      <c r="F191" s="13">
        <v>1</v>
      </c>
      <c r="G191" s="14">
        <v>15</v>
      </c>
      <c r="H191" s="14">
        <v>0</v>
      </c>
      <c r="I191" s="14">
        <v>0</v>
      </c>
      <c r="J191" s="15">
        <f>F191*(G191+ (G191= 0))*(H191+ (H191= 0))*(I191+ (I191= 0))</f>
        <v>15</v>
      </c>
      <c r="K191" s="13"/>
      <c r="L191" s="13"/>
      <c r="M191" s="13"/>
    </row>
    <row r="192" spans="1:13" x14ac:dyDescent="0.25">
      <c r="A192" s="13"/>
      <c r="B192" s="13"/>
      <c r="C192" s="13"/>
      <c r="D192" s="16"/>
      <c r="E192" s="12" t="s">
        <v>23</v>
      </c>
      <c r="F192" s="13">
        <v>1</v>
      </c>
      <c r="G192" s="14">
        <v>6.3</v>
      </c>
      <c r="H192" s="14">
        <v>0</v>
      </c>
      <c r="I192" s="14">
        <v>0</v>
      </c>
      <c r="J192" s="15">
        <f>F192*(G192+ (G192= 0))*(H192+ (H192= 0))*(I192+ (I192= 0))</f>
        <v>6.3</v>
      </c>
      <c r="K192" s="13"/>
      <c r="L192" s="13"/>
      <c r="M192" s="13"/>
    </row>
    <row r="193" spans="1:13" x14ac:dyDescent="0.25">
      <c r="A193" s="13"/>
      <c r="B193" s="13"/>
      <c r="C193" s="13"/>
      <c r="D193" s="16"/>
      <c r="E193" s="13"/>
      <c r="F193" s="13"/>
      <c r="G193" s="13"/>
      <c r="H193" s="13"/>
      <c r="I193" s="13"/>
      <c r="J193" s="19" t="s">
        <v>186</v>
      </c>
      <c r="K193" s="9">
        <f>SUM(J190:J192)</f>
        <v>21.3</v>
      </c>
      <c r="L193" s="14">
        <v>21.2</v>
      </c>
      <c r="M193" s="9">
        <f>ROUND(L193*K193,2)</f>
        <v>451.56</v>
      </c>
    </row>
    <row r="194" spans="1:13" ht="0.95" customHeight="1" x14ac:dyDescent="0.25">
      <c r="A194" s="20"/>
      <c r="B194" s="20"/>
      <c r="C194" s="20"/>
      <c r="D194" s="25"/>
      <c r="E194" s="20"/>
      <c r="F194" s="20"/>
      <c r="G194" s="20"/>
      <c r="H194" s="20"/>
      <c r="I194" s="20"/>
      <c r="J194" s="20"/>
      <c r="K194" s="20"/>
      <c r="L194" s="20"/>
      <c r="M194" s="20"/>
    </row>
    <row r="195" spans="1:13" x14ac:dyDescent="0.25">
      <c r="A195" s="12" t="s">
        <v>187</v>
      </c>
      <c r="B195" s="12" t="s">
        <v>22</v>
      </c>
      <c r="C195" s="12" t="s">
        <v>189</v>
      </c>
      <c r="D195" s="24" t="s">
        <v>188</v>
      </c>
      <c r="E195" s="13"/>
      <c r="F195" s="13"/>
      <c r="G195" s="13"/>
      <c r="H195" s="13"/>
      <c r="I195" s="13"/>
      <c r="J195" s="13"/>
      <c r="K195" s="15">
        <f>K199</f>
        <v>195</v>
      </c>
      <c r="L195" s="15">
        <f>L199</f>
        <v>4.0999999999999996</v>
      </c>
      <c r="M195" s="15">
        <f>M199</f>
        <v>799.5</v>
      </c>
    </row>
    <row r="196" spans="1:13" ht="168.75" x14ac:dyDescent="0.25">
      <c r="A196" s="13"/>
      <c r="B196" s="13"/>
      <c r="C196" s="13"/>
      <c r="D196" s="16" t="s">
        <v>190</v>
      </c>
      <c r="E196" s="13"/>
      <c r="F196" s="13"/>
      <c r="G196" s="13"/>
      <c r="H196" s="13"/>
      <c r="I196" s="13"/>
      <c r="J196" s="13"/>
      <c r="K196" s="13"/>
      <c r="L196" s="13"/>
      <c r="M196" s="13"/>
    </row>
    <row r="197" spans="1:13" x14ac:dyDescent="0.25">
      <c r="A197" s="13"/>
      <c r="B197" s="13"/>
      <c r="C197" s="13"/>
      <c r="D197" s="16"/>
      <c r="E197" s="12" t="s">
        <v>191</v>
      </c>
      <c r="F197" s="13">
        <v>0</v>
      </c>
      <c r="G197" s="14">
        <v>0</v>
      </c>
      <c r="H197" s="14">
        <v>0</v>
      </c>
      <c r="I197" s="14">
        <v>0</v>
      </c>
      <c r="J197" s="15">
        <f>F197*(G197+ (G197= 0))*(H197+ (H197= 0))*(I197+ (I197= 0))</f>
        <v>0</v>
      </c>
      <c r="K197" s="13"/>
      <c r="L197" s="13"/>
      <c r="M197" s="13"/>
    </row>
    <row r="198" spans="1:13" x14ac:dyDescent="0.25">
      <c r="A198" s="13"/>
      <c r="B198" s="13"/>
      <c r="C198" s="13"/>
      <c r="D198" s="16"/>
      <c r="E198" s="12" t="s">
        <v>192</v>
      </c>
      <c r="F198" s="13">
        <v>1</v>
      </c>
      <c r="G198" s="14">
        <v>15</v>
      </c>
      <c r="H198" s="14">
        <v>13</v>
      </c>
      <c r="I198" s="14">
        <v>0</v>
      </c>
      <c r="J198" s="15">
        <f>F198*(G198+ (G198= 0))*(H198+ (H198= 0))*(I198+ (I198= 0))</f>
        <v>195</v>
      </c>
      <c r="K198" s="13"/>
      <c r="L198" s="13"/>
      <c r="M198" s="13"/>
    </row>
    <row r="199" spans="1:13" x14ac:dyDescent="0.25">
      <c r="A199" s="13"/>
      <c r="B199" s="13"/>
      <c r="C199" s="13"/>
      <c r="D199" s="16"/>
      <c r="E199" s="13"/>
      <c r="F199" s="13"/>
      <c r="G199" s="13"/>
      <c r="H199" s="13"/>
      <c r="I199" s="13"/>
      <c r="J199" s="19" t="s">
        <v>193</v>
      </c>
      <c r="K199" s="9">
        <f>SUM(J197:J198)</f>
        <v>195</v>
      </c>
      <c r="L199" s="14">
        <v>4.0999999999999996</v>
      </c>
      <c r="M199" s="9">
        <f>ROUND(L199*K199,2)</f>
        <v>799.5</v>
      </c>
    </row>
    <row r="200" spans="1:13" ht="0.95" customHeight="1" x14ac:dyDescent="0.25">
      <c r="A200" s="20"/>
      <c r="B200" s="20"/>
      <c r="C200" s="20"/>
      <c r="D200" s="25"/>
      <c r="E200" s="20"/>
      <c r="F200" s="20"/>
      <c r="G200" s="20"/>
      <c r="H200" s="20"/>
      <c r="I200" s="20"/>
      <c r="J200" s="20"/>
      <c r="K200" s="20"/>
      <c r="L200" s="20"/>
      <c r="M200" s="20"/>
    </row>
    <row r="201" spans="1:13" x14ac:dyDescent="0.25">
      <c r="A201" s="12" t="s">
        <v>194</v>
      </c>
      <c r="B201" s="12" t="s">
        <v>22</v>
      </c>
      <c r="C201" s="12" t="s">
        <v>172</v>
      </c>
      <c r="D201" s="24" t="s">
        <v>195</v>
      </c>
      <c r="E201" s="13"/>
      <c r="F201" s="13"/>
      <c r="G201" s="13"/>
      <c r="H201" s="13"/>
      <c r="I201" s="13"/>
      <c r="J201" s="13"/>
      <c r="K201" s="15">
        <f>K204</f>
        <v>1</v>
      </c>
      <c r="L201" s="15">
        <f>L204</f>
        <v>200</v>
      </c>
      <c r="M201" s="15">
        <f>M204</f>
        <v>200</v>
      </c>
    </row>
    <row r="202" spans="1:13" ht="90" x14ac:dyDescent="0.25">
      <c r="A202" s="13"/>
      <c r="B202" s="13"/>
      <c r="C202" s="13"/>
      <c r="D202" s="16" t="s">
        <v>196</v>
      </c>
      <c r="E202" s="13"/>
      <c r="F202" s="13"/>
      <c r="G202" s="13"/>
      <c r="H202" s="13"/>
      <c r="I202" s="13"/>
      <c r="J202" s="13"/>
      <c r="K202" s="13"/>
      <c r="L202" s="13"/>
      <c r="M202" s="13"/>
    </row>
    <row r="203" spans="1:13" x14ac:dyDescent="0.25">
      <c r="A203" s="13"/>
      <c r="B203" s="13"/>
      <c r="C203" s="13"/>
      <c r="D203" s="16"/>
      <c r="E203" s="12" t="s">
        <v>197</v>
      </c>
      <c r="F203" s="13">
        <v>1</v>
      </c>
      <c r="G203" s="14">
        <v>0</v>
      </c>
      <c r="H203" s="14">
        <v>0</v>
      </c>
      <c r="I203" s="14">
        <v>0</v>
      </c>
      <c r="J203" s="15">
        <f>F203*(G203+ (G203= 0))*(H203+ (H203= 0))*(I203+ (I203= 0))</f>
        <v>1</v>
      </c>
      <c r="K203" s="13"/>
      <c r="L203" s="13"/>
      <c r="M203" s="13"/>
    </row>
    <row r="204" spans="1:13" x14ac:dyDescent="0.25">
      <c r="A204" s="13"/>
      <c r="B204" s="13"/>
      <c r="C204" s="13"/>
      <c r="D204" s="16"/>
      <c r="E204" s="13"/>
      <c r="F204" s="13"/>
      <c r="G204" s="13"/>
      <c r="H204" s="13"/>
      <c r="I204" s="13"/>
      <c r="J204" s="19" t="s">
        <v>198</v>
      </c>
      <c r="K204" s="9">
        <f>SUM(J203:J203)</f>
        <v>1</v>
      </c>
      <c r="L204" s="14">
        <v>200</v>
      </c>
      <c r="M204" s="9">
        <f>ROUND(L204*K204,2)</f>
        <v>200</v>
      </c>
    </row>
    <row r="205" spans="1:13" ht="0.95" customHeight="1" x14ac:dyDescent="0.25">
      <c r="A205" s="20"/>
      <c r="B205" s="20"/>
      <c r="C205" s="20"/>
      <c r="D205" s="25"/>
      <c r="E205" s="20"/>
      <c r="F205" s="20"/>
      <c r="G205" s="20"/>
      <c r="H205" s="20"/>
      <c r="I205" s="20"/>
      <c r="J205" s="20"/>
      <c r="K205" s="20"/>
      <c r="L205" s="20"/>
      <c r="M205" s="20"/>
    </row>
    <row r="206" spans="1:13" x14ac:dyDescent="0.25">
      <c r="A206" s="13"/>
      <c r="B206" s="13"/>
      <c r="C206" s="13"/>
      <c r="D206" s="16"/>
      <c r="E206" s="13"/>
      <c r="F206" s="13"/>
      <c r="G206" s="13"/>
      <c r="H206" s="13"/>
      <c r="I206" s="13"/>
      <c r="J206" s="19" t="s">
        <v>199</v>
      </c>
      <c r="K206" s="14">
        <v>1</v>
      </c>
      <c r="L206" s="9">
        <f>M151+M157+M162+M169+M175+M180+M186+M193+M199+M204</f>
        <v>22195.910000000003</v>
      </c>
      <c r="M206" s="9">
        <f>ROUND(L206*K206,2)</f>
        <v>22195.91</v>
      </c>
    </row>
    <row r="207" spans="1:13" ht="0.95" customHeight="1" x14ac:dyDescent="0.25">
      <c r="A207" s="20"/>
      <c r="B207" s="20"/>
      <c r="C207" s="20"/>
      <c r="D207" s="25"/>
      <c r="E207" s="20"/>
      <c r="F207" s="20"/>
      <c r="G207" s="20"/>
      <c r="H207" s="20"/>
      <c r="I207" s="20"/>
      <c r="J207" s="20"/>
      <c r="K207" s="20"/>
      <c r="L207" s="20"/>
      <c r="M207" s="20"/>
    </row>
    <row r="208" spans="1:13" x14ac:dyDescent="0.25">
      <c r="A208" s="10" t="s">
        <v>200</v>
      </c>
      <c r="B208" s="10" t="s">
        <v>16</v>
      </c>
      <c r="C208" s="10" t="s">
        <v>17</v>
      </c>
      <c r="D208" s="23" t="s">
        <v>201</v>
      </c>
      <c r="E208" s="11"/>
      <c r="F208" s="11"/>
      <c r="G208" s="11"/>
      <c r="H208" s="11"/>
      <c r="I208" s="11"/>
      <c r="J208" s="11"/>
      <c r="K208" s="9">
        <f>K348</f>
        <v>1</v>
      </c>
      <c r="L208" s="9">
        <f>L348</f>
        <v>21150.950000000004</v>
      </c>
      <c r="M208" s="9">
        <f>M348</f>
        <v>21150.95</v>
      </c>
    </row>
    <row r="209" spans="1:13" ht="22.5" x14ac:dyDescent="0.25">
      <c r="A209" s="12" t="s">
        <v>202</v>
      </c>
      <c r="B209" s="12" t="s">
        <v>22</v>
      </c>
      <c r="C209" s="12" t="s">
        <v>64</v>
      </c>
      <c r="D209" s="24" t="s">
        <v>203</v>
      </c>
      <c r="E209" s="13"/>
      <c r="F209" s="13"/>
      <c r="G209" s="13"/>
      <c r="H209" s="13"/>
      <c r="I209" s="13"/>
      <c r="J209" s="13"/>
      <c r="K209" s="15">
        <f>K224</f>
        <v>175.02000000000004</v>
      </c>
      <c r="L209" s="15">
        <f>L224</f>
        <v>40.1</v>
      </c>
      <c r="M209" s="15">
        <f>M224</f>
        <v>7018.3</v>
      </c>
    </row>
    <row r="210" spans="1:13" ht="371.25" x14ac:dyDescent="0.25">
      <c r="A210" s="13"/>
      <c r="B210" s="13"/>
      <c r="C210" s="13"/>
      <c r="D210" s="16" t="s">
        <v>204</v>
      </c>
      <c r="E210" s="13"/>
      <c r="F210" s="13"/>
      <c r="G210" s="13"/>
      <c r="H210" s="13"/>
      <c r="I210" s="13"/>
      <c r="J210" s="13"/>
      <c r="K210" s="13"/>
      <c r="L210" s="13"/>
      <c r="M210" s="13"/>
    </row>
    <row r="211" spans="1:13" x14ac:dyDescent="0.25">
      <c r="A211" s="13"/>
      <c r="B211" s="13"/>
      <c r="C211" s="13"/>
      <c r="D211" s="16"/>
      <c r="E211" s="12" t="s">
        <v>205</v>
      </c>
      <c r="F211" s="13">
        <v>0</v>
      </c>
      <c r="G211" s="14">
        <v>0</v>
      </c>
      <c r="H211" s="14">
        <v>0</v>
      </c>
      <c r="I211" s="14">
        <v>0</v>
      </c>
      <c r="J211" s="15">
        <f t="shared" ref="J211:J223" si="4">F211*(G211+ (G211= 0))*(H211+ (H211= 0))*(I211+ (I211= 0))</f>
        <v>0</v>
      </c>
      <c r="K211" s="13"/>
      <c r="L211" s="13"/>
      <c r="M211" s="13"/>
    </row>
    <row r="212" spans="1:13" x14ac:dyDescent="0.25">
      <c r="A212" s="13"/>
      <c r="B212" s="13"/>
      <c r="C212" s="13"/>
      <c r="D212" s="16"/>
      <c r="E212" s="12" t="s">
        <v>206</v>
      </c>
      <c r="F212" s="13">
        <v>0</v>
      </c>
      <c r="G212" s="14">
        <v>0</v>
      </c>
      <c r="H212" s="14">
        <v>0</v>
      </c>
      <c r="I212" s="14">
        <v>0</v>
      </c>
      <c r="J212" s="15">
        <f t="shared" si="4"/>
        <v>0</v>
      </c>
      <c r="K212" s="13"/>
      <c r="L212" s="13"/>
      <c r="M212" s="13"/>
    </row>
    <row r="213" spans="1:13" x14ac:dyDescent="0.25">
      <c r="A213" s="13"/>
      <c r="B213" s="13"/>
      <c r="C213" s="13"/>
      <c r="D213" s="16"/>
      <c r="E213" s="12" t="s">
        <v>207</v>
      </c>
      <c r="F213" s="13">
        <v>1</v>
      </c>
      <c r="G213" s="14">
        <v>12.4</v>
      </c>
      <c r="H213" s="14">
        <v>0</v>
      </c>
      <c r="I213" s="14">
        <v>3.4</v>
      </c>
      <c r="J213" s="15">
        <f t="shared" si="4"/>
        <v>42.16</v>
      </c>
      <c r="K213" s="13"/>
      <c r="L213" s="13"/>
      <c r="M213" s="13"/>
    </row>
    <row r="214" spans="1:13" x14ac:dyDescent="0.25">
      <c r="A214" s="13"/>
      <c r="B214" s="13"/>
      <c r="C214" s="13"/>
      <c r="D214" s="16"/>
      <c r="E214" s="12" t="s">
        <v>208</v>
      </c>
      <c r="F214" s="13">
        <v>1</v>
      </c>
      <c r="G214" s="14">
        <v>1.8</v>
      </c>
      <c r="H214" s="14">
        <v>0</v>
      </c>
      <c r="I214" s="14">
        <v>3.6</v>
      </c>
      <c r="J214" s="15">
        <f t="shared" si="4"/>
        <v>6.48</v>
      </c>
      <c r="K214" s="13"/>
      <c r="L214" s="13"/>
      <c r="M214" s="13"/>
    </row>
    <row r="215" spans="1:13" x14ac:dyDescent="0.25">
      <c r="A215" s="13"/>
      <c r="B215" s="13"/>
      <c r="C215" s="13"/>
      <c r="D215" s="16"/>
      <c r="E215" s="12" t="s">
        <v>209</v>
      </c>
      <c r="F215" s="13">
        <v>1</v>
      </c>
      <c r="G215" s="14">
        <v>7.6</v>
      </c>
      <c r="H215" s="14">
        <v>0</v>
      </c>
      <c r="I215" s="14">
        <v>3.4</v>
      </c>
      <c r="J215" s="15">
        <f t="shared" si="4"/>
        <v>25.84</v>
      </c>
      <c r="K215" s="13"/>
      <c r="L215" s="13"/>
      <c r="M215" s="13"/>
    </row>
    <row r="216" spans="1:13" x14ac:dyDescent="0.25">
      <c r="A216" s="13"/>
      <c r="B216" s="13"/>
      <c r="C216" s="13"/>
      <c r="D216" s="16"/>
      <c r="E216" s="12" t="s">
        <v>210</v>
      </c>
      <c r="F216" s="13">
        <v>1</v>
      </c>
      <c r="G216" s="14">
        <v>19.600000000000001</v>
      </c>
      <c r="H216" s="14">
        <v>0</v>
      </c>
      <c r="I216" s="14">
        <v>2.4</v>
      </c>
      <c r="J216" s="15">
        <f t="shared" si="4"/>
        <v>47.04</v>
      </c>
      <c r="K216" s="13"/>
      <c r="L216" s="13"/>
      <c r="M216" s="13"/>
    </row>
    <row r="217" spans="1:13" x14ac:dyDescent="0.25">
      <c r="A217" s="13"/>
      <c r="B217" s="13"/>
      <c r="C217" s="13"/>
      <c r="D217" s="16"/>
      <c r="E217" s="12" t="s">
        <v>211</v>
      </c>
      <c r="F217" s="13">
        <v>1</v>
      </c>
      <c r="G217" s="14">
        <v>8</v>
      </c>
      <c r="H217" s="14">
        <v>0</v>
      </c>
      <c r="I217" s="14">
        <v>4.2</v>
      </c>
      <c r="J217" s="15">
        <f t="shared" si="4"/>
        <v>33.6</v>
      </c>
      <c r="K217" s="13"/>
      <c r="L217" s="13"/>
      <c r="M217" s="13"/>
    </row>
    <row r="218" spans="1:13" x14ac:dyDescent="0.25">
      <c r="A218" s="13"/>
      <c r="B218" s="13"/>
      <c r="C218" s="13"/>
      <c r="D218" s="16"/>
      <c r="E218" s="12" t="s">
        <v>23</v>
      </c>
      <c r="F218" s="13">
        <v>1</v>
      </c>
      <c r="G218" s="14">
        <v>6.6</v>
      </c>
      <c r="H218" s="14">
        <v>0</v>
      </c>
      <c r="I218" s="14">
        <v>4.7</v>
      </c>
      <c r="J218" s="15">
        <f t="shared" si="4"/>
        <v>31.02</v>
      </c>
      <c r="K218" s="13"/>
      <c r="L218" s="13"/>
      <c r="M218" s="13"/>
    </row>
    <row r="219" spans="1:13" x14ac:dyDescent="0.25">
      <c r="A219" s="13"/>
      <c r="B219" s="13"/>
      <c r="C219" s="13"/>
      <c r="D219" s="16"/>
      <c r="E219" s="12" t="s">
        <v>212</v>
      </c>
      <c r="F219" s="13">
        <v>0</v>
      </c>
      <c r="G219" s="14">
        <v>0</v>
      </c>
      <c r="H219" s="14">
        <v>0</v>
      </c>
      <c r="I219" s="14">
        <v>0</v>
      </c>
      <c r="J219" s="15">
        <f t="shared" si="4"/>
        <v>0</v>
      </c>
      <c r="K219" s="13"/>
      <c r="L219" s="13"/>
      <c r="M219" s="13"/>
    </row>
    <row r="220" spans="1:13" x14ac:dyDescent="0.25">
      <c r="A220" s="13"/>
      <c r="B220" s="13"/>
      <c r="C220" s="13"/>
      <c r="D220" s="16"/>
      <c r="E220" s="12" t="s">
        <v>213</v>
      </c>
      <c r="F220" s="13">
        <v>0</v>
      </c>
      <c r="G220" s="14">
        <v>0</v>
      </c>
      <c r="H220" s="14">
        <v>0</v>
      </c>
      <c r="I220" s="14">
        <v>0</v>
      </c>
      <c r="J220" s="15">
        <f t="shared" si="4"/>
        <v>0</v>
      </c>
      <c r="K220" s="13"/>
      <c r="L220" s="13"/>
      <c r="M220" s="13"/>
    </row>
    <row r="221" spans="1:13" x14ac:dyDescent="0.25">
      <c r="A221" s="13"/>
      <c r="B221" s="13"/>
      <c r="C221" s="13"/>
      <c r="D221" s="16"/>
      <c r="E221" s="12" t="s">
        <v>214</v>
      </c>
      <c r="F221" s="13">
        <v>-1</v>
      </c>
      <c r="G221" s="14">
        <v>0</v>
      </c>
      <c r="H221" s="14">
        <v>1</v>
      </c>
      <c r="I221" s="14">
        <v>2.2000000000000002</v>
      </c>
      <c r="J221" s="15">
        <f t="shared" si="4"/>
        <v>-2.2000000000000002</v>
      </c>
      <c r="K221" s="13"/>
      <c r="L221" s="13"/>
      <c r="M221" s="13"/>
    </row>
    <row r="222" spans="1:13" x14ac:dyDescent="0.25">
      <c r="A222" s="13"/>
      <c r="B222" s="13"/>
      <c r="C222" s="13"/>
      <c r="D222" s="16"/>
      <c r="E222" s="12" t="s">
        <v>215</v>
      </c>
      <c r="F222" s="13">
        <v>-1</v>
      </c>
      <c r="G222" s="14">
        <v>0</v>
      </c>
      <c r="H222" s="14">
        <v>1</v>
      </c>
      <c r="I222" s="14">
        <v>2.2000000000000002</v>
      </c>
      <c r="J222" s="15">
        <f t="shared" si="4"/>
        <v>-2.2000000000000002</v>
      </c>
      <c r="K222" s="13"/>
      <c r="L222" s="13"/>
      <c r="M222" s="13"/>
    </row>
    <row r="223" spans="1:13" x14ac:dyDescent="0.25">
      <c r="A223" s="13"/>
      <c r="B223" s="13"/>
      <c r="C223" s="13"/>
      <c r="D223" s="16"/>
      <c r="E223" s="12" t="s">
        <v>216</v>
      </c>
      <c r="F223" s="13">
        <v>-2</v>
      </c>
      <c r="G223" s="14">
        <v>0</v>
      </c>
      <c r="H223" s="14">
        <v>1.2</v>
      </c>
      <c r="I223" s="14">
        <v>2.8</v>
      </c>
      <c r="J223" s="15">
        <f t="shared" si="4"/>
        <v>-6.72</v>
      </c>
      <c r="K223" s="13"/>
      <c r="L223" s="13"/>
      <c r="M223" s="13"/>
    </row>
    <row r="224" spans="1:13" x14ac:dyDescent="0.25">
      <c r="A224" s="13"/>
      <c r="B224" s="13"/>
      <c r="C224" s="13"/>
      <c r="D224" s="16"/>
      <c r="E224" s="13"/>
      <c r="F224" s="13"/>
      <c r="G224" s="13"/>
      <c r="H224" s="13"/>
      <c r="I224" s="13"/>
      <c r="J224" s="19" t="s">
        <v>217</v>
      </c>
      <c r="K224" s="9">
        <f>SUM(J211:J223)</f>
        <v>175.02000000000004</v>
      </c>
      <c r="L224" s="14">
        <v>40.1</v>
      </c>
      <c r="M224" s="9">
        <f>ROUND(L224*K224,2)</f>
        <v>7018.3</v>
      </c>
    </row>
    <row r="225" spans="1:13" ht="0.95" customHeight="1" x14ac:dyDescent="0.25">
      <c r="A225" s="20"/>
      <c r="B225" s="20"/>
      <c r="C225" s="20"/>
      <c r="D225" s="25"/>
      <c r="E225" s="20"/>
      <c r="F225" s="20"/>
      <c r="G225" s="20"/>
      <c r="H225" s="20"/>
      <c r="I225" s="20"/>
      <c r="J225" s="20"/>
      <c r="K225" s="20"/>
      <c r="L225" s="20"/>
      <c r="M225" s="20"/>
    </row>
    <row r="226" spans="1:13" ht="22.5" x14ac:dyDescent="0.25">
      <c r="A226" s="12" t="s">
        <v>218</v>
      </c>
      <c r="B226" s="12" t="s">
        <v>22</v>
      </c>
      <c r="C226" s="12" t="s">
        <v>64</v>
      </c>
      <c r="D226" s="24" t="s">
        <v>219</v>
      </c>
      <c r="E226" s="13"/>
      <c r="F226" s="13"/>
      <c r="G226" s="13"/>
      <c r="H226" s="13"/>
      <c r="I226" s="13"/>
      <c r="J226" s="13"/>
      <c r="K226" s="15">
        <f>K232</f>
        <v>77.519999999999982</v>
      </c>
      <c r="L226" s="15">
        <f>L232</f>
        <v>50.3</v>
      </c>
      <c r="M226" s="15">
        <f>M232</f>
        <v>3899.26</v>
      </c>
    </row>
    <row r="227" spans="1:13" ht="409.5" x14ac:dyDescent="0.25">
      <c r="A227" s="13"/>
      <c r="B227" s="13"/>
      <c r="C227" s="13"/>
      <c r="D227" s="16" t="s">
        <v>220</v>
      </c>
      <c r="E227" s="13"/>
      <c r="F227" s="13"/>
      <c r="G227" s="13"/>
      <c r="H227" s="13"/>
      <c r="I227" s="13"/>
      <c r="J227" s="13"/>
      <c r="K227" s="13"/>
      <c r="L227" s="13"/>
      <c r="M227" s="13"/>
    </row>
    <row r="228" spans="1:13" x14ac:dyDescent="0.25">
      <c r="A228" s="13"/>
      <c r="B228" s="13"/>
      <c r="C228" s="13"/>
      <c r="D228" s="16"/>
      <c r="E228" s="12" t="s">
        <v>221</v>
      </c>
      <c r="F228" s="13">
        <v>0</v>
      </c>
      <c r="G228" s="14">
        <v>0</v>
      </c>
      <c r="H228" s="14">
        <v>0</v>
      </c>
      <c r="I228" s="14">
        <v>0</v>
      </c>
      <c r="J228" s="15">
        <f>F228*(G228+ (G228= 0))*(H228+ (H228= 0))*(I228+ (I228= 0))</f>
        <v>0</v>
      </c>
      <c r="K228" s="13"/>
      <c r="L228" s="13"/>
      <c r="M228" s="13"/>
    </row>
    <row r="229" spans="1:13" x14ac:dyDescent="0.25">
      <c r="A229" s="13"/>
      <c r="B229" s="13"/>
      <c r="C229" s="13"/>
      <c r="D229" s="16"/>
      <c r="E229" s="12" t="s">
        <v>222</v>
      </c>
      <c r="F229" s="13">
        <v>1</v>
      </c>
      <c r="G229" s="14">
        <v>12</v>
      </c>
      <c r="H229" s="14">
        <v>0</v>
      </c>
      <c r="I229" s="14">
        <v>3.8</v>
      </c>
      <c r="J229" s="15">
        <f>F229*(G229+ (G229= 0))*(H229+ (H229= 0))*(I229+ (I229= 0))</f>
        <v>45.599999999999994</v>
      </c>
      <c r="K229" s="13"/>
      <c r="L229" s="13"/>
      <c r="M229" s="13"/>
    </row>
    <row r="230" spans="1:13" x14ac:dyDescent="0.25">
      <c r="A230" s="13"/>
      <c r="B230" s="13"/>
      <c r="C230" s="13"/>
      <c r="D230" s="16"/>
      <c r="E230" s="12" t="s">
        <v>223</v>
      </c>
      <c r="F230" s="13">
        <v>4</v>
      </c>
      <c r="G230" s="14">
        <v>1.6</v>
      </c>
      <c r="H230" s="14">
        <v>0</v>
      </c>
      <c r="I230" s="14">
        <v>3.8</v>
      </c>
      <c r="J230" s="15">
        <f>F230*(G230+ (G230= 0))*(H230+ (H230= 0))*(I230+ (I230= 0))</f>
        <v>24.32</v>
      </c>
      <c r="K230" s="13"/>
      <c r="L230" s="13"/>
      <c r="M230" s="13"/>
    </row>
    <row r="231" spans="1:13" x14ac:dyDescent="0.25">
      <c r="A231" s="13"/>
      <c r="B231" s="13"/>
      <c r="C231" s="13"/>
      <c r="D231" s="16"/>
      <c r="E231" s="12" t="s">
        <v>23</v>
      </c>
      <c r="F231" s="13">
        <v>1</v>
      </c>
      <c r="G231" s="14">
        <v>2</v>
      </c>
      <c r="H231" s="14">
        <v>0</v>
      </c>
      <c r="I231" s="14">
        <v>3.8</v>
      </c>
      <c r="J231" s="15">
        <f>F231*(G231+ (G231= 0))*(H231+ (H231= 0))*(I231+ (I231= 0))</f>
        <v>7.6</v>
      </c>
      <c r="K231" s="13"/>
      <c r="L231" s="13"/>
      <c r="M231" s="13"/>
    </row>
    <row r="232" spans="1:13" x14ac:dyDescent="0.25">
      <c r="A232" s="13"/>
      <c r="B232" s="13"/>
      <c r="C232" s="13"/>
      <c r="D232" s="16"/>
      <c r="E232" s="13"/>
      <c r="F232" s="13"/>
      <c r="G232" s="13"/>
      <c r="H232" s="13"/>
      <c r="I232" s="13"/>
      <c r="J232" s="19" t="s">
        <v>224</v>
      </c>
      <c r="K232" s="9">
        <f>SUM(J228:J231)</f>
        <v>77.519999999999982</v>
      </c>
      <c r="L232" s="14">
        <v>50.3</v>
      </c>
      <c r="M232" s="9">
        <f>ROUND(L232*K232,2)</f>
        <v>3899.26</v>
      </c>
    </row>
    <row r="233" spans="1:13" ht="0.95" customHeight="1" x14ac:dyDescent="0.25">
      <c r="A233" s="20"/>
      <c r="B233" s="20"/>
      <c r="C233" s="20"/>
      <c r="D233" s="25"/>
      <c r="E233" s="20"/>
      <c r="F233" s="20"/>
      <c r="G233" s="20"/>
      <c r="H233" s="20"/>
      <c r="I233" s="20"/>
      <c r="J233" s="20"/>
      <c r="K233" s="20"/>
      <c r="L233" s="20"/>
      <c r="M233" s="20"/>
    </row>
    <row r="234" spans="1:13" ht="22.5" x14ac:dyDescent="0.25">
      <c r="A234" s="12" t="s">
        <v>225</v>
      </c>
      <c r="B234" s="12" t="s">
        <v>22</v>
      </c>
      <c r="C234" s="12" t="s">
        <v>64</v>
      </c>
      <c r="D234" s="24" t="s">
        <v>226</v>
      </c>
      <c r="E234" s="13"/>
      <c r="F234" s="13"/>
      <c r="G234" s="13"/>
      <c r="H234" s="13"/>
      <c r="I234" s="13"/>
      <c r="J234" s="13"/>
      <c r="K234" s="15">
        <f>K249</f>
        <v>175.02000000000004</v>
      </c>
      <c r="L234" s="15">
        <f>L249</f>
        <v>9.4700000000000006</v>
      </c>
      <c r="M234" s="15">
        <f>M249</f>
        <v>1657.44</v>
      </c>
    </row>
    <row r="235" spans="1:13" ht="56.25" x14ac:dyDescent="0.25">
      <c r="A235" s="13"/>
      <c r="B235" s="13"/>
      <c r="C235" s="13"/>
      <c r="D235" s="16" t="s">
        <v>227</v>
      </c>
      <c r="E235" s="13"/>
      <c r="F235" s="13"/>
      <c r="G235" s="13"/>
      <c r="H235" s="13"/>
      <c r="I235" s="13"/>
      <c r="J235" s="13"/>
      <c r="K235" s="13"/>
      <c r="L235" s="13"/>
      <c r="M235" s="13"/>
    </row>
    <row r="236" spans="1:13" x14ac:dyDescent="0.25">
      <c r="A236" s="13"/>
      <c r="B236" s="13"/>
      <c r="C236" s="13"/>
      <c r="D236" s="16"/>
      <c r="E236" s="12" t="s">
        <v>205</v>
      </c>
      <c r="F236" s="13">
        <v>0</v>
      </c>
      <c r="G236" s="17">
        <v>0</v>
      </c>
      <c r="H236" s="17">
        <v>0</v>
      </c>
      <c r="I236" s="17">
        <v>0</v>
      </c>
      <c r="J236" s="18">
        <f t="shared" ref="J236:J248" si="5">F236*(G236+ (G236= 0))*(H236+ (H236= 0))*(I236+ (I236= 0))</f>
        <v>0</v>
      </c>
      <c r="K236" s="13"/>
      <c r="L236" s="13"/>
      <c r="M236" s="13"/>
    </row>
    <row r="237" spans="1:13" x14ac:dyDescent="0.25">
      <c r="A237" s="13"/>
      <c r="B237" s="13"/>
      <c r="C237" s="13"/>
      <c r="D237" s="16"/>
      <c r="E237" s="12" t="s">
        <v>206</v>
      </c>
      <c r="F237" s="13">
        <v>0</v>
      </c>
      <c r="G237" s="17">
        <v>0</v>
      </c>
      <c r="H237" s="17">
        <v>0</v>
      </c>
      <c r="I237" s="17">
        <v>0</v>
      </c>
      <c r="J237" s="18">
        <f t="shared" si="5"/>
        <v>0</v>
      </c>
      <c r="K237" s="13"/>
      <c r="L237" s="13"/>
      <c r="M237" s="13"/>
    </row>
    <row r="238" spans="1:13" x14ac:dyDescent="0.25">
      <c r="A238" s="13"/>
      <c r="B238" s="13"/>
      <c r="C238" s="13"/>
      <c r="D238" s="16"/>
      <c r="E238" s="12" t="s">
        <v>207</v>
      </c>
      <c r="F238" s="13">
        <v>1</v>
      </c>
      <c r="G238" s="17">
        <v>12.4</v>
      </c>
      <c r="H238" s="17">
        <v>0</v>
      </c>
      <c r="I238" s="17">
        <v>3.4</v>
      </c>
      <c r="J238" s="18">
        <f t="shared" si="5"/>
        <v>42.16</v>
      </c>
      <c r="K238" s="13"/>
      <c r="L238" s="13"/>
      <c r="M238" s="13"/>
    </row>
    <row r="239" spans="1:13" x14ac:dyDescent="0.25">
      <c r="A239" s="13"/>
      <c r="B239" s="13"/>
      <c r="C239" s="13"/>
      <c r="D239" s="16"/>
      <c r="E239" s="12" t="s">
        <v>208</v>
      </c>
      <c r="F239" s="13">
        <v>1</v>
      </c>
      <c r="G239" s="17">
        <v>1.8</v>
      </c>
      <c r="H239" s="17">
        <v>0</v>
      </c>
      <c r="I239" s="17">
        <v>3.6</v>
      </c>
      <c r="J239" s="18">
        <f t="shared" si="5"/>
        <v>6.48</v>
      </c>
      <c r="K239" s="13"/>
      <c r="L239" s="13"/>
      <c r="M239" s="13"/>
    </row>
    <row r="240" spans="1:13" x14ac:dyDescent="0.25">
      <c r="A240" s="13"/>
      <c r="B240" s="13"/>
      <c r="C240" s="13"/>
      <c r="D240" s="16"/>
      <c r="E240" s="12" t="s">
        <v>209</v>
      </c>
      <c r="F240" s="13">
        <v>1</v>
      </c>
      <c r="G240" s="17">
        <v>7.6</v>
      </c>
      <c r="H240" s="17">
        <v>0</v>
      </c>
      <c r="I240" s="17">
        <v>3.4</v>
      </c>
      <c r="J240" s="18">
        <f t="shared" si="5"/>
        <v>25.84</v>
      </c>
      <c r="K240" s="13"/>
      <c r="L240" s="13"/>
      <c r="M240" s="13"/>
    </row>
    <row r="241" spans="1:13" x14ac:dyDescent="0.25">
      <c r="A241" s="13"/>
      <c r="B241" s="13"/>
      <c r="C241" s="13"/>
      <c r="D241" s="16"/>
      <c r="E241" s="12" t="s">
        <v>210</v>
      </c>
      <c r="F241" s="13">
        <v>1</v>
      </c>
      <c r="G241" s="17">
        <v>19.600000000000001</v>
      </c>
      <c r="H241" s="17">
        <v>0</v>
      </c>
      <c r="I241" s="17">
        <v>2.4</v>
      </c>
      <c r="J241" s="18">
        <f t="shared" si="5"/>
        <v>47.04</v>
      </c>
      <c r="K241" s="13"/>
      <c r="L241" s="13"/>
      <c r="M241" s="13"/>
    </row>
    <row r="242" spans="1:13" x14ac:dyDescent="0.25">
      <c r="A242" s="13"/>
      <c r="B242" s="13"/>
      <c r="C242" s="13"/>
      <c r="D242" s="16"/>
      <c r="E242" s="12" t="s">
        <v>211</v>
      </c>
      <c r="F242" s="13">
        <v>1</v>
      </c>
      <c r="G242" s="17">
        <v>8</v>
      </c>
      <c r="H242" s="17">
        <v>0</v>
      </c>
      <c r="I242" s="17">
        <v>4.2</v>
      </c>
      <c r="J242" s="18">
        <f t="shared" si="5"/>
        <v>33.6</v>
      </c>
      <c r="K242" s="13"/>
      <c r="L242" s="13"/>
      <c r="M242" s="13"/>
    </row>
    <row r="243" spans="1:13" x14ac:dyDescent="0.25">
      <c r="A243" s="13"/>
      <c r="B243" s="13"/>
      <c r="C243" s="13"/>
      <c r="D243" s="16"/>
      <c r="E243" s="12" t="s">
        <v>23</v>
      </c>
      <c r="F243" s="13">
        <v>1</v>
      </c>
      <c r="G243" s="17">
        <v>6.6</v>
      </c>
      <c r="H243" s="17">
        <v>0</v>
      </c>
      <c r="I243" s="17">
        <v>4.7</v>
      </c>
      <c r="J243" s="18">
        <f t="shared" si="5"/>
        <v>31.02</v>
      </c>
      <c r="K243" s="13"/>
      <c r="L243" s="13"/>
      <c r="M243" s="13"/>
    </row>
    <row r="244" spans="1:13" x14ac:dyDescent="0.25">
      <c r="A244" s="13"/>
      <c r="B244" s="13"/>
      <c r="C244" s="13"/>
      <c r="D244" s="16"/>
      <c r="E244" s="12" t="s">
        <v>212</v>
      </c>
      <c r="F244" s="13">
        <v>0</v>
      </c>
      <c r="G244" s="17">
        <v>0</v>
      </c>
      <c r="H244" s="17">
        <v>0</v>
      </c>
      <c r="I244" s="17">
        <v>0</v>
      </c>
      <c r="J244" s="18">
        <f t="shared" si="5"/>
        <v>0</v>
      </c>
      <c r="K244" s="13"/>
      <c r="L244" s="13"/>
      <c r="M244" s="13"/>
    </row>
    <row r="245" spans="1:13" x14ac:dyDescent="0.25">
      <c r="A245" s="13"/>
      <c r="B245" s="13"/>
      <c r="C245" s="13"/>
      <c r="D245" s="16"/>
      <c r="E245" s="12" t="s">
        <v>213</v>
      </c>
      <c r="F245" s="13">
        <v>0</v>
      </c>
      <c r="G245" s="17">
        <v>0</v>
      </c>
      <c r="H245" s="17">
        <v>0</v>
      </c>
      <c r="I245" s="17">
        <v>0</v>
      </c>
      <c r="J245" s="18">
        <f t="shared" si="5"/>
        <v>0</v>
      </c>
      <c r="K245" s="13"/>
      <c r="L245" s="13"/>
      <c r="M245" s="13"/>
    </row>
    <row r="246" spans="1:13" x14ac:dyDescent="0.25">
      <c r="A246" s="13"/>
      <c r="B246" s="13"/>
      <c r="C246" s="13"/>
      <c r="D246" s="16"/>
      <c r="E246" s="12" t="s">
        <v>214</v>
      </c>
      <c r="F246" s="13">
        <v>-1</v>
      </c>
      <c r="G246" s="17">
        <v>0</v>
      </c>
      <c r="H246" s="17">
        <v>1</v>
      </c>
      <c r="I246" s="17">
        <v>2.2000000000000002</v>
      </c>
      <c r="J246" s="18">
        <f t="shared" si="5"/>
        <v>-2.2000000000000002</v>
      </c>
      <c r="K246" s="13"/>
      <c r="L246" s="13"/>
      <c r="M246" s="13"/>
    </row>
    <row r="247" spans="1:13" x14ac:dyDescent="0.25">
      <c r="A247" s="13"/>
      <c r="B247" s="13"/>
      <c r="C247" s="13"/>
      <c r="D247" s="16"/>
      <c r="E247" s="12" t="s">
        <v>215</v>
      </c>
      <c r="F247" s="13">
        <v>-1</v>
      </c>
      <c r="G247" s="17">
        <v>0</v>
      </c>
      <c r="H247" s="17">
        <v>1</v>
      </c>
      <c r="I247" s="17">
        <v>2.2000000000000002</v>
      </c>
      <c r="J247" s="18">
        <f t="shared" si="5"/>
        <v>-2.2000000000000002</v>
      </c>
      <c r="K247" s="13"/>
      <c r="L247" s="13"/>
      <c r="M247" s="13"/>
    </row>
    <row r="248" spans="1:13" x14ac:dyDescent="0.25">
      <c r="A248" s="13"/>
      <c r="B248" s="13"/>
      <c r="C248" s="13"/>
      <c r="D248" s="16"/>
      <c r="E248" s="12" t="s">
        <v>216</v>
      </c>
      <c r="F248" s="13">
        <v>-2</v>
      </c>
      <c r="G248" s="17">
        <v>0</v>
      </c>
      <c r="H248" s="17">
        <v>1.2</v>
      </c>
      <c r="I248" s="17">
        <v>2.8</v>
      </c>
      <c r="J248" s="18">
        <f t="shared" si="5"/>
        <v>-6.72</v>
      </c>
      <c r="K248" s="13"/>
      <c r="L248" s="13"/>
      <c r="M248" s="13"/>
    </row>
    <row r="249" spans="1:13" x14ac:dyDescent="0.25">
      <c r="A249" s="13"/>
      <c r="B249" s="13"/>
      <c r="C249" s="13"/>
      <c r="D249" s="16"/>
      <c r="E249" s="13"/>
      <c r="F249" s="13"/>
      <c r="G249" s="13"/>
      <c r="H249" s="13"/>
      <c r="I249" s="13"/>
      <c r="J249" s="19" t="s">
        <v>228</v>
      </c>
      <c r="K249" s="9">
        <f>SUM(J236:J248)</f>
        <v>175.02000000000004</v>
      </c>
      <c r="L249" s="14">
        <v>9.4700000000000006</v>
      </c>
      <c r="M249" s="9">
        <f>ROUND(L249*K249,2)</f>
        <v>1657.44</v>
      </c>
    </row>
    <row r="250" spans="1:13" ht="0.95" customHeight="1" x14ac:dyDescent="0.25">
      <c r="A250" s="20"/>
      <c r="B250" s="20"/>
      <c r="C250" s="20"/>
      <c r="D250" s="25"/>
      <c r="E250" s="20"/>
      <c r="F250" s="20"/>
      <c r="G250" s="20"/>
      <c r="H250" s="20"/>
      <c r="I250" s="20"/>
      <c r="J250" s="20"/>
      <c r="K250" s="20"/>
      <c r="L250" s="20"/>
      <c r="M250" s="20"/>
    </row>
    <row r="251" spans="1:13" ht="22.5" x14ac:dyDescent="0.25">
      <c r="A251" s="12" t="s">
        <v>229</v>
      </c>
      <c r="B251" s="12" t="s">
        <v>22</v>
      </c>
      <c r="C251" s="12" t="s">
        <v>231</v>
      </c>
      <c r="D251" s="24" t="s">
        <v>230</v>
      </c>
      <c r="E251" s="13"/>
      <c r="F251" s="13"/>
      <c r="G251" s="13"/>
      <c r="H251" s="13"/>
      <c r="I251" s="13"/>
      <c r="J251" s="13"/>
      <c r="K251" s="15">
        <f>K257</f>
        <v>20.6</v>
      </c>
      <c r="L251" s="15">
        <f>L257</f>
        <v>26.5</v>
      </c>
      <c r="M251" s="15">
        <f>M257</f>
        <v>545.9</v>
      </c>
    </row>
    <row r="252" spans="1:13" ht="101.25" x14ac:dyDescent="0.25">
      <c r="A252" s="13"/>
      <c r="B252" s="13"/>
      <c r="C252" s="13"/>
      <c r="D252" s="16" t="s">
        <v>232</v>
      </c>
      <c r="E252" s="13"/>
      <c r="F252" s="13"/>
      <c r="G252" s="13"/>
      <c r="H252" s="13"/>
      <c r="I252" s="13"/>
      <c r="J252" s="13"/>
      <c r="K252" s="13"/>
      <c r="L252" s="13"/>
      <c r="M252" s="13"/>
    </row>
    <row r="253" spans="1:13" x14ac:dyDescent="0.25">
      <c r="A253" s="13"/>
      <c r="B253" s="13"/>
      <c r="C253" s="13"/>
      <c r="D253" s="16"/>
      <c r="E253" s="12" t="s">
        <v>233</v>
      </c>
      <c r="F253" s="13">
        <v>0</v>
      </c>
      <c r="G253" s="17">
        <v>0</v>
      </c>
      <c r="H253" s="17">
        <v>0</v>
      </c>
      <c r="I253" s="17">
        <v>0</v>
      </c>
      <c r="J253" s="18">
        <f>F253*(G253+ (G253= 0))*(H253+ (H253= 0))*(I253+ (I253= 0))</f>
        <v>0</v>
      </c>
      <c r="K253" s="13"/>
      <c r="L253" s="13"/>
      <c r="M253" s="13"/>
    </row>
    <row r="254" spans="1:13" x14ac:dyDescent="0.25">
      <c r="A254" s="13"/>
      <c r="B254" s="13"/>
      <c r="C254" s="13"/>
      <c r="D254" s="16"/>
      <c r="E254" s="12" t="s">
        <v>234</v>
      </c>
      <c r="F254" s="13">
        <v>1</v>
      </c>
      <c r="G254" s="17">
        <v>12.2</v>
      </c>
      <c r="H254" s="17">
        <v>0</v>
      </c>
      <c r="I254" s="17">
        <v>0</v>
      </c>
      <c r="J254" s="18">
        <f>F254*(G254+ (G254= 0))*(H254+ (H254= 0))*(I254+ (I254= 0))</f>
        <v>12.2</v>
      </c>
      <c r="K254" s="13"/>
      <c r="L254" s="13"/>
      <c r="M254" s="13"/>
    </row>
    <row r="255" spans="1:13" x14ac:dyDescent="0.25">
      <c r="A255" s="13"/>
      <c r="B255" s="13"/>
      <c r="C255" s="13"/>
      <c r="D255" s="16"/>
      <c r="E255" s="12" t="s">
        <v>235</v>
      </c>
      <c r="F255" s="13">
        <v>4</v>
      </c>
      <c r="G255" s="17">
        <v>1.6</v>
      </c>
      <c r="H255" s="17">
        <v>0</v>
      </c>
      <c r="I255" s="17">
        <v>0</v>
      </c>
      <c r="J255" s="18">
        <f>F255*(G255+ (G255= 0))*(H255+ (H255= 0))*(I255+ (I255= 0))</f>
        <v>6.4</v>
      </c>
      <c r="K255" s="13"/>
      <c r="L255" s="13"/>
      <c r="M255" s="13"/>
    </row>
    <row r="256" spans="1:13" x14ac:dyDescent="0.25">
      <c r="A256" s="13"/>
      <c r="B256" s="13"/>
      <c r="C256" s="13"/>
      <c r="D256" s="16"/>
      <c r="E256" s="12" t="s">
        <v>23</v>
      </c>
      <c r="F256" s="13">
        <v>1</v>
      </c>
      <c r="G256" s="17">
        <v>2</v>
      </c>
      <c r="H256" s="17">
        <v>0</v>
      </c>
      <c r="I256" s="17">
        <v>0</v>
      </c>
      <c r="J256" s="18">
        <f>F256*(G256+ (G256= 0))*(H256+ (H256= 0))*(I256+ (I256= 0))</f>
        <v>2</v>
      </c>
      <c r="K256" s="13"/>
      <c r="L256" s="13"/>
      <c r="M256" s="13"/>
    </row>
    <row r="257" spans="1:13" x14ac:dyDescent="0.25">
      <c r="A257" s="13"/>
      <c r="B257" s="13"/>
      <c r="C257" s="13"/>
      <c r="D257" s="16"/>
      <c r="E257" s="13"/>
      <c r="F257" s="13"/>
      <c r="G257" s="13"/>
      <c r="H257" s="13"/>
      <c r="I257" s="13"/>
      <c r="J257" s="19" t="s">
        <v>236</v>
      </c>
      <c r="K257" s="9">
        <f>SUM(J253:J256)</f>
        <v>20.6</v>
      </c>
      <c r="L257" s="14">
        <v>26.5</v>
      </c>
      <c r="M257" s="9">
        <f>ROUND(L257*K257,2)</f>
        <v>545.9</v>
      </c>
    </row>
    <row r="258" spans="1:13" ht="0.95" customHeight="1" x14ac:dyDescent="0.25">
      <c r="A258" s="20"/>
      <c r="B258" s="20"/>
      <c r="C258" s="20"/>
      <c r="D258" s="25"/>
      <c r="E258" s="20"/>
      <c r="F258" s="20"/>
      <c r="G258" s="20"/>
      <c r="H258" s="20"/>
      <c r="I258" s="20"/>
      <c r="J258" s="20"/>
      <c r="K258" s="20"/>
      <c r="L258" s="20"/>
      <c r="M258" s="20"/>
    </row>
    <row r="259" spans="1:13" ht="22.5" x14ac:dyDescent="0.25">
      <c r="A259" s="12" t="s">
        <v>237</v>
      </c>
      <c r="B259" s="12" t="s">
        <v>22</v>
      </c>
      <c r="C259" s="12" t="s">
        <v>231</v>
      </c>
      <c r="D259" s="24" t="s">
        <v>238</v>
      </c>
      <c r="E259" s="13"/>
      <c r="F259" s="13"/>
      <c r="G259" s="13"/>
      <c r="H259" s="13"/>
      <c r="I259" s="13"/>
      <c r="J259" s="13"/>
      <c r="K259" s="15">
        <f>K262</f>
        <v>2</v>
      </c>
      <c r="L259" s="15">
        <f>L262</f>
        <v>25.8</v>
      </c>
      <c r="M259" s="15">
        <f>M262</f>
        <v>51.6</v>
      </c>
    </row>
    <row r="260" spans="1:13" ht="123.75" x14ac:dyDescent="0.25">
      <c r="A260" s="13"/>
      <c r="B260" s="13"/>
      <c r="C260" s="13"/>
      <c r="D260" s="16" t="s">
        <v>239</v>
      </c>
      <c r="E260" s="13"/>
      <c r="F260" s="13"/>
      <c r="G260" s="13"/>
      <c r="H260" s="13"/>
      <c r="I260" s="13"/>
      <c r="J260" s="13"/>
      <c r="K260" s="13"/>
      <c r="L260" s="13"/>
      <c r="M260" s="13"/>
    </row>
    <row r="261" spans="1:13" x14ac:dyDescent="0.25">
      <c r="A261" s="13"/>
      <c r="B261" s="13"/>
      <c r="C261" s="13"/>
      <c r="D261" s="16"/>
      <c r="E261" s="12" t="s">
        <v>240</v>
      </c>
      <c r="F261" s="13">
        <v>2</v>
      </c>
      <c r="G261" s="14">
        <v>1</v>
      </c>
      <c r="H261" s="14">
        <v>0</v>
      </c>
      <c r="I261" s="14">
        <v>0</v>
      </c>
      <c r="J261" s="15">
        <f>F261*(G261+ (G261= 0))*(H261+ (H261= 0))*(I261+ (I261= 0))</f>
        <v>2</v>
      </c>
      <c r="K261" s="13"/>
      <c r="L261" s="13"/>
      <c r="M261" s="13"/>
    </row>
    <row r="262" spans="1:13" x14ac:dyDescent="0.25">
      <c r="A262" s="13"/>
      <c r="B262" s="13"/>
      <c r="C262" s="13"/>
      <c r="D262" s="16"/>
      <c r="E262" s="13"/>
      <c r="F262" s="13"/>
      <c r="G262" s="13"/>
      <c r="H262" s="13"/>
      <c r="I262" s="13"/>
      <c r="J262" s="19" t="s">
        <v>241</v>
      </c>
      <c r="K262" s="9">
        <f>SUM(J261:J261)</f>
        <v>2</v>
      </c>
      <c r="L262" s="14">
        <v>25.8</v>
      </c>
      <c r="M262" s="9">
        <f>ROUND(L262*K262,2)</f>
        <v>51.6</v>
      </c>
    </row>
    <row r="263" spans="1:13" ht="0.95" customHeight="1" x14ac:dyDescent="0.25">
      <c r="A263" s="20"/>
      <c r="B263" s="20"/>
      <c r="C263" s="20"/>
      <c r="D263" s="25"/>
      <c r="E263" s="20"/>
      <c r="F263" s="20"/>
      <c r="G263" s="20"/>
      <c r="H263" s="20"/>
      <c r="I263" s="20"/>
      <c r="J263" s="20"/>
      <c r="K263" s="20"/>
      <c r="L263" s="20"/>
      <c r="M263" s="20"/>
    </row>
    <row r="264" spans="1:13" ht="22.5" x14ac:dyDescent="0.25">
      <c r="A264" s="12" t="s">
        <v>242</v>
      </c>
      <c r="B264" s="12" t="s">
        <v>22</v>
      </c>
      <c r="C264" s="12" t="s">
        <v>231</v>
      </c>
      <c r="D264" s="24" t="s">
        <v>243</v>
      </c>
      <c r="E264" s="13"/>
      <c r="F264" s="13"/>
      <c r="G264" s="13"/>
      <c r="H264" s="13"/>
      <c r="I264" s="13"/>
      <c r="J264" s="13"/>
      <c r="K264" s="15">
        <f>K269</f>
        <v>24.4</v>
      </c>
      <c r="L264" s="15">
        <f>L269</f>
        <v>23.6</v>
      </c>
      <c r="M264" s="15">
        <f>M269</f>
        <v>575.84</v>
      </c>
    </row>
    <row r="265" spans="1:13" ht="180" x14ac:dyDescent="0.25">
      <c r="A265" s="13"/>
      <c r="B265" s="13"/>
      <c r="C265" s="13"/>
      <c r="D265" s="16" t="s">
        <v>244</v>
      </c>
      <c r="E265" s="13"/>
      <c r="F265" s="13"/>
      <c r="G265" s="13"/>
      <c r="H265" s="13"/>
      <c r="I265" s="13"/>
      <c r="J265" s="13"/>
      <c r="K265" s="13"/>
      <c r="L265" s="13"/>
      <c r="M265" s="13"/>
    </row>
    <row r="266" spans="1:13" x14ac:dyDescent="0.25">
      <c r="A266" s="13"/>
      <c r="B266" s="13"/>
      <c r="C266" s="13"/>
      <c r="D266" s="16"/>
      <c r="E266" s="12" t="s">
        <v>245</v>
      </c>
      <c r="F266" s="13">
        <v>1</v>
      </c>
      <c r="G266" s="14">
        <v>18.8</v>
      </c>
      <c r="H266" s="14">
        <v>0</v>
      </c>
      <c r="I266" s="14">
        <v>0</v>
      </c>
      <c r="J266" s="15">
        <f>F266*(G266+ (G266= 0))*(H266+ (H266= 0))*(I266+ (I266= 0))</f>
        <v>18.8</v>
      </c>
      <c r="K266" s="13"/>
      <c r="L266" s="13"/>
      <c r="M266" s="13"/>
    </row>
    <row r="267" spans="1:13" x14ac:dyDescent="0.25">
      <c r="A267" s="13"/>
      <c r="B267" s="13"/>
      <c r="C267" s="13"/>
      <c r="D267" s="16"/>
      <c r="E267" s="12" t="s">
        <v>246</v>
      </c>
      <c r="F267" s="13">
        <v>3</v>
      </c>
      <c r="G267" s="14">
        <v>1.2</v>
      </c>
      <c r="H267" s="14">
        <v>0</v>
      </c>
      <c r="I267" s="14">
        <v>0</v>
      </c>
      <c r="J267" s="15">
        <f>F267*(G267+ (G267= 0))*(H267+ (H267= 0))*(I267+ (I267= 0))</f>
        <v>3.5999999999999996</v>
      </c>
      <c r="K267" s="13"/>
      <c r="L267" s="13"/>
      <c r="M267" s="13"/>
    </row>
    <row r="268" spans="1:13" x14ac:dyDescent="0.25">
      <c r="A268" s="13"/>
      <c r="B268" s="13"/>
      <c r="C268" s="13"/>
      <c r="D268" s="16"/>
      <c r="E268" s="12" t="s">
        <v>247</v>
      </c>
      <c r="F268" s="13">
        <v>2</v>
      </c>
      <c r="G268" s="14">
        <v>1</v>
      </c>
      <c r="H268" s="14">
        <v>0</v>
      </c>
      <c r="I268" s="14">
        <v>0</v>
      </c>
      <c r="J268" s="15">
        <f>F268*(G268+ (G268= 0))*(H268+ (H268= 0))*(I268+ (I268= 0))</f>
        <v>2</v>
      </c>
      <c r="K268" s="13"/>
      <c r="L268" s="13"/>
      <c r="M268" s="13"/>
    </row>
    <row r="269" spans="1:13" x14ac:dyDescent="0.25">
      <c r="A269" s="13"/>
      <c r="B269" s="13"/>
      <c r="C269" s="13"/>
      <c r="D269" s="16"/>
      <c r="E269" s="13"/>
      <c r="F269" s="13"/>
      <c r="G269" s="13"/>
      <c r="H269" s="13"/>
      <c r="I269" s="13"/>
      <c r="J269" s="19" t="s">
        <v>248</v>
      </c>
      <c r="K269" s="9">
        <f>SUM(J266:J268)</f>
        <v>24.4</v>
      </c>
      <c r="L269" s="14">
        <v>23.6</v>
      </c>
      <c r="M269" s="9">
        <f>ROUND(L269*K269,2)</f>
        <v>575.84</v>
      </c>
    </row>
    <row r="270" spans="1:13" ht="0.95" customHeight="1" x14ac:dyDescent="0.25">
      <c r="A270" s="20"/>
      <c r="B270" s="20"/>
      <c r="C270" s="20"/>
      <c r="D270" s="25"/>
      <c r="E270" s="20"/>
      <c r="F270" s="20"/>
      <c r="G270" s="20"/>
      <c r="H270" s="20"/>
      <c r="I270" s="20"/>
      <c r="J270" s="20"/>
      <c r="K270" s="20"/>
      <c r="L270" s="20"/>
      <c r="M270" s="20"/>
    </row>
    <row r="271" spans="1:13" ht="22.5" x14ac:dyDescent="0.25">
      <c r="A271" s="12" t="s">
        <v>249</v>
      </c>
      <c r="B271" s="12" t="s">
        <v>22</v>
      </c>
      <c r="C271" s="12" t="s">
        <v>64</v>
      </c>
      <c r="D271" s="24" t="s">
        <v>250</v>
      </c>
      <c r="E271" s="13"/>
      <c r="F271" s="13"/>
      <c r="G271" s="13"/>
      <c r="H271" s="13"/>
      <c r="I271" s="13"/>
      <c r="J271" s="13"/>
      <c r="K271" s="15">
        <f>K286</f>
        <v>175.02000000000004</v>
      </c>
      <c r="L271" s="15">
        <f>L286</f>
        <v>14</v>
      </c>
      <c r="M271" s="15">
        <f>M286</f>
        <v>2450.2800000000002</v>
      </c>
    </row>
    <row r="272" spans="1:13" ht="123.75" x14ac:dyDescent="0.25">
      <c r="A272" s="13"/>
      <c r="B272" s="13"/>
      <c r="C272" s="13"/>
      <c r="D272" s="16" t="s">
        <v>251</v>
      </c>
      <c r="E272" s="13"/>
      <c r="F272" s="13"/>
      <c r="G272" s="13"/>
      <c r="H272" s="13"/>
      <c r="I272" s="13"/>
      <c r="J272" s="13"/>
      <c r="K272" s="13"/>
      <c r="L272" s="13"/>
      <c r="M272" s="13"/>
    </row>
    <row r="273" spans="1:13" x14ac:dyDescent="0.25">
      <c r="A273" s="13"/>
      <c r="B273" s="13"/>
      <c r="C273" s="13"/>
      <c r="D273" s="16"/>
      <c r="E273" s="12" t="s">
        <v>205</v>
      </c>
      <c r="F273" s="13">
        <v>0</v>
      </c>
      <c r="G273" s="14">
        <v>0</v>
      </c>
      <c r="H273" s="14">
        <v>0</v>
      </c>
      <c r="I273" s="14">
        <v>0</v>
      </c>
      <c r="J273" s="15">
        <f t="shared" ref="J273:J285" si="6">F273*(G273+ (G273= 0))*(H273+ (H273= 0))*(I273+ (I273= 0))</f>
        <v>0</v>
      </c>
      <c r="K273" s="13"/>
      <c r="L273" s="13"/>
      <c r="M273" s="13"/>
    </row>
    <row r="274" spans="1:13" x14ac:dyDescent="0.25">
      <c r="A274" s="13"/>
      <c r="B274" s="13"/>
      <c r="C274" s="13"/>
      <c r="D274" s="16"/>
      <c r="E274" s="12" t="s">
        <v>206</v>
      </c>
      <c r="F274" s="13">
        <v>0</v>
      </c>
      <c r="G274" s="14">
        <v>0</v>
      </c>
      <c r="H274" s="14">
        <v>0</v>
      </c>
      <c r="I274" s="14">
        <v>0</v>
      </c>
      <c r="J274" s="15">
        <f t="shared" si="6"/>
        <v>0</v>
      </c>
      <c r="K274" s="13"/>
      <c r="L274" s="13"/>
      <c r="M274" s="13"/>
    </row>
    <row r="275" spans="1:13" x14ac:dyDescent="0.25">
      <c r="A275" s="13"/>
      <c r="B275" s="13"/>
      <c r="C275" s="13"/>
      <c r="D275" s="16"/>
      <c r="E275" s="12" t="s">
        <v>207</v>
      </c>
      <c r="F275" s="13">
        <v>1</v>
      </c>
      <c r="G275" s="14">
        <v>12.4</v>
      </c>
      <c r="H275" s="14">
        <v>0</v>
      </c>
      <c r="I275" s="14">
        <v>3.4</v>
      </c>
      <c r="J275" s="15">
        <f t="shared" si="6"/>
        <v>42.16</v>
      </c>
      <c r="K275" s="13"/>
      <c r="L275" s="13"/>
      <c r="M275" s="13"/>
    </row>
    <row r="276" spans="1:13" x14ac:dyDescent="0.25">
      <c r="A276" s="13"/>
      <c r="B276" s="13"/>
      <c r="C276" s="13"/>
      <c r="D276" s="16"/>
      <c r="E276" s="12" t="s">
        <v>208</v>
      </c>
      <c r="F276" s="13">
        <v>1</v>
      </c>
      <c r="G276" s="14">
        <v>1.8</v>
      </c>
      <c r="H276" s="14">
        <v>0</v>
      </c>
      <c r="I276" s="14">
        <v>3.6</v>
      </c>
      <c r="J276" s="15">
        <f t="shared" si="6"/>
        <v>6.48</v>
      </c>
      <c r="K276" s="13"/>
      <c r="L276" s="13"/>
      <c r="M276" s="13"/>
    </row>
    <row r="277" spans="1:13" x14ac:dyDescent="0.25">
      <c r="A277" s="13"/>
      <c r="B277" s="13"/>
      <c r="C277" s="13"/>
      <c r="D277" s="16"/>
      <c r="E277" s="12" t="s">
        <v>209</v>
      </c>
      <c r="F277" s="13">
        <v>1</v>
      </c>
      <c r="G277" s="14">
        <v>7.6</v>
      </c>
      <c r="H277" s="14">
        <v>0</v>
      </c>
      <c r="I277" s="14">
        <v>3.4</v>
      </c>
      <c r="J277" s="15">
        <f t="shared" si="6"/>
        <v>25.84</v>
      </c>
      <c r="K277" s="13"/>
      <c r="L277" s="13"/>
      <c r="M277" s="13"/>
    </row>
    <row r="278" spans="1:13" x14ac:dyDescent="0.25">
      <c r="A278" s="13"/>
      <c r="B278" s="13"/>
      <c r="C278" s="13"/>
      <c r="D278" s="16"/>
      <c r="E278" s="12" t="s">
        <v>210</v>
      </c>
      <c r="F278" s="13">
        <v>1</v>
      </c>
      <c r="G278" s="14">
        <v>19.600000000000001</v>
      </c>
      <c r="H278" s="14">
        <v>0</v>
      </c>
      <c r="I278" s="14">
        <v>2.4</v>
      </c>
      <c r="J278" s="15">
        <f t="shared" si="6"/>
        <v>47.04</v>
      </c>
      <c r="K278" s="13"/>
      <c r="L278" s="13"/>
      <c r="M278" s="13"/>
    </row>
    <row r="279" spans="1:13" x14ac:dyDescent="0.25">
      <c r="A279" s="13"/>
      <c r="B279" s="13"/>
      <c r="C279" s="13"/>
      <c r="D279" s="16"/>
      <c r="E279" s="12" t="s">
        <v>211</v>
      </c>
      <c r="F279" s="13">
        <v>1</v>
      </c>
      <c r="G279" s="14">
        <v>8</v>
      </c>
      <c r="H279" s="14">
        <v>0</v>
      </c>
      <c r="I279" s="14">
        <v>4.2</v>
      </c>
      <c r="J279" s="15">
        <f t="shared" si="6"/>
        <v>33.6</v>
      </c>
      <c r="K279" s="13"/>
      <c r="L279" s="13"/>
      <c r="M279" s="13"/>
    </row>
    <row r="280" spans="1:13" x14ac:dyDescent="0.25">
      <c r="A280" s="13"/>
      <c r="B280" s="13"/>
      <c r="C280" s="13"/>
      <c r="D280" s="16"/>
      <c r="E280" s="12" t="s">
        <v>23</v>
      </c>
      <c r="F280" s="13">
        <v>1</v>
      </c>
      <c r="G280" s="14">
        <v>6.6</v>
      </c>
      <c r="H280" s="14">
        <v>0</v>
      </c>
      <c r="I280" s="14">
        <v>4.7</v>
      </c>
      <c r="J280" s="15">
        <f t="shared" si="6"/>
        <v>31.02</v>
      </c>
      <c r="K280" s="13"/>
      <c r="L280" s="13"/>
      <c r="M280" s="13"/>
    </row>
    <row r="281" spans="1:13" x14ac:dyDescent="0.25">
      <c r="A281" s="13"/>
      <c r="B281" s="13"/>
      <c r="C281" s="13"/>
      <c r="D281" s="16"/>
      <c r="E281" s="12" t="s">
        <v>212</v>
      </c>
      <c r="F281" s="13">
        <v>0</v>
      </c>
      <c r="G281" s="14">
        <v>0</v>
      </c>
      <c r="H281" s="14">
        <v>0</v>
      </c>
      <c r="I281" s="14">
        <v>0</v>
      </c>
      <c r="J281" s="15">
        <f t="shared" si="6"/>
        <v>0</v>
      </c>
      <c r="K281" s="13"/>
      <c r="L281" s="13"/>
      <c r="M281" s="13"/>
    </row>
    <row r="282" spans="1:13" x14ac:dyDescent="0.25">
      <c r="A282" s="13"/>
      <c r="B282" s="13"/>
      <c r="C282" s="13"/>
      <c r="D282" s="16"/>
      <c r="E282" s="12" t="s">
        <v>213</v>
      </c>
      <c r="F282" s="13">
        <v>0</v>
      </c>
      <c r="G282" s="14">
        <v>0</v>
      </c>
      <c r="H282" s="14">
        <v>0</v>
      </c>
      <c r="I282" s="14">
        <v>0</v>
      </c>
      <c r="J282" s="15">
        <f t="shared" si="6"/>
        <v>0</v>
      </c>
      <c r="K282" s="13"/>
      <c r="L282" s="13"/>
      <c r="M282" s="13"/>
    </row>
    <row r="283" spans="1:13" x14ac:dyDescent="0.25">
      <c r="A283" s="13"/>
      <c r="B283" s="13"/>
      <c r="C283" s="13"/>
      <c r="D283" s="16"/>
      <c r="E283" s="12" t="s">
        <v>214</v>
      </c>
      <c r="F283" s="13">
        <v>-1</v>
      </c>
      <c r="G283" s="14">
        <v>0</v>
      </c>
      <c r="H283" s="14">
        <v>1</v>
      </c>
      <c r="I283" s="14">
        <v>2.2000000000000002</v>
      </c>
      <c r="J283" s="15">
        <f t="shared" si="6"/>
        <v>-2.2000000000000002</v>
      </c>
      <c r="K283" s="13"/>
      <c r="L283" s="13"/>
      <c r="M283" s="13"/>
    </row>
    <row r="284" spans="1:13" x14ac:dyDescent="0.25">
      <c r="A284" s="13"/>
      <c r="B284" s="13"/>
      <c r="C284" s="13"/>
      <c r="D284" s="16"/>
      <c r="E284" s="12" t="s">
        <v>215</v>
      </c>
      <c r="F284" s="13">
        <v>-1</v>
      </c>
      <c r="G284" s="14">
        <v>0</v>
      </c>
      <c r="H284" s="14">
        <v>1</v>
      </c>
      <c r="I284" s="14">
        <v>2.2000000000000002</v>
      </c>
      <c r="J284" s="15">
        <f t="shared" si="6"/>
        <v>-2.2000000000000002</v>
      </c>
      <c r="K284" s="13"/>
      <c r="L284" s="13"/>
      <c r="M284" s="13"/>
    </row>
    <row r="285" spans="1:13" x14ac:dyDescent="0.25">
      <c r="A285" s="13"/>
      <c r="B285" s="13"/>
      <c r="C285" s="13"/>
      <c r="D285" s="16"/>
      <c r="E285" s="12" t="s">
        <v>216</v>
      </c>
      <c r="F285" s="13">
        <v>-2</v>
      </c>
      <c r="G285" s="14">
        <v>0</v>
      </c>
      <c r="H285" s="14">
        <v>1.2</v>
      </c>
      <c r="I285" s="14">
        <v>2.8</v>
      </c>
      <c r="J285" s="15">
        <f t="shared" si="6"/>
        <v>-6.72</v>
      </c>
      <c r="K285" s="13"/>
      <c r="L285" s="13"/>
      <c r="M285" s="13"/>
    </row>
    <row r="286" spans="1:13" x14ac:dyDescent="0.25">
      <c r="A286" s="13"/>
      <c r="B286" s="13"/>
      <c r="C286" s="13"/>
      <c r="D286" s="16"/>
      <c r="E286" s="13"/>
      <c r="F286" s="13"/>
      <c r="G286" s="13"/>
      <c r="H286" s="13"/>
      <c r="I286" s="13"/>
      <c r="J286" s="19" t="s">
        <v>252</v>
      </c>
      <c r="K286" s="9">
        <f>SUM(J273:J285)</f>
        <v>175.02000000000004</v>
      </c>
      <c r="L286" s="14">
        <v>14</v>
      </c>
      <c r="M286" s="9">
        <f>ROUND(L286*K286,2)</f>
        <v>2450.2800000000002</v>
      </c>
    </row>
    <row r="287" spans="1:13" ht="0.95" customHeight="1" x14ac:dyDescent="0.25">
      <c r="A287" s="20"/>
      <c r="B287" s="20"/>
      <c r="C287" s="20"/>
      <c r="D287" s="25"/>
      <c r="E287" s="20"/>
      <c r="F287" s="20"/>
      <c r="G287" s="20"/>
      <c r="H287" s="20"/>
      <c r="I287" s="20"/>
      <c r="J287" s="20"/>
      <c r="K287" s="20"/>
      <c r="L287" s="20"/>
      <c r="M287" s="20"/>
    </row>
    <row r="288" spans="1:13" x14ac:dyDescent="0.25">
      <c r="A288" s="12" t="s">
        <v>253</v>
      </c>
      <c r="B288" s="12" t="s">
        <v>22</v>
      </c>
      <c r="C288" s="12" t="s">
        <v>231</v>
      </c>
      <c r="D288" s="24" t="s">
        <v>254</v>
      </c>
      <c r="E288" s="13"/>
      <c r="F288" s="13"/>
      <c r="G288" s="13"/>
      <c r="H288" s="13"/>
      <c r="I288" s="13"/>
      <c r="J288" s="13"/>
      <c r="K288" s="15">
        <f>K301</f>
        <v>44.599999999999994</v>
      </c>
      <c r="L288" s="15">
        <f>L301</f>
        <v>23.6</v>
      </c>
      <c r="M288" s="15">
        <f>M301</f>
        <v>1052.56</v>
      </c>
    </row>
    <row r="289" spans="1:13" ht="146.25" x14ac:dyDescent="0.25">
      <c r="A289" s="13"/>
      <c r="B289" s="13"/>
      <c r="C289" s="13"/>
      <c r="D289" s="16" t="s">
        <v>255</v>
      </c>
      <c r="E289" s="13"/>
      <c r="F289" s="13"/>
      <c r="G289" s="13"/>
      <c r="H289" s="13"/>
      <c r="I289" s="13"/>
      <c r="J289" s="13"/>
      <c r="K289" s="13"/>
      <c r="L289" s="13"/>
      <c r="M289" s="13"/>
    </row>
    <row r="290" spans="1:13" x14ac:dyDescent="0.25">
      <c r="A290" s="13"/>
      <c r="B290" s="13"/>
      <c r="C290" s="13"/>
      <c r="D290" s="16"/>
      <c r="E290" s="12" t="s">
        <v>256</v>
      </c>
      <c r="F290" s="13">
        <v>0</v>
      </c>
      <c r="G290" s="14">
        <v>0</v>
      </c>
      <c r="H290" s="14">
        <v>0</v>
      </c>
      <c r="I290" s="14">
        <v>0</v>
      </c>
      <c r="J290" s="15">
        <f t="shared" ref="J290:J300" si="7">F290*(G290+ (G290= 0))*(H290+ (H290= 0))*(I290+ (I290= 0))</f>
        <v>0</v>
      </c>
      <c r="K290" s="13"/>
      <c r="L290" s="13"/>
      <c r="M290" s="13"/>
    </row>
    <row r="291" spans="1:13" x14ac:dyDescent="0.25">
      <c r="A291" s="13"/>
      <c r="B291" s="13"/>
      <c r="C291" s="13"/>
      <c r="D291" s="16"/>
      <c r="E291" s="12" t="s">
        <v>257</v>
      </c>
      <c r="F291" s="13">
        <v>0</v>
      </c>
      <c r="G291" s="14">
        <v>0</v>
      </c>
      <c r="H291" s="14">
        <v>0</v>
      </c>
      <c r="I291" s="14">
        <v>0</v>
      </c>
      <c r="J291" s="15">
        <f t="shared" si="7"/>
        <v>0</v>
      </c>
      <c r="K291" s="13"/>
      <c r="L291" s="13"/>
      <c r="M291" s="13"/>
    </row>
    <row r="292" spans="1:13" x14ac:dyDescent="0.25">
      <c r="A292" s="13"/>
      <c r="B292" s="13"/>
      <c r="C292" s="13"/>
      <c r="D292" s="16"/>
      <c r="E292" s="12" t="s">
        <v>258</v>
      </c>
      <c r="F292" s="13">
        <v>1</v>
      </c>
      <c r="G292" s="14">
        <v>19.2</v>
      </c>
      <c r="H292" s="14">
        <v>0</v>
      </c>
      <c r="I292" s="14">
        <v>0</v>
      </c>
      <c r="J292" s="15">
        <f t="shared" si="7"/>
        <v>19.2</v>
      </c>
      <c r="K292" s="13"/>
      <c r="L292" s="13"/>
      <c r="M292" s="13"/>
    </row>
    <row r="293" spans="1:13" x14ac:dyDescent="0.25">
      <c r="A293" s="13"/>
      <c r="B293" s="13"/>
      <c r="C293" s="13"/>
      <c r="D293" s="16"/>
      <c r="E293" s="12" t="s">
        <v>259</v>
      </c>
      <c r="F293" s="13">
        <v>2</v>
      </c>
      <c r="G293" s="14">
        <v>1.4</v>
      </c>
      <c r="H293" s="14">
        <v>0</v>
      </c>
      <c r="I293" s="14">
        <v>0</v>
      </c>
      <c r="J293" s="15">
        <f t="shared" si="7"/>
        <v>2.8</v>
      </c>
      <c r="K293" s="13"/>
      <c r="L293" s="13"/>
      <c r="M293" s="13"/>
    </row>
    <row r="294" spans="1:13" x14ac:dyDescent="0.25">
      <c r="A294" s="13"/>
      <c r="B294" s="13"/>
      <c r="C294" s="13"/>
      <c r="D294" s="16"/>
      <c r="E294" s="12" t="s">
        <v>260</v>
      </c>
      <c r="F294" s="13">
        <v>0</v>
      </c>
      <c r="G294" s="14">
        <v>0</v>
      </c>
      <c r="H294" s="14">
        <v>0</v>
      </c>
      <c r="I294" s="14">
        <v>0</v>
      </c>
      <c r="J294" s="15">
        <f t="shared" si="7"/>
        <v>0</v>
      </c>
      <c r="K294" s="13"/>
      <c r="L294" s="13"/>
      <c r="M294" s="13"/>
    </row>
    <row r="295" spans="1:13" x14ac:dyDescent="0.25">
      <c r="A295" s="13"/>
      <c r="B295" s="13"/>
      <c r="C295" s="13"/>
      <c r="D295" s="16"/>
      <c r="E295" s="12" t="s">
        <v>261</v>
      </c>
      <c r="F295" s="13">
        <v>2</v>
      </c>
      <c r="G295" s="14">
        <v>1.2</v>
      </c>
      <c r="H295" s="14">
        <v>0</v>
      </c>
      <c r="I295" s="14">
        <v>0</v>
      </c>
      <c r="J295" s="15">
        <f t="shared" si="7"/>
        <v>2.4</v>
      </c>
      <c r="K295" s="13"/>
      <c r="L295" s="13"/>
      <c r="M295" s="13"/>
    </row>
    <row r="296" spans="1:13" x14ac:dyDescent="0.25">
      <c r="A296" s="13"/>
      <c r="B296" s="13"/>
      <c r="C296" s="13"/>
      <c r="D296" s="16"/>
      <c r="E296" s="12" t="s">
        <v>262</v>
      </c>
      <c r="F296" s="13">
        <v>2</v>
      </c>
      <c r="G296" s="14">
        <v>3</v>
      </c>
      <c r="H296" s="14">
        <v>0</v>
      </c>
      <c r="I296" s="14">
        <v>0</v>
      </c>
      <c r="J296" s="15">
        <f t="shared" si="7"/>
        <v>6</v>
      </c>
      <c r="K296" s="13"/>
      <c r="L296" s="13"/>
      <c r="M296" s="13"/>
    </row>
    <row r="297" spans="1:13" x14ac:dyDescent="0.25">
      <c r="A297" s="13"/>
      <c r="B297" s="13"/>
      <c r="C297" s="13"/>
      <c r="D297" s="16"/>
      <c r="E297" s="12" t="s">
        <v>263</v>
      </c>
      <c r="F297" s="13">
        <v>0</v>
      </c>
      <c r="G297" s="14">
        <v>0</v>
      </c>
      <c r="H297" s="14">
        <v>0</v>
      </c>
      <c r="I297" s="14">
        <v>0</v>
      </c>
      <c r="J297" s="15">
        <f t="shared" si="7"/>
        <v>0</v>
      </c>
      <c r="K297" s="13"/>
      <c r="L297" s="13"/>
      <c r="M297" s="13"/>
    </row>
    <row r="298" spans="1:13" x14ac:dyDescent="0.25">
      <c r="A298" s="13"/>
      <c r="B298" s="13"/>
      <c r="C298" s="13"/>
      <c r="D298" s="16"/>
      <c r="E298" s="12" t="s">
        <v>261</v>
      </c>
      <c r="F298" s="13">
        <v>1</v>
      </c>
      <c r="G298" s="14">
        <v>1.2</v>
      </c>
      <c r="H298" s="14">
        <v>0</v>
      </c>
      <c r="I298" s="14">
        <v>0</v>
      </c>
      <c r="J298" s="15">
        <f t="shared" si="7"/>
        <v>1.2</v>
      </c>
      <c r="K298" s="13"/>
      <c r="L298" s="13"/>
      <c r="M298" s="13"/>
    </row>
    <row r="299" spans="1:13" x14ac:dyDescent="0.25">
      <c r="A299" s="13"/>
      <c r="B299" s="13"/>
      <c r="C299" s="13"/>
      <c r="D299" s="16"/>
      <c r="E299" s="12" t="s">
        <v>23</v>
      </c>
      <c r="F299" s="13">
        <v>1</v>
      </c>
      <c r="G299" s="14">
        <v>1</v>
      </c>
      <c r="H299" s="14">
        <v>0</v>
      </c>
      <c r="I299" s="14">
        <v>0</v>
      </c>
      <c r="J299" s="15">
        <f t="shared" si="7"/>
        <v>1</v>
      </c>
      <c r="K299" s="13"/>
      <c r="L299" s="13"/>
      <c r="M299" s="13"/>
    </row>
    <row r="300" spans="1:13" x14ac:dyDescent="0.25">
      <c r="A300" s="13"/>
      <c r="B300" s="13"/>
      <c r="C300" s="13"/>
      <c r="D300" s="16"/>
      <c r="E300" s="12" t="s">
        <v>262</v>
      </c>
      <c r="F300" s="13">
        <v>4</v>
      </c>
      <c r="G300" s="14">
        <v>3</v>
      </c>
      <c r="H300" s="14">
        <v>0</v>
      </c>
      <c r="I300" s="14">
        <v>0</v>
      </c>
      <c r="J300" s="15">
        <f t="shared" si="7"/>
        <v>12</v>
      </c>
      <c r="K300" s="13"/>
      <c r="L300" s="13"/>
      <c r="M300" s="13"/>
    </row>
    <row r="301" spans="1:13" x14ac:dyDescent="0.25">
      <c r="A301" s="13"/>
      <c r="B301" s="13"/>
      <c r="C301" s="13"/>
      <c r="D301" s="16"/>
      <c r="E301" s="13"/>
      <c r="F301" s="13"/>
      <c r="G301" s="13"/>
      <c r="H301" s="13"/>
      <c r="I301" s="13"/>
      <c r="J301" s="19" t="s">
        <v>264</v>
      </c>
      <c r="K301" s="9">
        <f>SUM(J290:J300)</f>
        <v>44.599999999999994</v>
      </c>
      <c r="L301" s="14">
        <v>23.6</v>
      </c>
      <c r="M301" s="9">
        <f>ROUND(L301*K301,2)</f>
        <v>1052.56</v>
      </c>
    </row>
    <row r="302" spans="1:13" ht="0.95" customHeight="1" x14ac:dyDescent="0.25">
      <c r="A302" s="20"/>
      <c r="B302" s="20"/>
      <c r="C302" s="20"/>
      <c r="D302" s="25"/>
      <c r="E302" s="20"/>
      <c r="F302" s="20"/>
      <c r="G302" s="20"/>
      <c r="H302" s="20"/>
      <c r="I302" s="20"/>
      <c r="J302" s="20"/>
      <c r="K302" s="20"/>
      <c r="L302" s="20"/>
      <c r="M302" s="20"/>
    </row>
    <row r="303" spans="1:13" x14ac:dyDescent="0.25">
      <c r="A303" s="12" t="s">
        <v>265</v>
      </c>
      <c r="B303" s="12" t="s">
        <v>22</v>
      </c>
      <c r="C303" s="12" t="s">
        <v>231</v>
      </c>
      <c r="D303" s="24" t="s">
        <v>266</v>
      </c>
      <c r="E303" s="13"/>
      <c r="F303" s="13"/>
      <c r="G303" s="13"/>
      <c r="H303" s="13"/>
      <c r="I303" s="13"/>
      <c r="J303" s="13"/>
      <c r="K303" s="15">
        <f>K309</f>
        <v>0</v>
      </c>
      <c r="L303" s="15">
        <f>L309</f>
        <v>24</v>
      </c>
      <c r="M303" s="15">
        <f>M309</f>
        <v>0</v>
      </c>
    </row>
    <row r="304" spans="1:13" ht="78.75" x14ac:dyDescent="0.25">
      <c r="A304" s="13"/>
      <c r="B304" s="13"/>
      <c r="C304" s="13"/>
      <c r="D304" s="16" t="s">
        <v>267</v>
      </c>
      <c r="E304" s="13"/>
      <c r="F304" s="13"/>
      <c r="G304" s="13"/>
      <c r="H304" s="13"/>
      <c r="I304" s="13"/>
      <c r="J304" s="13"/>
      <c r="K304" s="13"/>
      <c r="L304" s="13"/>
      <c r="M304" s="13"/>
    </row>
    <row r="305" spans="1:13" x14ac:dyDescent="0.25">
      <c r="A305" s="13"/>
      <c r="B305" s="13"/>
      <c r="C305" s="13"/>
      <c r="D305" s="16"/>
      <c r="E305" s="12" t="s">
        <v>268</v>
      </c>
      <c r="F305" s="13">
        <v>0</v>
      </c>
      <c r="G305" s="14">
        <v>0</v>
      </c>
      <c r="H305" s="14">
        <v>0</v>
      </c>
      <c r="I305" s="14">
        <v>0</v>
      </c>
      <c r="J305" s="15">
        <f>F305*(G305+ (G305= 0))*(H305+ (H305= 0))*(I305+ (I305= 0))</f>
        <v>0</v>
      </c>
      <c r="K305" s="13"/>
      <c r="L305" s="13"/>
      <c r="M305" s="13"/>
    </row>
    <row r="306" spans="1:13" x14ac:dyDescent="0.25">
      <c r="A306" s="13"/>
      <c r="B306" s="13"/>
      <c r="C306" s="13"/>
      <c r="D306" s="16"/>
      <c r="E306" s="12" t="s">
        <v>269</v>
      </c>
      <c r="F306" s="13">
        <v>0</v>
      </c>
      <c r="G306" s="14">
        <v>0</v>
      </c>
      <c r="H306" s="14">
        <v>0</v>
      </c>
      <c r="I306" s="14">
        <v>0</v>
      </c>
      <c r="J306" s="15">
        <f>F306*(G306+ (G306= 0))*(H306+ (H306= 0))*(I306+ (I306= 0))</f>
        <v>0</v>
      </c>
      <c r="K306" s="13"/>
      <c r="L306" s="13"/>
      <c r="M306" s="13"/>
    </row>
    <row r="307" spans="1:13" x14ac:dyDescent="0.25">
      <c r="A307" s="13"/>
      <c r="B307" s="13"/>
      <c r="C307" s="13"/>
      <c r="D307" s="16"/>
      <c r="E307" s="12" t="s">
        <v>270</v>
      </c>
      <c r="F307" s="13">
        <v>0</v>
      </c>
      <c r="G307" s="14">
        <v>0</v>
      </c>
      <c r="H307" s="14">
        <v>0</v>
      </c>
      <c r="I307" s="14">
        <v>0</v>
      </c>
      <c r="J307" s="15">
        <f>F307*(G307+ (G307= 0))*(H307+ (H307= 0))*(I307+ (I307= 0))</f>
        <v>0</v>
      </c>
      <c r="K307" s="13"/>
      <c r="L307" s="13"/>
      <c r="M307" s="13"/>
    </row>
    <row r="308" spans="1:13" x14ac:dyDescent="0.25">
      <c r="A308" s="13"/>
      <c r="B308" s="13"/>
      <c r="C308" s="13"/>
      <c r="D308" s="16"/>
      <c r="E308" s="12" t="s">
        <v>271</v>
      </c>
      <c r="F308" s="13">
        <v>0</v>
      </c>
      <c r="G308" s="14">
        <v>0</v>
      </c>
      <c r="H308" s="14">
        <v>0</v>
      </c>
      <c r="I308" s="14">
        <v>0</v>
      </c>
      <c r="J308" s="15">
        <f>F308*(G308+ (G308= 0))*(H308+ (H308= 0))*(I308+ (I308= 0))</f>
        <v>0</v>
      </c>
      <c r="K308" s="13"/>
      <c r="L308" s="13"/>
      <c r="M308" s="13"/>
    </row>
    <row r="309" spans="1:13" x14ac:dyDescent="0.25">
      <c r="A309" s="13"/>
      <c r="B309" s="13"/>
      <c r="C309" s="13"/>
      <c r="D309" s="16"/>
      <c r="E309" s="13"/>
      <c r="F309" s="13"/>
      <c r="G309" s="13"/>
      <c r="H309" s="13"/>
      <c r="I309" s="13"/>
      <c r="J309" s="19" t="s">
        <v>272</v>
      </c>
      <c r="K309" s="9">
        <f>SUM(J305:J308)</f>
        <v>0</v>
      </c>
      <c r="L309" s="14">
        <v>24</v>
      </c>
      <c r="M309" s="9">
        <f>ROUND(L309*K309,2)</f>
        <v>0</v>
      </c>
    </row>
    <row r="310" spans="1:13" ht="0.95" customHeight="1" x14ac:dyDescent="0.25">
      <c r="A310" s="20"/>
      <c r="B310" s="20"/>
      <c r="C310" s="20"/>
      <c r="D310" s="25"/>
      <c r="E310" s="20"/>
      <c r="F310" s="20"/>
      <c r="G310" s="20"/>
      <c r="H310" s="20"/>
      <c r="I310" s="20"/>
      <c r="J310" s="20"/>
      <c r="K310" s="20"/>
      <c r="L310" s="20"/>
      <c r="M310" s="20"/>
    </row>
    <row r="311" spans="1:13" ht="22.5" x14ac:dyDescent="0.25">
      <c r="A311" s="12" t="s">
        <v>273</v>
      </c>
      <c r="B311" s="12" t="s">
        <v>22</v>
      </c>
      <c r="C311" s="12" t="s">
        <v>64</v>
      </c>
      <c r="D311" s="24" t="s">
        <v>274</v>
      </c>
      <c r="E311" s="13"/>
      <c r="F311" s="13"/>
      <c r="G311" s="13"/>
      <c r="H311" s="13"/>
      <c r="I311" s="13"/>
      <c r="J311" s="13"/>
      <c r="K311" s="15">
        <f>K328</f>
        <v>176.46000000000004</v>
      </c>
      <c r="L311" s="15">
        <f>L328</f>
        <v>12.2</v>
      </c>
      <c r="M311" s="15">
        <f>M328</f>
        <v>2152.81</v>
      </c>
    </row>
    <row r="312" spans="1:13" ht="78.75" x14ac:dyDescent="0.25">
      <c r="A312" s="13"/>
      <c r="B312" s="13"/>
      <c r="C312" s="13"/>
      <c r="D312" s="16" t="s">
        <v>275</v>
      </c>
      <c r="E312" s="13"/>
      <c r="F312" s="13"/>
      <c r="G312" s="13"/>
      <c r="H312" s="13"/>
      <c r="I312" s="13"/>
      <c r="J312" s="13"/>
      <c r="K312" s="13"/>
      <c r="L312" s="13"/>
      <c r="M312" s="13"/>
    </row>
    <row r="313" spans="1:13" x14ac:dyDescent="0.25">
      <c r="A313" s="13"/>
      <c r="B313" s="13"/>
      <c r="C313" s="13"/>
      <c r="D313" s="16"/>
      <c r="E313" s="12" t="s">
        <v>205</v>
      </c>
      <c r="F313" s="13">
        <v>0</v>
      </c>
      <c r="G313" s="14">
        <v>0</v>
      </c>
      <c r="H313" s="14">
        <v>0</v>
      </c>
      <c r="I313" s="14">
        <v>0</v>
      </c>
      <c r="J313" s="15">
        <f t="shared" ref="J313:J327" si="8">F313*(G313+ (G313= 0))*(H313+ (H313= 0))*(I313+ (I313= 0))</f>
        <v>0</v>
      </c>
      <c r="K313" s="13"/>
      <c r="L313" s="13"/>
      <c r="M313" s="13"/>
    </row>
    <row r="314" spans="1:13" x14ac:dyDescent="0.25">
      <c r="A314" s="13"/>
      <c r="B314" s="13"/>
      <c r="C314" s="13"/>
      <c r="D314" s="16"/>
      <c r="E314" s="12" t="s">
        <v>206</v>
      </c>
      <c r="F314" s="13">
        <v>0</v>
      </c>
      <c r="G314" s="14">
        <v>0</v>
      </c>
      <c r="H314" s="14">
        <v>0</v>
      </c>
      <c r="I314" s="14">
        <v>0</v>
      </c>
      <c r="J314" s="15">
        <f t="shared" si="8"/>
        <v>0</v>
      </c>
      <c r="K314" s="13"/>
      <c r="L314" s="13"/>
      <c r="M314" s="13"/>
    </row>
    <row r="315" spans="1:13" x14ac:dyDescent="0.25">
      <c r="A315" s="13"/>
      <c r="B315" s="13"/>
      <c r="C315" s="13"/>
      <c r="D315" s="16"/>
      <c r="E315" s="12" t="s">
        <v>207</v>
      </c>
      <c r="F315" s="13">
        <v>1</v>
      </c>
      <c r="G315" s="14">
        <v>12.4</v>
      </c>
      <c r="H315" s="14">
        <v>0</v>
      </c>
      <c r="I315" s="14">
        <v>3.4</v>
      </c>
      <c r="J315" s="15">
        <f t="shared" si="8"/>
        <v>42.16</v>
      </c>
      <c r="K315" s="13"/>
      <c r="L315" s="13"/>
      <c r="M315" s="13"/>
    </row>
    <row r="316" spans="1:13" x14ac:dyDescent="0.25">
      <c r="A316" s="13"/>
      <c r="B316" s="13"/>
      <c r="C316" s="13"/>
      <c r="D316" s="16"/>
      <c r="E316" s="12" t="s">
        <v>208</v>
      </c>
      <c r="F316" s="13">
        <v>1</v>
      </c>
      <c r="G316" s="14">
        <v>1.8</v>
      </c>
      <c r="H316" s="14">
        <v>0</v>
      </c>
      <c r="I316" s="14">
        <v>3.6</v>
      </c>
      <c r="J316" s="15">
        <f t="shared" si="8"/>
        <v>6.48</v>
      </c>
      <c r="K316" s="13"/>
      <c r="L316" s="13"/>
      <c r="M316" s="13"/>
    </row>
    <row r="317" spans="1:13" x14ac:dyDescent="0.25">
      <c r="A317" s="13"/>
      <c r="B317" s="13"/>
      <c r="C317" s="13"/>
      <c r="D317" s="16"/>
      <c r="E317" s="12" t="s">
        <v>209</v>
      </c>
      <c r="F317" s="13">
        <v>1</v>
      </c>
      <c r="G317" s="14">
        <v>7.6</v>
      </c>
      <c r="H317" s="14">
        <v>0</v>
      </c>
      <c r="I317" s="14">
        <v>3.4</v>
      </c>
      <c r="J317" s="15">
        <f t="shared" si="8"/>
        <v>25.84</v>
      </c>
      <c r="K317" s="13"/>
      <c r="L317" s="13"/>
      <c r="M317" s="13"/>
    </row>
    <row r="318" spans="1:13" x14ac:dyDescent="0.25">
      <c r="A318" s="13"/>
      <c r="B318" s="13"/>
      <c r="C318" s="13"/>
      <c r="D318" s="16"/>
      <c r="E318" s="12" t="s">
        <v>210</v>
      </c>
      <c r="F318" s="13">
        <v>1</v>
      </c>
      <c r="G318" s="14">
        <v>19.600000000000001</v>
      </c>
      <c r="H318" s="14">
        <v>0</v>
      </c>
      <c r="I318" s="14">
        <v>2.4</v>
      </c>
      <c r="J318" s="15">
        <f t="shared" si="8"/>
        <v>47.04</v>
      </c>
      <c r="K318" s="13"/>
      <c r="L318" s="13"/>
      <c r="M318" s="13"/>
    </row>
    <row r="319" spans="1:13" x14ac:dyDescent="0.25">
      <c r="A319" s="13"/>
      <c r="B319" s="13"/>
      <c r="C319" s="13"/>
      <c r="D319" s="16"/>
      <c r="E319" s="12" t="s">
        <v>211</v>
      </c>
      <c r="F319" s="13">
        <v>1</v>
      </c>
      <c r="G319" s="14">
        <v>8</v>
      </c>
      <c r="H319" s="14">
        <v>0</v>
      </c>
      <c r="I319" s="14">
        <v>4.2</v>
      </c>
      <c r="J319" s="15">
        <f t="shared" si="8"/>
        <v>33.6</v>
      </c>
      <c r="K319" s="13"/>
      <c r="L319" s="13"/>
      <c r="M319" s="13"/>
    </row>
    <row r="320" spans="1:13" x14ac:dyDescent="0.25">
      <c r="A320" s="13"/>
      <c r="B320" s="13"/>
      <c r="C320" s="13"/>
      <c r="D320" s="16"/>
      <c r="E320" s="12" t="s">
        <v>23</v>
      </c>
      <c r="F320" s="13">
        <v>1</v>
      </c>
      <c r="G320" s="14">
        <v>6.6</v>
      </c>
      <c r="H320" s="14">
        <v>0</v>
      </c>
      <c r="I320" s="14">
        <v>4.7</v>
      </c>
      <c r="J320" s="15">
        <f t="shared" si="8"/>
        <v>31.02</v>
      </c>
      <c r="K320" s="13"/>
      <c r="L320" s="13"/>
      <c r="M320" s="13"/>
    </row>
    <row r="321" spans="1:13" x14ac:dyDescent="0.25">
      <c r="A321" s="13"/>
      <c r="B321" s="13"/>
      <c r="C321" s="13"/>
      <c r="D321" s="16"/>
      <c r="E321" s="12" t="s">
        <v>212</v>
      </c>
      <c r="F321" s="13">
        <v>0</v>
      </c>
      <c r="G321" s="14">
        <v>0</v>
      </c>
      <c r="H321" s="14">
        <v>0</v>
      </c>
      <c r="I321" s="14">
        <v>0</v>
      </c>
      <c r="J321" s="15">
        <f t="shared" si="8"/>
        <v>0</v>
      </c>
      <c r="K321" s="13"/>
      <c r="L321" s="13"/>
      <c r="M321" s="13"/>
    </row>
    <row r="322" spans="1:13" x14ac:dyDescent="0.25">
      <c r="A322" s="13"/>
      <c r="B322" s="13"/>
      <c r="C322" s="13"/>
      <c r="D322" s="16"/>
      <c r="E322" s="12" t="s">
        <v>213</v>
      </c>
      <c r="F322" s="13">
        <v>0</v>
      </c>
      <c r="G322" s="14">
        <v>0</v>
      </c>
      <c r="H322" s="14">
        <v>0</v>
      </c>
      <c r="I322" s="14">
        <v>0</v>
      </c>
      <c r="J322" s="15">
        <f t="shared" si="8"/>
        <v>0</v>
      </c>
      <c r="K322" s="13"/>
      <c r="L322" s="13"/>
      <c r="M322" s="13"/>
    </row>
    <row r="323" spans="1:13" x14ac:dyDescent="0.25">
      <c r="A323" s="13"/>
      <c r="B323" s="13"/>
      <c r="C323" s="13"/>
      <c r="D323" s="16"/>
      <c r="E323" s="12" t="s">
        <v>214</v>
      </c>
      <c r="F323" s="13">
        <v>-1</v>
      </c>
      <c r="G323" s="14">
        <v>0</v>
      </c>
      <c r="H323" s="14">
        <v>1</v>
      </c>
      <c r="I323" s="14">
        <v>2.2000000000000002</v>
      </c>
      <c r="J323" s="15">
        <f t="shared" si="8"/>
        <v>-2.2000000000000002</v>
      </c>
      <c r="K323" s="13"/>
      <c r="L323" s="13"/>
      <c r="M323" s="13"/>
    </row>
    <row r="324" spans="1:13" x14ac:dyDescent="0.25">
      <c r="A324" s="13"/>
      <c r="B324" s="13"/>
      <c r="C324" s="13"/>
      <c r="D324" s="16"/>
      <c r="E324" s="12" t="s">
        <v>215</v>
      </c>
      <c r="F324" s="13">
        <v>-1</v>
      </c>
      <c r="G324" s="14">
        <v>0</v>
      </c>
      <c r="H324" s="14">
        <v>1</v>
      </c>
      <c r="I324" s="14">
        <v>2.2000000000000002</v>
      </c>
      <c r="J324" s="15">
        <f t="shared" si="8"/>
        <v>-2.2000000000000002</v>
      </c>
      <c r="K324" s="13"/>
      <c r="L324" s="13"/>
      <c r="M324" s="13"/>
    </row>
    <row r="325" spans="1:13" x14ac:dyDescent="0.25">
      <c r="A325" s="13"/>
      <c r="B325" s="13"/>
      <c r="C325" s="13"/>
      <c r="D325" s="16"/>
      <c r="E325" s="12" t="s">
        <v>216</v>
      </c>
      <c r="F325" s="13">
        <v>-2</v>
      </c>
      <c r="G325" s="14">
        <v>0</v>
      </c>
      <c r="H325" s="14">
        <v>1.2</v>
      </c>
      <c r="I325" s="14">
        <v>2.2000000000000002</v>
      </c>
      <c r="J325" s="15">
        <f t="shared" si="8"/>
        <v>-5.28</v>
      </c>
      <c r="K325" s="13"/>
      <c r="L325" s="13"/>
      <c r="M325" s="13"/>
    </row>
    <row r="326" spans="1:13" x14ac:dyDescent="0.25">
      <c r="A326" s="13"/>
      <c r="B326" s="13"/>
      <c r="C326" s="13"/>
      <c r="D326" s="16"/>
      <c r="E326" s="12" t="s">
        <v>276</v>
      </c>
      <c r="F326" s="13">
        <v>0</v>
      </c>
      <c r="G326" s="14">
        <v>0</v>
      </c>
      <c r="H326" s="14">
        <v>0</v>
      </c>
      <c r="I326" s="14">
        <v>0</v>
      </c>
      <c r="J326" s="15">
        <f t="shared" si="8"/>
        <v>0</v>
      </c>
      <c r="K326" s="13"/>
      <c r="L326" s="13"/>
      <c r="M326" s="13"/>
    </row>
    <row r="327" spans="1:13" x14ac:dyDescent="0.25">
      <c r="A327" s="13"/>
      <c r="B327" s="13"/>
      <c r="C327" s="13"/>
      <c r="D327" s="16"/>
      <c r="E327" s="12" t="s">
        <v>277</v>
      </c>
      <c r="F327" s="13">
        <v>0</v>
      </c>
      <c r="G327" s="14">
        <v>0</v>
      </c>
      <c r="H327" s="14">
        <v>0</v>
      </c>
      <c r="I327" s="14">
        <v>0</v>
      </c>
      <c r="J327" s="15">
        <f t="shared" si="8"/>
        <v>0</v>
      </c>
      <c r="K327" s="13"/>
      <c r="L327" s="13"/>
      <c r="M327" s="13"/>
    </row>
    <row r="328" spans="1:13" x14ac:dyDescent="0.25">
      <c r="A328" s="13"/>
      <c r="B328" s="13"/>
      <c r="C328" s="13"/>
      <c r="D328" s="16"/>
      <c r="E328" s="13"/>
      <c r="F328" s="13"/>
      <c r="G328" s="13"/>
      <c r="H328" s="13"/>
      <c r="I328" s="13"/>
      <c r="J328" s="19" t="s">
        <v>278</v>
      </c>
      <c r="K328" s="9">
        <f>SUM(J313:J327)</f>
        <v>176.46000000000004</v>
      </c>
      <c r="L328" s="14">
        <v>12.2</v>
      </c>
      <c r="M328" s="9">
        <f>ROUND(L328*K328,2)</f>
        <v>2152.81</v>
      </c>
    </row>
    <row r="329" spans="1:13" ht="0.95" customHeight="1" x14ac:dyDescent="0.25">
      <c r="A329" s="20"/>
      <c r="B329" s="20"/>
      <c r="C329" s="20"/>
      <c r="D329" s="25"/>
      <c r="E329" s="20"/>
      <c r="F329" s="20"/>
      <c r="G329" s="20"/>
      <c r="H329" s="20"/>
      <c r="I329" s="20"/>
      <c r="J329" s="20"/>
      <c r="K329" s="20"/>
      <c r="L329" s="20"/>
      <c r="M329" s="20"/>
    </row>
    <row r="330" spans="1:13" x14ac:dyDescent="0.25">
      <c r="A330" s="12" t="s">
        <v>279</v>
      </c>
      <c r="B330" s="12" t="s">
        <v>22</v>
      </c>
      <c r="C330" s="12" t="s">
        <v>5</v>
      </c>
      <c r="D330" s="24" t="s">
        <v>280</v>
      </c>
      <c r="E330" s="13"/>
      <c r="F330" s="13"/>
      <c r="G330" s="13"/>
      <c r="H330" s="13"/>
      <c r="I330" s="13"/>
      <c r="J330" s="13"/>
      <c r="K330" s="15">
        <f>K338</f>
        <v>7</v>
      </c>
      <c r="L330" s="15">
        <f>L338</f>
        <v>75</v>
      </c>
      <c r="M330" s="15">
        <f>M338</f>
        <v>525</v>
      </c>
    </row>
    <row r="331" spans="1:13" ht="56.25" x14ac:dyDescent="0.25">
      <c r="A331" s="13"/>
      <c r="B331" s="13"/>
      <c r="C331" s="13"/>
      <c r="D331" s="16" t="s">
        <v>281</v>
      </c>
      <c r="E331" s="13"/>
      <c r="F331" s="13"/>
      <c r="G331" s="13"/>
      <c r="H331" s="13"/>
      <c r="I331" s="13"/>
      <c r="J331" s="13"/>
      <c r="K331" s="13"/>
      <c r="L331" s="13"/>
      <c r="M331" s="13"/>
    </row>
    <row r="332" spans="1:13" x14ac:dyDescent="0.25">
      <c r="A332" s="13"/>
      <c r="B332" s="13"/>
      <c r="C332" s="13"/>
      <c r="D332" s="16"/>
      <c r="E332" s="12" t="s">
        <v>282</v>
      </c>
      <c r="F332" s="13">
        <v>0</v>
      </c>
      <c r="G332" s="14">
        <v>0</v>
      </c>
      <c r="H332" s="14">
        <v>0</v>
      </c>
      <c r="I332" s="14">
        <v>0</v>
      </c>
      <c r="J332" s="15">
        <f t="shared" ref="J332:J337" si="9">F332*(G332+ (G332= 0))*(H332+ (H332= 0))*(I332+ (I332= 0))</f>
        <v>0</v>
      </c>
      <c r="K332" s="13"/>
      <c r="L332" s="13"/>
      <c r="M332" s="13"/>
    </row>
    <row r="333" spans="1:13" x14ac:dyDescent="0.25">
      <c r="A333" s="13"/>
      <c r="B333" s="13"/>
      <c r="C333" s="13"/>
      <c r="D333" s="16"/>
      <c r="E333" s="12" t="s">
        <v>283</v>
      </c>
      <c r="F333" s="13">
        <v>3</v>
      </c>
      <c r="G333" s="14">
        <v>0</v>
      </c>
      <c r="H333" s="14">
        <v>0</v>
      </c>
      <c r="I333" s="14">
        <v>0</v>
      </c>
      <c r="J333" s="15">
        <f t="shared" si="9"/>
        <v>3</v>
      </c>
      <c r="K333" s="13"/>
      <c r="L333" s="13"/>
      <c r="M333" s="13"/>
    </row>
    <row r="334" spans="1:13" x14ac:dyDescent="0.25">
      <c r="A334" s="13"/>
      <c r="B334" s="13"/>
      <c r="C334" s="13"/>
      <c r="D334" s="16"/>
      <c r="E334" s="12" t="s">
        <v>284</v>
      </c>
      <c r="F334" s="13">
        <v>2</v>
      </c>
      <c r="G334" s="14">
        <v>0</v>
      </c>
      <c r="H334" s="14">
        <v>0</v>
      </c>
      <c r="I334" s="14">
        <v>0</v>
      </c>
      <c r="J334" s="15">
        <f t="shared" si="9"/>
        <v>2</v>
      </c>
      <c r="K334" s="13"/>
      <c r="L334" s="13"/>
      <c r="M334" s="13"/>
    </row>
    <row r="335" spans="1:13" x14ac:dyDescent="0.25">
      <c r="A335" s="13"/>
      <c r="B335" s="13"/>
      <c r="C335" s="13"/>
      <c r="D335" s="16"/>
      <c r="E335" s="12" t="s">
        <v>216</v>
      </c>
      <c r="F335" s="13">
        <v>2</v>
      </c>
      <c r="G335" s="14">
        <v>0</v>
      </c>
      <c r="H335" s="14">
        <v>0</v>
      </c>
      <c r="I335" s="14">
        <v>0</v>
      </c>
      <c r="J335" s="15">
        <f t="shared" si="9"/>
        <v>2</v>
      </c>
      <c r="K335" s="13"/>
      <c r="L335" s="13"/>
      <c r="M335" s="13"/>
    </row>
    <row r="336" spans="1:13" x14ac:dyDescent="0.25">
      <c r="A336" s="13"/>
      <c r="B336" s="13"/>
      <c r="C336" s="13"/>
      <c r="D336" s="16"/>
      <c r="E336" s="12" t="s">
        <v>285</v>
      </c>
      <c r="F336" s="13">
        <v>0</v>
      </c>
      <c r="G336" s="14">
        <v>0</v>
      </c>
      <c r="H336" s="14">
        <v>0</v>
      </c>
      <c r="I336" s="14">
        <v>0</v>
      </c>
      <c r="J336" s="15">
        <f t="shared" si="9"/>
        <v>0</v>
      </c>
      <c r="K336" s="13"/>
      <c r="L336" s="13"/>
      <c r="M336" s="13"/>
    </row>
    <row r="337" spans="1:13" x14ac:dyDescent="0.25">
      <c r="A337" s="13"/>
      <c r="B337" s="13"/>
      <c r="C337" s="13"/>
      <c r="D337" s="16"/>
      <c r="E337" s="12" t="s">
        <v>286</v>
      </c>
      <c r="F337" s="13">
        <v>0</v>
      </c>
      <c r="G337" s="14">
        <v>0</v>
      </c>
      <c r="H337" s="14">
        <v>0</v>
      </c>
      <c r="I337" s="14">
        <v>0</v>
      </c>
      <c r="J337" s="15">
        <f t="shared" si="9"/>
        <v>0</v>
      </c>
      <c r="K337" s="13"/>
      <c r="L337" s="13"/>
      <c r="M337" s="13"/>
    </row>
    <row r="338" spans="1:13" x14ac:dyDescent="0.25">
      <c r="A338" s="13"/>
      <c r="B338" s="13"/>
      <c r="C338" s="13"/>
      <c r="D338" s="16"/>
      <c r="E338" s="13"/>
      <c r="F338" s="13"/>
      <c r="G338" s="13"/>
      <c r="H338" s="13"/>
      <c r="I338" s="13"/>
      <c r="J338" s="19" t="s">
        <v>287</v>
      </c>
      <c r="K338" s="9">
        <f>SUM(J332:J337)</f>
        <v>7</v>
      </c>
      <c r="L338" s="14">
        <v>75</v>
      </c>
      <c r="M338" s="9">
        <f>ROUND(L338*K338,2)</f>
        <v>525</v>
      </c>
    </row>
    <row r="339" spans="1:13" ht="0.95" customHeight="1" x14ac:dyDescent="0.25">
      <c r="A339" s="20"/>
      <c r="B339" s="20"/>
      <c r="C339" s="20"/>
      <c r="D339" s="25"/>
      <c r="E339" s="20"/>
      <c r="F339" s="20"/>
      <c r="G339" s="20"/>
      <c r="H339" s="20"/>
      <c r="I339" s="20"/>
      <c r="J339" s="20"/>
      <c r="K339" s="20"/>
      <c r="L339" s="20"/>
      <c r="M339" s="20"/>
    </row>
    <row r="340" spans="1:13" ht="22.5" x14ac:dyDescent="0.25">
      <c r="A340" s="12" t="s">
        <v>288</v>
      </c>
      <c r="B340" s="12" t="s">
        <v>22</v>
      </c>
      <c r="C340" s="12" t="s">
        <v>154</v>
      </c>
      <c r="D340" s="24" t="s">
        <v>289</v>
      </c>
      <c r="E340" s="13"/>
      <c r="F340" s="13"/>
      <c r="G340" s="13"/>
      <c r="H340" s="13"/>
      <c r="I340" s="13"/>
      <c r="J340" s="13"/>
      <c r="K340" s="15">
        <f>K346</f>
        <v>20.399999999999999</v>
      </c>
      <c r="L340" s="15">
        <f>L346</f>
        <v>59.9</v>
      </c>
      <c r="M340" s="15">
        <f>M346</f>
        <v>1221.96</v>
      </c>
    </row>
    <row r="341" spans="1:13" ht="101.25" x14ac:dyDescent="0.25">
      <c r="A341" s="13"/>
      <c r="B341" s="13"/>
      <c r="C341" s="13"/>
      <c r="D341" s="16" t="s">
        <v>290</v>
      </c>
      <c r="E341" s="13"/>
      <c r="F341" s="13"/>
      <c r="G341" s="13"/>
      <c r="H341" s="13"/>
      <c r="I341" s="13"/>
      <c r="J341" s="13"/>
      <c r="K341" s="13"/>
      <c r="L341" s="13"/>
      <c r="M341" s="13"/>
    </row>
    <row r="342" spans="1:13" x14ac:dyDescent="0.25">
      <c r="A342" s="13"/>
      <c r="B342" s="13"/>
      <c r="C342" s="13"/>
      <c r="D342" s="16"/>
      <c r="E342" s="12" t="s">
        <v>221</v>
      </c>
      <c r="F342" s="13">
        <v>0</v>
      </c>
      <c r="G342" s="14">
        <v>0</v>
      </c>
      <c r="H342" s="14">
        <v>0</v>
      </c>
      <c r="I342" s="14">
        <v>0</v>
      </c>
      <c r="J342" s="15">
        <f>F342*(G342+ (G342= 0))*(H342+ (H342= 0))*(I342+ (I342= 0))</f>
        <v>0</v>
      </c>
      <c r="K342" s="13"/>
      <c r="L342" s="13"/>
      <c r="M342" s="13"/>
    </row>
    <row r="343" spans="1:13" x14ac:dyDescent="0.25">
      <c r="A343" s="13"/>
      <c r="B343" s="13"/>
      <c r="C343" s="13"/>
      <c r="D343" s="16"/>
      <c r="E343" s="12" t="s">
        <v>222</v>
      </c>
      <c r="F343" s="13">
        <v>1</v>
      </c>
      <c r="G343" s="14">
        <v>12</v>
      </c>
      <c r="H343" s="14">
        <v>0</v>
      </c>
      <c r="I343" s="14">
        <v>0</v>
      </c>
      <c r="J343" s="15">
        <f>F343*(G343+ (G343= 0))*(H343+ (H343= 0))*(I343+ (I343= 0))</f>
        <v>12</v>
      </c>
      <c r="K343" s="13"/>
      <c r="L343" s="13"/>
      <c r="M343" s="13"/>
    </row>
    <row r="344" spans="1:13" x14ac:dyDescent="0.25">
      <c r="A344" s="13"/>
      <c r="B344" s="13"/>
      <c r="C344" s="13"/>
      <c r="D344" s="16"/>
      <c r="E344" s="12" t="s">
        <v>223</v>
      </c>
      <c r="F344" s="13">
        <v>4</v>
      </c>
      <c r="G344" s="14">
        <v>1.6</v>
      </c>
      <c r="H344" s="14">
        <v>0</v>
      </c>
      <c r="I344" s="14">
        <v>0</v>
      </c>
      <c r="J344" s="15">
        <f>F344*(G344+ (G344= 0))*(H344+ (H344= 0))*(I344+ (I344= 0))</f>
        <v>6.4</v>
      </c>
      <c r="K344" s="13"/>
      <c r="L344" s="13"/>
      <c r="M344" s="13"/>
    </row>
    <row r="345" spans="1:13" x14ac:dyDescent="0.25">
      <c r="A345" s="13"/>
      <c r="B345" s="13"/>
      <c r="C345" s="13"/>
      <c r="D345" s="16"/>
      <c r="E345" s="12" t="s">
        <v>23</v>
      </c>
      <c r="F345" s="13">
        <v>1</v>
      </c>
      <c r="G345" s="14">
        <v>2</v>
      </c>
      <c r="H345" s="14">
        <v>0</v>
      </c>
      <c r="I345" s="14">
        <v>0</v>
      </c>
      <c r="J345" s="15">
        <f>F345*(G345+ (G345= 0))*(H345+ (H345= 0))*(I345+ (I345= 0))</f>
        <v>2</v>
      </c>
      <c r="K345" s="13"/>
      <c r="L345" s="13"/>
      <c r="M345" s="13"/>
    </row>
    <row r="346" spans="1:13" x14ac:dyDescent="0.25">
      <c r="A346" s="13"/>
      <c r="B346" s="13"/>
      <c r="C346" s="13"/>
      <c r="D346" s="16"/>
      <c r="E346" s="13"/>
      <c r="F346" s="13"/>
      <c r="G346" s="13"/>
      <c r="H346" s="13"/>
      <c r="I346" s="13"/>
      <c r="J346" s="19" t="s">
        <v>291</v>
      </c>
      <c r="K346" s="9">
        <f>SUM(J342:J345)</f>
        <v>20.399999999999999</v>
      </c>
      <c r="L346" s="14">
        <v>59.9</v>
      </c>
      <c r="M346" s="9">
        <f>ROUND(L346*K346,2)</f>
        <v>1221.96</v>
      </c>
    </row>
    <row r="347" spans="1:13" ht="0.95" customHeight="1" x14ac:dyDescent="0.25">
      <c r="A347" s="20"/>
      <c r="B347" s="20"/>
      <c r="C347" s="20"/>
      <c r="D347" s="25"/>
      <c r="E347" s="20"/>
      <c r="F347" s="20"/>
      <c r="G347" s="20"/>
      <c r="H347" s="20"/>
      <c r="I347" s="20"/>
      <c r="J347" s="20"/>
      <c r="K347" s="20"/>
      <c r="L347" s="20"/>
      <c r="M347" s="20"/>
    </row>
    <row r="348" spans="1:13" x14ac:dyDescent="0.25">
      <c r="A348" s="13"/>
      <c r="B348" s="13"/>
      <c r="C348" s="13"/>
      <c r="D348" s="16"/>
      <c r="E348" s="13"/>
      <c r="F348" s="13"/>
      <c r="G348" s="13"/>
      <c r="H348" s="13"/>
      <c r="I348" s="13"/>
      <c r="J348" s="19" t="s">
        <v>292</v>
      </c>
      <c r="K348" s="14">
        <v>1</v>
      </c>
      <c r="L348" s="9">
        <f>M224+M232+M249+M257+M262+M269+M286+M301+M309+M328+M338+M346</f>
        <v>21150.950000000004</v>
      </c>
      <c r="M348" s="9">
        <f>ROUND(L348*K348,2)</f>
        <v>21150.95</v>
      </c>
    </row>
    <row r="349" spans="1:13" ht="0.95" customHeight="1" x14ac:dyDescent="0.25">
      <c r="A349" s="20"/>
      <c r="B349" s="20"/>
      <c r="C349" s="20"/>
      <c r="D349" s="25"/>
      <c r="E349" s="20"/>
      <c r="F349" s="20"/>
      <c r="G349" s="20"/>
      <c r="H349" s="20"/>
      <c r="I349" s="20"/>
      <c r="J349" s="20"/>
      <c r="K349" s="20"/>
      <c r="L349" s="20"/>
      <c r="M349" s="20"/>
    </row>
    <row r="350" spans="1:13" x14ac:dyDescent="0.25">
      <c r="A350" s="10" t="s">
        <v>293</v>
      </c>
      <c r="B350" s="10" t="s">
        <v>16</v>
      </c>
      <c r="C350" s="10" t="s">
        <v>17</v>
      </c>
      <c r="D350" s="23" t="s">
        <v>294</v>
      </c>
      <c r="E350" s="11"/>
      <c r="F350" s="11"/>
      <c r="G350" s="11"/>
      <c r="H350" s="11"/>
      <c r="I350" s="11"/>
      <c r="J350" s="11"/>
      <c r="K350" s="9">
        <f>K453</f>
        <v>1</v>
      </c>
      <c r="L350" s="9">
        <f>L453</f>
        <v>15905.95</v>
      </c>
      <c r="M350" s="9">
        <f>M453</f>
        <v>15905.95</v>
      </c>
    </row>
    <row r="351" spans="1:13" x14ac:dyDescent="0.25">
      <c r="A351" s="10" t="s">
        <v>295</v>
      </c>
      <c r="B351" s="10" t="s">
        <v>16</v>
      </c>
      <c r="C351" s="10" t="s">
        <v>17</v>
      </c>
      <c r="D351" s="23" t="s">
        <v>296</v>
      </c>
      <c r="E351" s="11"/>
      <c r="F351" s="11"/>
      <c r="G351" s="11"/>
      <c r="H351" s="11"/>
      <c r="I351" s="11"/>
      <c r="J351" s="11"/>
      <c r="K351" s="9">
        <f>K451</f>
        <v>1</v>
      </c>
      <c r="L351" s="9">
        <f>L451</f>
        <v>15905.949999999999</v>
      </c>
      <c r="M351" s="9">
        <f>M451</f>
        <v>15905.95</v>
      </c>
    </row>
    <row r="352" spans="1:13" ht="22.5" x14ac:dyDescent="0.25">
      <c r="A352" s="10" t="s">
        <v>297</v>
      </c>
      <c r="B352" s="10" t="s">
        <v>16</v>
      </c>
      <c r="C352" s="10" t="s">
        <v>17</v>
      </c>
      <c r="D352" s="23" t="s">
        <v>298</v>
      </c>
      <c r="E352" s="11"/>
      <c r="F352" s="11"/>
      <c r="G352" s="11"/>
      <c r="H352" s="11"/>
      <c r="I352" s="11"/>
      <c r="J352" s="11"/>
      <c r="K352" s="9">
        <f>K383</f>
        <v>1</v>
      </c>
      <c r="L352" s="9">
        <f>L383</f>
        <v>6184.73</v>
      </c>
      <c r="M352" s="9">
        <f>M383</f>
        <v>6184.73</v>
      </c>
    </row>
    <row r="353" spans="1:13" ht="33.75" x14ac:dyDescent="0.25">
      <c r="A353" s="13"/>
      <c r="B353" s="13"/>
      <c r="C353" s="13"/>
      <c r="D353" s="16" t="s">
        <v>299</v>
      </c>
      <c r="E353" s="13"/>
      <c r="F353" s="13"/>
      <c r="G353" s="13"/>
      <c r="H353" s="13"/>
      <c r="I353" s="13"/>
      <c r="J353" s="13"/>
      <c r="K353" s="13"/>
      <c r="L353" s="13"/>
      <c r="M353" s="13"/>
    </row>
    <row r="354" spans="1:13" x14ac:dyDescent="0.25">
      <c r="A354" s="12" t="s">
        <v>663</v>
      </c>
      <c r="B354" s="12" t="s">
        <v>22</v>
      </c>
      <c r="C354" s="12" t="s">
        <v>64</v>
      </c>
      <c r="D354" s="24" t="s">
        <v>300</v>
      </c>
      <c r="E354" s="13"/>
      <c r="F354" s="13"/>
      <c r="G354" s="13"/>
      <c r="H354" s="13"/>
      <c r="I354" s="13"/>
      <c r="J354" s="13"/>
      <c r="K354" s="15">
        <f>K357</f>
        <v>29</v>
      </c>
      <c r="L354" s="15">
        <f>L357</f>
        <v>30.1</v>
      </c>
      <c r="M354" s="15">
        <f>M357</f>
        <v>872.9</v>
      </c>
    </row>
    <row r="355" spans="1:13" ht="90" x14ac:dyDescent="0.25">
      <c r="A355" s="13"/>
      <c r="B355" s="13"/>
      <c r="C355" s="13"/>
      <c r="D355" s="16" t="s">
        <v>301</v>
      </c>
      <c r="E355" s="13"/>
      <c r="F355" s="13"/>
      <c r="G355" s="13"/>
      <c r="H355" s="13"/>
      <c r="I355" s="13"/>
      <c r="J355" s="13"/>
      <c r="K355" s="13"/>
      <c r="L355" s="13"/>
      <c r="M355" s="13"/>
    </row>
    <row r="356" spans="1:13" x14ac:dyDescent="0.25">
      <c r="A356" s="13"/>
      <c r="B356" s="13"/>
      <c r="C356" s="13"/>
      <c r="D356" s="16"/>
      <c r="E356" s="12" t="s">
        <v>302</v>
      </c>
      <c r="F356" s="13">
        <v>1</v>
      </c>
      <c r="G356" s="14">
        <v>5.8</v>
      </c>
      <c r="H356" s="14">
        <v>0</v>
      </c>
      <c r="I356" s="14">
        <v>5</v>
      </c>
      <c r="J356" s="15">
        <f>F356*(G356+ (G356= 0))*(H356+ (H356= 0))*(I356+ (I356= 0))</f>
        <v>29</v>
      </c>
      <c r="K356" s="13"/>
      <c r="L356" s="13"/>
      <c r="M356" s="13"/>
    </row>
    <row r="357" spans="1:13" x14ac:dyDescent="0.25">
      <c r="A357" s="13"/>
      <c r="B357" s="13"/>
      <c r="C357" s="13"/>
      <c r="D357" s="16"/>
      <c r="E357" s="13"/>
      <c r="F357" s="13"/>
      <c r="G357" s="13"/>
      <c r="H357" s="13"/>
      <c r="I357" s="13"/>
      <c r="J357" s="19" t="s">
        <v>663</v>
      </c>
      <c r="K357" s="9">
        <f>SUM(J356:J356)</f>
        <v>29</v>
      </c>
      <c r="L357" s="14">
        <v>30.1</v>
      </c>
      <c r="M357" s="9">
        <f>ROUND(L357*K357,2)</f>
        <v>872.9</v>
      </c>
    </row>
    <row r="358" spans="1:13" ht="0.95" customHeight="1" x14ac:dyDescent="0.25">
      <c r="A358" s="20"/>
      <c r="B358" s="20"/>
      <c r="C358" s="20"/>
      <c r="D358" s="25"/>
      <c r="E358" s="20"/>
      <c r="F358" s="20"/>
      <c r="G358" s="20"/>
      <c r="H358" s="20"/>
      <c r="I358" s="20"/>
      <c r="J358" s="20"/>
      <c r="K358" s="20"/>
      <c r="L358" s="20"/>
      <c r="M358" s="20"/>
    </row>
    <row r="359" spans="1:13" x14ac:dyDescent="0.25">
      <c r="A359" s="12" t="s">
        <v>664</v>
      </c>
      <c r="B359" s="12" t="s">
        <v>22</v>
      </c>
      <c r="C359" s="12" t="s">
        <v>64</v>
      </c>
      <c r="D359" s="24" t="s">
        <v>303</v>
      </c>
      <c r="E359" s="13"/>
      <c r="F359" s="13"/>
      <c r="G359" s="13"/>
      <c r="H359" s="13"/>
      <c r="I359" s="13"/>
      <c r="J359" s="13"/>
      <c r="K359" s="15">
        <f>K376</f>
        <v>233.02000000000004</v>
      </c>
      <c r="L359" s="15">
        <f>L376</f>
        <v>18.95</v>
      </c>
      <c r="M359" s="15">
        <f>M376</f>
        <v>4415.7299999999996</v>
      </c>
    </row>
    <row r="360" spans="1:13" ht="409.5" x14ac:dyDescent="0.25">
      <c r="A360" s="13"/>
      <c r="B360" s="13"/>
      <c r="C360" s="13"/>
      <c r="D360" s="16" t="s">
        <v>304</v>
      </c>
      <c r="E360" s="13"/>
      <c r="F360" s="13"/>
      <c r="G360" s="13"/>
      <c r="H360" s="13"/>
      <c r="I360" s="13"/>
      <c r="J360" s="13"/>
      <c r="K360" s="13"/>
      <c r="L360" s="13"/>
      <c r="M360" s="13"/>
    </row>
    <row r="361" spans="1:13" x14ac:dyDescent="0.25">
      <c r="A361" s="13"/>
      <c r="B361" s="13"/>
      <c r="C361" s="13"/>
      <c r="D361" s="16"/>
      <c r="E361" s="12" t="s">
        <v>205</v>
      </c>
      <c r="F361" s="13">
        <v>0</v>
      </c>
      <c r="G361" s="14">
        <v>0</v>
      </c>
      <c r="H361" s="14">
        <v>0</v>
      </c>
      <c r="I361" s="14">
        <v>0</v>
      </c>
      <c r="J361" s="15">
        <f t="shared" ref="J361:J375" si="10">F361*(G361+ (G361= 0))*(H361+ (H361= 0))*(I361+ (I361= 0))</f>
        <v>0</v>
      </c>
      <c r="K361" s="13"/>
      <c r="L361" s="13"/>
      <c r="M361" s="13"/>
    </row>
    <row r="362" spans="1:13" x14ac:dyDescent="0.25">
      <c r="A362" s="13"/>
      <c r="B362" s="13"/>
      <c r="C362" s="13"/>
      <c r="D362" s="16"/>
      <c r="E362" s="12" t="s">
        <v>206</v>
      </c>
      <c r="F362" s="13">
        <v>0</v>
      </c>
      <c r="G362" s="14">
        <v>0</v>
      </c>
      <c r="H362" s="14">
        <v>0</v>
      </c>
      <c r="I362" s="14">
        <v>0</v>
      </c>
      <c r="J362" s="15">
        <f t="shared" si="10"/>
        <v>0</v>
      </c>
      <c r="K362" s="13"/>
      <c r="L362" s="13"/>
      <c r="M362" s="13"/>
    </row>
    <row r="363" spans="1:13" x14ac:dyDescent="0.25">
      <c r="A363" s="13"/>
      <c r="B363" s="13"/>
      <c r="C363" s="13"/>
      <c r="D363" s="16"/>
      <c r="E363" s="12" t="s">
        <v>207</v>
      </c>
      <c r="F363" s="13">
        <v>1</v>
      </c>
      <c r="G363" s="14">
        <v>12.4</v>
      </c>
      <c r="H363" s="14">
        <v>0</v>
      </c>
      <c r="I363" s="14">
        <v>3.4</v>
      </c>
      <c r="J363" s="15">
        <f t="shared" si="10"/>
        <v>42.16</v>
      </c>
      <c r="K363" s="13"/>
      <c r="L363" s="13"/>
      <c r="M363" s="13"/>
    </row>
    <row r="364" spans="1:13" x14ac:dyDescent="0.25">
      <c r="A364" s="13"/>
      <c r="B364" s="13"/>
      <c r="C364" s="13"/>
      <c r="D364" s="16"/>
      <c r="E364" s="12" t="s">
        <v>208</v>
      </c>
      <c r="F364" s="13">
        <v>1</v>
      </c>
      <c r="G364" s="14">
        <v>1.8</v>
      </c>
      <c r="H364" s="14">
        <v>0</v>
      </c>
      <c r="I364" s="14">
        <v>3.6</v>
      </c>
      <c r="J364" s="15">
        <f t="shared" si="10"/>
        <v>6.48</v>
      </c>
      <c r="K364" s="13"/>
      <c r="L364" s="13"/>
      <c r="M364" s="13"/>
    </row>
    <row r="365" spans="1:13" x14ac:dyDescent="0.25">
      <c r="A365" s="13"/>
      <c r="B365" s="13"/>
      <c r="C365" s="13"/>
      <c r="D365" s="16"/>
      <c r="E365" s="12" t="s">
        <v>209</v>
      </c>
      <c r="F365" s="13">
        <v>1</v>
      </c>
      <c r="G365" s="14">
        <v>7.6</v>
      </c>
      <c r="H365" s="14">
        <v>0</v>
      </c>
      <c r="I365" s="14">
        <v>3.4</v>
      </c>
      <c r="J365" s="15">
        <f t="shared" si="10"/>
        <v>25.84</v>
      </c>
      <c r="K365" s="13"/>
      <c r="L365" s="13"/>
      <c r="M365" s="13"/>
    </row>
    <row r="366" spans="1:13" x14ac:dyDescent="0.25">
      <c r="A366" s="13"/>
      <c r="B366" s="13"/>
      <c r="C366" s="13"/>
      <c r="D366" s="16"/>
      <c r="E366" s="12" t="s">
        <v>210</v>
      </c>
      <c r="F366" s="13">
        <v>1</v>
      </c>
      <c r="G366" s="14">
        <v>19.600000000000001</v>
      </c>
      <c r="H366" s="14">
        <v>0</v>
      </c>
      <c r="I366" s="14">
        <v>2.4</v>
      </c>
      <c r="J366" s="15">
        <f t="shared" si="10"/>
        <v>47.04</v>
      </c>
      <c r="K366" s="13"/>
      <c r="L366" s="13"/>
      <c r="M366" s="13"/>
    </row>
    <row r="367" spans="1:13" x14ac:dyDescent="0.25">
      <c r="A367" s="13"/>
      <c r="B367" s="13"/>
      <c r="C367" s="13"/>
      <c r="D367" s="16"/>
      <c r="E367" s="12" t="s">
        <v>211</v>
      </c>
      <c r="F367" s="13">
        <v>1</v>
      </c>
      <c r="G367" s="14">
        <v>8</v>
      </c>
      <c r="H367" s="14">
        <v>0</v>
      </c>
      <c r="I367" s="14">
        <v>4.2</v>
      </c>
      <c r="J367" s="15">
        <f t="shared" si="10"/>
        <v>33.6</v>
      </c>
      <c r="K367" s="13"/>
      <c r="L367" s="13"/>
      <c r="M367" s="13"/>
    </row>
    <row r="368" spans="1:13" x14ac:dyDescent="0.25">
      <c r="A368" s="13"/>
      <c r="B368" s="13"/>
      <c r="C368" s="13"/>
      <c r="D368" s="16"/>
      <c r="E368" s="12" t="s">
        <v>23</v>
      </c>
      <c r="F368" s="13">
        <v>1</v>
      </c>
      <c r="G368" s="14">
        <v>6.6</v>
      </c>
      <c r="H368" s="14">
        <v>0</v>
      </c>
      <c r="I368" s="14">
        <v>4.7</v>
      </c>
      <c r="J368" s="15">
        <f t="shared" si="10"/>
        <v>31.02</v>
      </c>
      <c r="K368" s="13"/>
      <c r="L368" s="13"/>
      <c r="M368" s="13"/>
    </row>
    <row r="369" spans="1:13" x14ac:dyDescent="0.25">
      <c r="A369" s="13"/>
      <c r="B369" s="13"/>
      <c r="C369" s="13"/>
      <c r="D369" s="16"/>
      <c r="E369" s="12" t="s">
        <v>305</v>
      </c>
      <c r="F369" s="13">
        <v>2</v>
      </c>
      <c r="G369" s="14">
        <v>5.8</v>
      </c>
      <c r="H369" s="14">
        <v>0</v>
      </c>
      <c r="I369" s="14">
        <v>5</v>
      </c>
      <c r="J369" s="15">
        <f t="shared" si="10"/>
        <v>58</v>
      </c>
      <c r="K369" s="13"/>
      <c r="L369" s="13"/>
      <c r="M369" s="13"/>
    </row>
    <row r="370" spans="1:13" x14ac:dyDescent="0.25">
      <c r="A370" s="13"/>
      <c r="B370" s="13"/>
      <c r="C370" s="13"/>
      <c r="D370" s="16"/>
      <c r="E370" s="12" t="s">
        <v>212</v>
      </c>
      <c r="F370" s="13">
        <v>0</v>
      </c>
      <c r="G370" s="14">
        <v>0</v>
      </c>
      <c r="H370" s="14">
        <v>0</v>
      </c>
      <c r="I370" s="14">
        <v>0</v>
      </c>
      <c r="J370" s="15">
        <f t="shared" si="10"/>
        <v>0</v>
      </c>
      <c r="K370" s="13"/>
      <c r="L370" s="13"/>
      <c r="M370" s="13"/>
    </row>
    <row r="371" spans="1:13" x14ac:dyDescent="0.25">
      <c r="A371" s="13"/>
      <c r="B371" s="13"/>
      <c r="C371" s="13"/>
      <c r="D371" s="16"/>
      <c r="E371" s="12" t="s">
        <v>213</v>
      </c>
      <c r="F371" s="13">
        <v>0</v>
      </c>
      <c r="G371" s="14">
        <v>0</v>
      </c>
      <c r="H371" s="14">
        <v>0</v>
      </c>
      <c r="I371" s="14">
        <v>0</v>
      </c>
      <c r="J371" s="15">
        <f t="shared" si="10"/>
        <v>0</v>
      </c>
      <c r="K371" s="13"/>
      <c r="L371" s="13"/>
      <c r="M371" s="13"/>
    </row>
    <row r="372" spans="1:13" x14ac:dyDescent="0.25">
      <c r="A372" s="13"/>
      <c r="B372" s="13"/>
      <c r="C372" s="13"/>
      <c r="D372" s="16"/>
      <c r="E372" s="12" t="s">
        <v>214</v>
      </c>
      <c r="F372" s="13">
        <v>-1</v>
      </c>
      <c r="G372" s="14">
        <v>0</v>
      </c>
      <c r="H372" s="14">
        <v>1</v>
      </c>
      <c r="I372" s="14">
        <v>2.2000000000000002</v>
      </c>
      <c r="J372" s="15">
        <f t="shared" si="10"/>
        <v>-2.2000000000000002</v>
      </c>
      <c r="K372" s="13"/>
      <c r="L372" s="13"/>
      <c r="M372" s="13"/>
    </row>
    <row r="373" spans="1:13" x14ac:dyDescent="0.25">
      <c r="A373" s="13"/>
      <c r="B373" s="13"/>
      <c r="C373" s="13"/>
      <c r="D373" s="16"/>
      <c r="E373" s="12" t="s">
        <v>215</v>
      </c>
      <c r="F373" s="13">
        <v>-1</v>
      </c>
      <c r="G373" s="14">
        <v>0</v>
      </c>
      <c r="H373" s="14">
        <v>1</v>
      </c>
      <c r="I373" s="14">
        <v>2.2000000000000002</v>
      </c>
      <c r="J373" s="15">
        <f t="shared" si="10"/>
        <v>-2.2000000000000002</v>
      </c>
      <c r="K373" s="13"/>
      <c r="L373" s="13"/>
      <c r="M373" s="13"/>
    </row>
    <row r="374" spans="1:13" x14ac:dyDescent="0.25">
      <c r="A374" s="13"/>
      <c r="B374" s="13"/>
      <c r="C374" s="13"/>
      <c r="D374" s="16"/>
      <c r="E374" s="12" t="s">
        <v>306</v>
      </c>
      <c r="F374" s="13">
        <v>-2</v>
      </c>
      <c r="G374" s="14">
        <v>0</v>
      </c>
      <c r="H374" s="14">
        <v>1.2</v>
      </c>
      <c r="I374" s="14">
        <v>2.8</v>
      </c>
      <c r="J374" s="15">
        <f t="shared" si="10"/>
        <v>-6.72</v>
      </c>
      <c r="K374" s="13"/>
      <c r="L374" s="13"/>
      <c r="M374" s="13"/>
    </row>
    <row r="375" spans="1:13" x14ac:dyDescent="0.25">
      <c r="A375" s="13"/>
      <c r="B375" s="13"/>
      <c r="C375" s="13"/>
      <c r="D375" s="16"/>
      <c r="E375" s="12" t="s">
        <v>23</v>
      </c>
      <c r="F375" s="13">
        <v>0</v>
      </c>
      <c r="G375" s="14">
        <v>0</v>
      </c>
      <c r="H375" s="14">
        <v>0</v>
      </c>
      <c r="I375" s="14">
        <v>0</v>
      </c>
      <c r="J375" s="15">
        <f t="shared" si="10"/>
        <v>0</v>
      </c>
      <c r="K375" s="13"/>
      <c r="L375" s="13"/>
      <c r="M375" s="13"/>
    </row>
    <row r="376" spans="1:13" x14ac:dyDescent="0.25">
      <c r="A376" s="13"/>
      <c r="B376" s="13"/>
      <c r="C376" s="13"/>
      <c r="D376" s="16"/>
      <c r="E376" s="13"/>
      <c r="F376" s="13"/>
      <c r="G376" s="13"/>
      <c r="H376" s="13"/>
      <c r="I376" s="13"/>
      <c r="J376" s="19" t="s">
        <v>664</v>
      </c>
      <c r="K376" s="9">
        <f>SUM(J361:J375)</f>
        <v>233.02000000000004</v>
      </c>
      <c r="L376" s="14">
        <v>18.95</v>
      </c>
      <c r="M376" s="9">
        <f>ROUND(L376*K376,2)</f>
        <v>4415.7299999999996</v>
      </c>
    </row>
    <row r="377" spans="1:13" ht="0.95" customHeight="1" x14ac:dyDescent="0.25">
      <c r="A377" s="20"/>
      <c r="B377" s="20"/>
      <c r="C377" s="20"/>
      <c r="D377" s="25"/>
      <c r="E377" s="20"/>
      <c r="F377" s="20"/>
      <c r="G377" s="20"/>
      <c r="H377" s="20"/>
      <c r="I377" s="20"/>
      <c r="J377" s="20"/>
      <c r="K377" s="20"/>
      <c r="L377" s="20"/>
      <c r="M377" s="20"/>
    </row>
    <row r="378" spans="1:13" ht="22.5" x14ac:dyDescent="0.25">
      <c r="A378" s="12" t="s">
        <v>665</v>
      </c>
      <c r="B378" s="12" t="s">
        <v>22</v>
      </c>
      <c r="C378" s="12" t="s">
        <v>64</v>
      </c>
      <c r="D378" s="24" t="s">
        <v>307</v>
      </c>
      <c r="E378" s="13"/>
      <c r="F378" s="13"/>
      <c r="G378" s="13"/>
      <c r="H378" s="13"/>
      <c r="I378" s="13"/>
      <c r="J378" s="13"/>
      <c r="K378" s="15">
        <f>K381</f>
        <v>29</v>
      </c>
      <c r="L378" s="15">
        <f>L381</f>
        <v>30.9</v>
      </c>
      <c r="M378" s="15">
        <f>M381</f>
        <v>896.1</v>
      </c>
    </row>
    <row r="379" spans="1:13" ht="409.5" x14ac:dyDescent="0.25">
      <c r="A379" s="13"/>
      <c r="B379" s="13"/>
      <c r="C379" s="13"/>
      <c r="D379" s="16" t="s">
        <v>308</v>
      </c>
      <c r="E379" s="13"/>
      <c r="F379" s="13"/>
      <c r="G379" s="13"/>
      <c r="H379" s="13"/>
      <c r="I379" s="13"/>
      <c r="J379" s="13"/>
      <c r="K379" s="13"/>
      <c r="L379" s="13"/>
      <c r="M379" s="13"/>
    </row>
    <row r="380" spans="1:13" x14ac:dyDescent="0.25">
      <c r="A380" s="13"/>
      <c r="B380" s="13"/>
      <c r="C380" s="13"/>
      <c r="D380" s="16"/>
      <c r="E380" s="12" t="s">
        <v>309</v>
      </c>
      <c r="F380" s="13">
        <v>1</v>
      </c>
      <c r="G380" s="14">
        <v>5.8</v>
      </c>
      <c r="H380" s="14">
        <v>0</v>
      </c>
      <c r="I380" s="14">
        <v>5</v>
      </c>
      <c r="J380" s="15">
        <f>F380*(G380+ (G380= 0))*(H380+ (H380= 0))*(I380+ (I380= 0))</f>
        <v>29</v>
      </c>
      <c r="K380" s="13"/>
      <c r="L380" s="13"/>
      <c r="M380" s="13"/>
    </row>
    <row r="381" spans="1:13" x14ac:dyDescent="0.25">
      <c r="A381" s="13"/>
      <c r="B381" s="13"/>
      <c r="C381" s="13"/>
      <c r="D381" s="16"/>
      <c r="E381" s="13"/>
      <c r="F381" s="13"/>
      <c r="G381" s="13"/>
      <c r="H381" s="13"/>
      <c r="I381" s="13"/>
      <c r="J381" s="19" t="s">
        <v>310</v>
      </c>
      <c r="K381" s="9">
        <f>SUM(J380:J380)</f>
        <v>29</v>
      </c>
      <c r="L381" s="14">
        <v>30.9</v>
      </c>
      <c r="M381" s="9">
        <f>ROUND(L381*K381,2)</f>
        <v>896.1</v>
      </c>
    </row>
    <row r="382" spans="1:13" ht="0.95" customHeight="1" x14ac:dyDescent="0.25">
      <c r="A382" s="20"/>
      <c r="B382" s="20"/>
      <c r="C382" s="20"/>
      <c r="D382" s="25"/>
      <c r="E382" s="20"/>
      <c r="F382" s="20"/>
      <c r="G382" s="20"/>
      <c r="H382" s="20"/>
      <c r="I382" s="20"/>
      <c r="J382" s="20"/>
      <c r="K382" s="20"/>
      <c r="L382" s="20"/>
      <c r="M382" s="20"/>
    </row>
    <row r="383" spans="1:13" x14ac:dyDescent="0.25">
      <c r="A383" s="13"/>
      <c r="B383" s="13"/>
      <c r="C383" s="13"/>
      <c r="D383" s="16"/>
      <c r="E383" s="13"/>
      <c r="F383" s="13"/>
      <c r="G383" s="13"/>
      <c r="H383" s="13"/>
      <c r="I383" s="13"/>
      <c r="J383" s="19" t="s">
        <v>665</v>
      </c>
      <c r="K383" s="14">
        <v>1</v>
      </c>
      <c r="L383" s="9">
        <f>M357+M376+M381</f>
        <v>6184.73</v>
      </c>
      <c r="M383" s="9">
        <f>ROUND(L383*K383,2)</f>
        <v>6184.73</v>
      </c>
    </row>
    <row r="384" spans="1:13" ht="0.95" customHeight="1" x14ac:dyDescent="0.25">
      <c r="A384" s="20"/>
      <c r="B384" s="20"/>
      <c r="C384" s="20"/>
      <c r="D384" s="25"/>
      <c r="E384" s="20"/>
      <c r="F384" s="20"/>
      <c r="G384" s="20"/>
      <c r="H384" s="20"/>
      <c r="I384" s="20"/>
      <c r="J384" s="20"/>
      <c r="K384" s="20"/>
      <c r="L384" s="20"/>
      <c r="M384" s="20"/>
    </row>
    <row r="385" spans="1:13" ht="22.5" x14ac:dyDescent="0.25">
      <c r="A385" s="10" t="s">
        <v>311</v>
      </c>
      <c r="B385" s="10" t="s">
        <v>16</v>
      </c>
      <c r="C385" s="10" t="s">
        <v>17</v>
      </c>
      <c r="D385" s="23" t="s">
        <v>312</v>
      </c>
      <c r="E385" s="11"/>
      <c r="F385" s="11"/>
      <c r="G385" s="11"/>
      <c r="H385" s="11"/>
      <c r="I385" s="11"/>
      <c r="J385" s="11"/>
      <c r="K385" s="9">
        <f>K436</f>
        <v>1</v>
      </c>
      <c r="L385" s="9">
        <f>L436</f>
        <v>8541.2199999999993</v>
      </c>
      <c r="M385" s="9">
        <f>M436</f>
        <v>8541.2199999999993</v>
      </c>
    </row>
    <row r="386" spans="1:13" x14ac:dyDescent="0.25">
      <c r="A386" s="12" t="s">
        <v>666</v>
      </c>
      <c r="B386" s="12" t="s">
        <v>22</v>
      </c>
      <c r="C386" s="12" t="s">
        <v>64</v>
      </c>
      <c r="D386" s="24" t="s">
        <v>313</v>
      </c>
      <c r="E386" s="13"/>
      <c r="F386" s="13"/>
      <c r="G386" s="13"/>
      <c r="H386" s="13"/>
      <c r="I386" s="13"/>
      <c r="J386" s="13"/>
      <c r="K386" s="15">
        <f>K393</f>
        <v>117.88999999999999</v>
      </c>
      <c r="L386" s="15">
        <f>L393</f>
        <v>11.2</v>
      </c>
      <c r="M386" s="15">
        <f>M393</f>
        <v>1320.37</v>
      </c>
    </row>
    <row r="387" spans="1:13" ht="78.75" x14ac:dyDescent="0.25">
      <c r="A387" s="13"/>
      <c r="B387" s="13"/>
      <c r="C387" s="13"/>
      <c r="D387" s="16" t="s">
        <v>314</v>
      </c>
      <c r="E387" s="13"/>
      <c r="F387" s="13"/>
      <c r="G387" s="13"/>
      <c r="H387" s="13"/>
      <c r="I387" s="13"/>
      <c r="J387" s="13"/>
      <c r="K387" s="13"/>
      <c r="L387" s="13"/>
      <c r="M387" s="13"/>
    </row>
    <row r="388" spans="1:13" x14ac:dyDescent="0.25">
      <c r="A388" s="13"/>
      <c r="B388" s="13"/>
      <c r="C388" s="13"/>
      <c r="D388" s="16"/>
      <c r="E388" s="12" t="s">
        <v>315</v>
      </c>
      <c r="F388" s="13">
        <v>0</v>
      </c>
      <c r="G388" s="14">
        <v>0</v>
      </c>
      <c r="H388" s="14">
        <v>0</v>
      </c>
      <c r="I388" s="14">
        <v>0</v>
      </c>
      <c r="J388" s="15">
        <f>F388*(G388+ (G388= 0))*(H388+ (H388= 0))*(I388+ (I388= 0))</f>
        <v>0</v>
      </c>
      <c r="K388" s="13"/>
      <c r="L388" s="13"/>
      <c r="M388" s="13"/>
    </row>
    <row r="389" spans="1:13" x14ac:dyDescent="0.25">
      <c r="A389" s="13"/>
      <c r="B389" s="13"/>
      <c r="C389" s="13"/>
      <c r="D389" s="16"/>
      <c r="E389" s="12" t="s">
        <v>316</v>
      </c>
      <c r="F389" s="13">
        <v>1</v>
      </c>
      <c r="G389" s="14">
        <v>5.8</v>
      </c>
      <c r="H389" s="14">
        <v>2.6</v>
      </c>
      <c r="I389" s="14">
        <v>0</v>
      </c>
      <c r="J389" s="15">
        <f>F389*(G389+ (G389= 0))*(H389+ (H389= 0))*(I389+ (I389= 0))</f>
        <v>15.08</v>
      </c>
      <c r="K389" s="13"/>
      <c r="L389" s="13"/>
      <c r="M389" s="13"/>
    </row>
    <row r="390" spans="1:13" x14ac:dyDescent="0.25">
      <c r="A390" s="13"/>
      <c r="B390" s="13"/>
      <c r="C390" s="13"/>
      <c r="D390" s="16"/>
      <c r="E390" s="12" t="s">
        <v>317</v>
      </c>
      <c r="F390" s="13">
        <v>1</v>
      </c>
      <c r="G390" s="14">
        <v>0.9</v>
      </c>
      <c r="H390" s="14">
        <v>0.1</v>
      </c>
      <c r="I390" s="14">
        <v>0</v>
      </c>
      <c r="J390" s="15">
        <f>F390*(G390+ (G390= 0))*(H390+ (H390= 0))*(I390+ (I390= 0))</f>
        <v>9.0000000000000011E-2</v>
      </c>
      <c r="K390" s="13"/>
      <c r="L390" s="13"/>
      <c r="M390" s="13"/>
    </row>
    <row r="391" spans="1:13" x14ac:dyDescent="0.25">
      <c r="A391" s="13"/>
      <c r="B391" s="13"/>
      <c r="C391" s="13"/>
      <c r="D391" s="16"/>
      <c r="E391" s="12" t="s">
        <v>318</v>
      </c>
      <c r="F391" s="13">
        <v>1</v>
      </c>
      <c r="G391" s="14">
        <v>5.8</v>
      </c>
      <c r="H391" s="14">
        <v>8.9</v>
      </c>
      <c r="I391" s="14">
        <v>0</v>
      </c>
      <c r="J391" s="15">
        <f>F391*(G391+ (G391= 0))*(H391+ (H391= 0))*(I391+ (I391= 0))</f>
        <v>51.62</v>
      </c>
      <c r="K391" s="13"/>
      <c r="L391" s="13"/>
      <c r="M391" s="13"/>
    </row>
    <row r="392" spans="1:13" x14ac:dyDescent="0.25">
      <c r="A392" s="13"/>
      <c r="B392" s="13"/>
      <c r="C392" s="13"/>
      <c r="D392" s="16"/>
      <c r="E392" s="12" t="s">
        <v>319</v>
      </c>
      <c r="F392" s="13">
        <v>1</v>
      </c>
      <c r="G392" s="14">
        <v>7</v>
      </c>
      <c r="H392" s="14">
        <v>7.3</v>
      </c>
      <c r="I392" s="14">
        <v>0</v>
      </c>
      <c r="J392" s="15">
        <f>F392*(G392+ (G392= 0))*(H392+ (H392= 0))*(I392+ (I392= 0))</f>
        <v>51.1</v>
      </c>
      <c r="K392" s="13"/>
      <c r="L392" s="13"/>
      <c r="M392" s="13"/>
    </row>
    <row r="393" spans="1:13" x14ac:dyDescent="0.25">
      <c r="A393" s="13"/>
      <c r="B393" s="13"/>
      <c r="C393" s="13"/>
      <c r="D393" s="16"/>
      <c r="E393" s="13"/>
      <c r="F393" s="13"/>
      <c r="G393" s="13"/>
      <c r="H393" s="13"/>
      <c r="I393" s="13"/>
      <c r="J393" s="19" t="s">
        <v>666</v>
      </c>
      <c r="K393" s="9">
        <f>SUM(J388:J392)</f>
        <v>117.88999999999999</v>
      </c>
      <c r="L393" s="14">
        <v>11.2</v>
      </c>
      <c r="M393" s="9">
        <f>ROUND(L393*K393,2)</f>
        <v>1320.37</v>
      </c>
    </row>
    <row r="394" spans="1:13" ht="0.95" customHeight="1" x14ac:dyDescent="0.25">
      <c r="A394" s="20"/>
      <c r="B394" s="20"/>
      <c r="C394" s="20"/>
      <c r="D394" s="25"/>
      <c r="E394" s="20"/>
      <c r="F394" s="20"/>
      <c r="G394" s="20"/>
      <c r="H394" s="20"/>
      <c r="I394" s="20"/>
      <c r="J394" s="20"/>
      <c r="K394" s="20"/>
      <c r="L394" s="20"/>
      <c r="M394" s="20"/>
    </row>
    <row r="395" spans="1:13" x14ac:dyDescent="0.25">
      <c r="A395" s="12" t="s">
        <v>667</v>
      </c>
      <c r="B395" s="12" t="s">
        <v>22</v>
      </c>
      <c r="C395" s="12" t="s">
        <v>64</v>
      </c>
      <c r="D395" s="24" t="s">
        <v>320</v>
      </c>
      <c r="E395" s="13"/>
      <c r="F395" s="13"/>
      <c r="G395" s="13"/>
      <c r="H395" s="13"/>
      <c r="I395" s="13"/>
      <c r="J395" s="13"/>
      <c r="K395" s="15">
        <f>K400</f>
        <v>18.299999999999997</v>
      </c>
      <c r="L395" s="15">
        <f>L400</f>
        <v>20.7</v>
      </c>
      <c r="M395" s="15">
        <f>M400</f>
        <v>378.81</v>
      </c>
    </row>
    <row r="396" spans="1:13" ht="101.25" x14ac:dyDescent="0.25">
      <c r="A396" s="13"/>
      <c r="B396" s="13"/>
      <c r="C396" s="13"/>
      <c r="D396" s="16" t="s">
        <v>321</v>
      </c>
      <c r="E396" s="13"/>
      <c r="F396" s="13"/>
      <c r="G396" s="13"/>
      <c r="H396" s="13"/>
      <c r="I396" s="13"/>
      <c r="J396" s="13"/>
      <c r="K396" s="13"/>
      <c r="L396" s="13"/>
      <c r="M396" s="13"/>
    </row>
    <row r="397" spans="1:13" x14ac:dyDescent="0.25">
      <c r="A397" s="13"/>
      <c r="B397" s="13"/>
      <c r="C397" s="13"/>
      <c r="D397" s="16"/>
      <c r="E397" s="12" t="s">
        <v>322</v>
      </c>
      <c r="F397" s="13">
        <v>1</v>
      </c>
      <c r="G397" s="14">
        <v>12.2</v>
      </c>
      <c r="H397" s="14">
        <v>1.5</v>
      </c>
      <c r="I397" s="14">
        <v>0</v>
      </c>
      <c r="J397" s="15">
        <f>F397*(G397+ (G397= 0))*(H397+ (H397= 0))*(I397+ (I397= 0))</f>
        <v>18.299999999999997</v>
      </c>
      <c r="K397" s="13"/>
      <c r="L397" s="13"/>
      <c r="M397" s="13"/>
    </row>
    <row r="398" spans="1:13" x14ac:dyDescent="0.25">
      <c r="A398" s="13"/>
      <c r="B398" s="13"/>
      <c r="C398" s="13"/>
      <c r="D398" s="16"/>
      <c r="E398" s="12" t="s">
        <v>323</v>
      </c>
      <c r="F398" s="13">
        <v>0</v>
      </c>
      <c r="G398" s="14">
        <v>0</v>
      </c>
      <c r="H398" s="14">
        <v>0</v>
      </c>
      <c r="I398" s="14">
        <v>0</v>
      </c>
      <c r="J398" s="15">
        <f>F398*(G398+ (G398= 0))*(H398+ (H398= 0))*(I398+ (I398= 0))</f>
        <v>0</v>
      </c>
      <c r="K398" s="13"/>
      <c r="L398" s="13"/>
      <c r="M398" s="13"/>
    </row>
    <row r="399" spans="1:13" x14ac:dyDescent="0.25">
      <c r="A399" s="13"/>
      <c r="B399" s="13"/>
      <c r="C399" s="13"/>
      <c r="D399" s="16"/>
      <c r="E399" s="12" t="s">
        <v>324</v>
      </c>
      <c r="F399" s="13">
        <v>0</v>
      </c>
      <c r="G399" s="14">
        <v>0</v>
      </c>
      <c r="H399" s="14">
        <v>0</v>
      </c>
      <c r="I399" s="14">
        <v>0</v>
      </c>
      <c r="J399" s="15">
        <f>F399*(G399+ (G399= 0))*(H399+ (H399= 0))*(I399+ (I399= 0))</f>
        <v>0</v>
      </c>
      <c r="K399" s="13"/>
      <c r="L399" s="13"/>
      <c r="M399" s="13"/>
    </row>
    <row r="400" spans="1:13" x14ac:dyDescent="0.25">
      <c r="A400" s="13"/>
      <c r="B400" s="13"/>
      <c r="C400" s="13"/>
      <c r="D400" s="16"/>
      <c r="E400" s="13"/>
      <c r="F400" s="13"/>
      <c r="G400" s="13"/>
      <c r="H400" s="13"/>
      <c r="I400" s="13"/>
      <c r="J400" s="19" t="s">
        <v>667</v>
      </c>
      <c r="K400" s="9">
        <f>SUM(J397:J399)</f>
        <v>18.299999999999997</v>
      </c>
      <c r="L400" s="14">
        <v>20.7</v>
      </c>
      <c r="M400" s="9">
        <f>ROUND(L400*K400,2)</f>
        <v>378.81</v>
      </c>
    </row>
    <row r="401" spans="1:13" ht="0.95" customHeight="1" x14ac:dyDescent="0.25">
      <c r="A401" s="20"/>
      <c r="B401" s="20"/>
      <c r="C401" s="20"/>
      <c r="D401" s="25"/>
      <c r="E401" s="20"/>
      <c r="F401" s="20"/>
      <c r="G401" s="20"/>
      <c r="H401" s="20"/>
      <c r="I401" s="20"/>
      <c r="J401" s="20"/>
      <c r="K401" s="20"/>
      <c r="L401" s="20"/>
      <c r="M401" s="20"/>
    </row>
    <row r="402" spans="1:13" ht="22.5" x14ac:dyDescent="0.25">
      <c r="A402" s="12" t="s">
        <v>668</v>
      </c>
      <c r="B402" s="12" t="s">
        <v>22</v>
      </c>
      <c r="C402" s="12" t="s">
        <v>64</v>
      </c>
      <c r="D402" s="24" t="s">
        <v>326</v>
      </c>
      <c r="E402" s="13"/>
      <c r="F402" s="13"/>
      <c r="G402" s="13"/>
      <c r="H402" s="13"/>
      <c r="I402" s="13"/>
      <c r="J402" s="13"/>
      <c r="K402" s="15">
        <f>K407</f>
        <v>15.86</v>
      </c>
      <c r="L402" s="15">
        <f>L407</f>
        <v>39.9</v>
      </c>
      <c r="M402" s="15">
        <f>M407</f>
        <v>632.80999999999995</v>
      </c>
    </row>
    <row r="403" spans="1:13" ht="146.25" x14ac:dyDescent="0.25">
      <c r="A403" s="13"/>
      <c r="B403" s="13"/>
      <c r="C403" s="13"/>
      <c r="D403" s="16" t="s">
        <v>327</v>
      </c>
      <c r="E403" s="13"/>
      <c r="F403" s="13"/>
      <c r="G403" s="13"/>
      <c r="H403" s="13"/>
      <c r="I403" s="13"/>
      <c r="J403" s="13"/>
      <c r="K403" s="13"/>
      <c r="L403" s="13"/>
      <c r="M403" s="13"/>
    </row>
    <row r="404" spans="1:13" x14ac:dyDescent="0.25">
      <c r="A404" s="13"/>
      <c r="B404" s="13"/>
      <c r="C404" s="13"/>
      <c r="D404" s="16"/>
      <c r="E404" s="12" t="s">
        <v>322</v>
      </c>
      <c r="F404" s="13">
        <v>1</v>
      </c>
      <c r="G404" s="14">
        <v>12.2</v>
      </c>
      <c r="H404" s="14">
        <v>1.3</v>
      </c>
      <c r="I404" s="14">
        <v>0</v>
      </c>
      <c r="J404" s="15">
        <f>F404*(G404+ (G404= 0))*(H404+ (H404= 0))*(I404+ (I404= 0))</f>
        <v>15.86</v>
      </c>
      <c r="K404" s="13"/>
      <c r="L404" s="13"/>
      <c r="M404" s="13"/>
    </row>
    <row r="405" spans="1:13" x14ac:dyDescent="0.25">
      <c r="A405" s="13"/>
      <c r="B405" s="13"/>
      <c r="C405" s="13"/>
      <c r="D405" s="16"/>
      <c r="E405" s="12" t="s">
        <v>328</v>
      </c>
      <c r="F405" s="13">
        <v>0</v>
      </c>
      <c r="G405" s="14">
        <v>0</v>
      </c>
      <c r="H405" s="14">
        <v>0</v>
      </c>
      <c r="I405" s="14">
        <v>0</v>
      </c>
      <c r="J405" s="15">
        <f>F405*(G405+ (G405= 0))*(H405+ (H405= 0))*(I405+ (I405= 0))</f>
        <v>0</v>
      </c>
      <c r="K405" s="13"/>
      <c r="L405" s="13"/>
      <c r="M405" s="13"/>
    </row>
    <row r="406" spans="1:13" x14ac:dyDescent="0.25">
      <c r="A406" s="13"/>
      <c r="B406" s="13"/>
      <c r="C406" s="13"/>
      <c r="D406" s="16"/>
      <c r="E406" s="12" t="s">
        <v>329</v>
      </c>
      <c r="F406" s="13">
        <v>0</v>
      </c>
      <c r="G406" s="14">
        <v>0</v>
      </c>
      <c r="H406" s="14">
        <v>0</v>
      </c>
      <c r="I406" s="14">
        <v>0</v>
      </c>
      <c r="J406" s="15">
        <f>F406*(G406+ (G406= 0))*(H406+ (H406= 0))*(I406+ (I406= 0))</f>
        <v>0</v>
      </c>
      <c r="K406" s="13"/>
      <c r="L406" s="13"/>
      <c r="M406" s="13"/>
    </row>
    <row r="407" spans="1:13" x14ac:dyDescent="0.25">
      <c r="A407" s="13"/>
      <c r="B407" s="13"/>
      <c r="C407" s="13"/>
      <c r="D407" s="16"/>
      <c r="E407" s="13"/>
      <c r="F407" s="13"/>
      <c r="G407" s="13"/>
      <c r="H407" s="13"/>
      <c r="I407" s="13"/>
      <c r="J407" s="19" t="s">
        <v>668</v>
      </c>
      <c r="K407" s="9">
        <f>SUM(J404:J406)</f>
        <v>15.86</v>
      </c>
      <c r="L407" s="14">
        <v>39.9</v>
      </c>
      <c r="M407" s="9">
        <f>ROUND(L407*K407,2)</f>
        <v>632.80999999999995</v>
      </c>
    </row>
    <row r="408" spans="1:13" ht="0.95" customHeight="1" x14ac:dyDescent="0.25">
      <c r="A408" s="20"/>
      <c r="B408" s="20"/>
      <c r="C408" s="20"/>
      <c r="D408" s="25"/>
      <c r="E408" s="20"/>
      <c r="F408" s="20"/>
      <c r="G408" s="20"/>
      <c r="H408" s="20"/>
      <c r="I408" s="20"/>
      <c r="J408" s="20"/>
      <c r="K408" s="20"/>
      <c r="L408" s="20"/>
      <c r="M408" s="20"/>
    </row>
    <row r="409" spans="1:13" x14ac:dyDescent="0.25">
      <c r="A409" s="12" t="s">
        <v>669</v>
      </c>
      <c r="B409" s="12" t="s">
        <v>22</v>
      </c>
      <c r="C409" s="12" t="s">
        <v>64</v>
      </c>
      <c r="D409" s="24" t="s">
        <v>331</v>
      </c>
      <c r="E409" s="13"/>
      <c r="F409" s="13"/>
      <c r="G409" s="13"/>
      <c r="H409" s="13"/>
      <c r="I409" s="13"/>
      <c r="J409" s="13"/>
      <c r="K409" s="15">
        <f>K425</f>
        <v>146.36999999999998</v>
      </c>
      <c r="L409" s="15">
        <f>L425</f>
        <v>34.6</v>
      </c>
      <c r="M409" s="15">
        <f>M425</f>
        <v>5064.3999999999996</v>
      </c>
    </row>
    <row r="410" spans="1:13" ht="112.5" x14ac:dyDescent="0.25">
      <c r="A410" s="13"/>
      <c r="B410" s="13"/>
      <c r="C410" s="13"/>
      <c r="D410" s="16" t="s">
        <v>332</v>
      </c>
      <c r="E410" s="13"/>
      <c r="F410" s="13"/>
      <c r="G410" s="13"/>
      <c r="H410" s="13"/>
      <c r="I410" s="13"/>
      <c r="J410" s="13"/>
      <c r="K410" s="13"/>
      <c r="L410" s="13"/>
      <c r="M410" s="13"/>
    </row>
    <row r="411" spans="1:13" x14ac:dyDescent="0.25">
      <c r="A411" s="13"/>
      <c r="B411" s="13"/>
      <c r="C411" s="13"/>
      <c r="D411" s="16"/>
      <c r="E411" s="12" t="s">
        <v>333</v>
      </c>
      <c r="F411" s="13">
        <v>0</v>
      </c>
      <c r="G411" s="14">
        <v>0</v>
      </c>
      <c r="H411" s="14">
        <v>0</v>
      </c>
      <c r="I411" s="14">
        <v>0</v>
      </c>
      <c r="J411" s="15">
        <f t="shared" ref="J411:J424" si="11">F411*(G411+ (G411= 0))*(H411+ (H411= 0))*(I411+ (I411= 0))</f>
        <v>0</v>
      </c>
      <c r="K411" s="13"/>
      <c r="L411" s="13"/>
      <c r="M411" s="13"/>
    </row>
    <row r="412" spans="1:13" x14ac:dyDescent="0.25">
      <c r="A412" s="13"/>
      <c r="B412" s="13"/>
      <c r="C412" s="13"/>
      <c r="D412" s="16"/>
      <c r="E412" s="12" t="s">
        <v>316</v>
      </c>
      <c r="F412" s="13">
        <v>1</v>
      </c>
      <c r="G412" s="14">
        <v>5.8</v>
      </c>
      <c r="H412" s="14">
        <v>2.6</v>
      </c>
      <c r="I412" s="14">
        <v>0</v>
      </c>
      <c r="J412" s="15">
        <f t="shared" si="11"/>
        <v>15.08</v>
      </c>
      <c r="K412" s="13"/>
      <c r="L412" s="13"/>
      <c r="M412" s="13"/>
    </row>
    <row r="413" spans="1:13" x14ac:dyDescent="0.25">
      <c r="A413" s="13"/>
      <c r="B413" s="13"/>
      <c r="C413" s="13"/>
      <c r="D413" s="16"/>
      <c r="E413" s="12" t="s">
        <v>317</v>
      </c>
      <c r="F413" s="13">
        <v>1</v>
      </c>
      <c r="G413" s="14">
        <v>0.9</v>
      </c>
      <c r="H413" s="14">
        <v>0.1</v>
      </c>
      <c r="I413" s="14">
        <v>0</v>
      </c>
      <c r="J413" s="15">
        <f t="shared" si="11"/>
        <v>9.0000000000000011E-2</v>
      </c>
      <c r="K413" s="13"/>
      <c r="L413" s="13"/>
      <c r="M413" s="13"/>
    </row>
    <row r="414" spans="1:13" x14ac:dyDescent="0.25">
      <c r="A414" s="13"/>
      <c r="B414" s="13"/>
      <c r="C414" s="13"/>
      <c r="D414" s="16"/>
      <c r="E414" s="12" t="s">
        <v>318</v>
      </c>
      <c r="F414" s="13">
        <v>1</v>
      </c>
      <c r="G414" s="14">
        <v>5.8</v>
      </c>
      <c r="H414" s="14">
        <v>8.9</v>
      </c>
      <c r="I414" s="14">
        <v>0</v>
      </c>
      <c r="J414" s="15">
        <f t="shared" si="11"/>
        <v>51.62</v>
      </c>
      <c r="K414" s="13"/>
      <c r="L414" s="13"/>
      <c r="M414" s="13"/>
    </row>
    <row r="415" spans="1:13" x14ac:dyDescent="0.25">
      <c r="A415" s="13"/>
      <c r="B415" s="13"/>
      <c r="C415" s="13"/>
      <c r="D415" s="16"/>
      <c r="E415" s="12" t="s">
        <v>319</v>
      </c>
      <c r="F415" s="13">
        <v>1</v>
      </c>
      <c r="G415" s="14">
        <v>7</v>
      </c>
      <c r="H415" s="14">
        <v>7.3</v>
      </c>
      <c r="I415" s="14">
        <v>0</v>
      </c>
      <c r="J415" s="15">
        <f t="shared" si="11"/>
        <v>51.1</v>
      </c>
      <c r="K415" s="13"/>
      <c r="L415" s="13"/>
      <c r="M415" s="13"/>
    </row>
    <row r="416" spans="1:13" x14ac:dyDescent="0.25">
      <c r="A416" s="13"/>
      <c r="B416" s="13"/>
      <c r="C416" s="13"/>
      <c r="D416" s="16"/>
      <c r="E416" s="12" t="s">
        <v>334</v>
      </c>
      <c r="F416" s="13">
        <v>0</v>
      </c>
      <c r="G416" s="14">
        <v>0</v>
      </c>
      <c r="H416" s="14">
        <v>0</v>
      </c>
      <c r="I416" s="14">
        <v>0</v>
      </c>
      <c r="J416" s="15">
        <f t="shared" si="11"/>
        <v>0</v>
      </c>
      <c r="K416" s="13"/>
      <c r="L416" s="13"/>
      <c r="M416" s="13"/>
    </row>
    <row r="417" spans="1:13" x14ac:dyDescent="0.25">
      <c r="A417" s="13"/>
      <c r="B417" s="13"/>
      <c r="C417" s="13"/>
      <c r="D417" s="16"/>
      <c r="E417" s="12" t="s">
        <v>316</v>
      </c>
      <c r="F417" s="13">
        <v>2</v>
      </c>
      <c r="G417" s="14">
        <v>5.8</v>
      </c>
      <c r="H417" s="14">
        <v>0</v>
      </c>
      <c r="I417" s="14">
        <v>0.4</v>
      </c>
      <c r="J417" s="15">
        <f t="shared" si="11"/>
        <v>4.6399999999999997</v>
      </c>
      <c r="K417" s="13"/>
      <c r="L417" s="13"/>
      <c r="M417" s="13"/>
    </row>
    <row r="418" spans="1:13" x14ac:dyDescent="0.25">
      <c r="A418" s="13"/>
      <c r="B418" s="13"/>
      <c r="C418" s="13"/>
      <c r="D418" s="16"/>
      <c r="E418" s="12" t="s">
        <v>23</v>
      </c>
      <c r="F418" s="13">
        <v>2</v>
      </c>
      <c r="G418" s="14">
        <v>2.6</v>
      </c>
      <c r="H418" s="14">
        <v>0</v>
      </c>
      <c r="I418" s="14">
        <v>0.4</v>
      </c>
      <c r="J418" s="15">
        <f t="shared" si="11"/>
        <v>2.08</v>
      </c>
      <c r="K418" s="13"/>
      <c r="L418" s="13"/>
      <c r="M418" s="13"/>
    </row>
    <row r="419" spans="1:13" x14ac:dyDescent="0.25">
      <c r="A419" s="13"/>
      <c r="B419" s="13"/>
      <c r="C419" s="13"/>
      <c r="D419" s="16"/>
      <c r="E419" s="12" t="s">
        <v>318</v>
      </c>
      <c r="F419" s="13">
        <v>2</v>
      </c>
      <c r="G419" s="14">
        <v>5.8</v>
      </c>
      <c r="H419" s="14">
        <v>0</v>
      </c>
      <c r="I419" s="14">
        <v>0.4</v>
      </c>
      <c r="J419" s="15">
        <f t="shared" si="11"/>
        <v>4.6399999999999997</v>
      </c>
      <c r="K419" s="13"/>
      <c r="L419" s="13"/>
      <c r="M419" s="13"/>
    </row>
    <row r="420" spans="1:13" x14ac:dyDescent="0.25">
      <c r="A420" s="13"/>
      <c r="B420" s="13"/>
      <c r="C420" s="13"/>
      <c r="D420" s="16"/>
      <c r="E420" s="12" t="s">
        <v>23</v>
      </c>
      <c r="F420" s="13">
        <v>2</v>
      </c>
      <c r="G420" s="14">
        <v>8.9</v>
      </c>
      <c r="H420" s="14">
        <v>0</v>
      </c>
      <c r="I420" s="14">
        <v>0.4</v>
      </c>
      <c r="J420" s="15">
        <f t="shared" si="11"/>
        <v>7.120000000000001</v>
      </c>
      <c r="K420" s="13"/>
      <c r="L420" s="13"/>
      <c r="M420" s="13"/>
    </row>
    <row r="421" spans="1:13" x14ac:dyDescent="0.25">
      <c r="A421" s="13"/>
      <c r="B421" s="13"/>
      <c r="C421" s="13"/>
      <c r="D421" s="16"/>
      <c r="E421" s="12" t="s">
        <v>319</v>
      </c>
      <c r="F421" s="13">
        <v>2</v>
      </c>
      <c r="G421" s="14">
        <v>7.3</v>
      </c>
      <c r="H421" s="14">
        <v>0</v>
      </c>
      <c r="I421" s="14">
        <v>0.4</v>
      </c>
      <c r="J421" s="15">
        <f t="shared" si="11"/>
        <v>5.84</v>
      </c>
      <c r="K421" s="13"/>
      <c r="L421" s="13"/>
      <c r="M421" s="13"/>
    </row>
    <row r="422" spans="1:13" x14ac:dyDescent="0.25">
      <c r="A422" s="13"/>
      <c r="B422" s="13"/>
      <c r="C422" s="13"/>
      <c r="D422" s="16"/>
      <c r="E422" s="12" t="s">
        <v>23</v>
      </c>
      <c r="F422" s="13">
        <v>2</v>
      </c>
      <c r="G422" s="14">
        <v>7</v>
      </c>
      <c r="H422" s="14">
        <v>0</v>
      </c>
      <c r="I422" s="14">
        <v>0.4</v>
      </c>
      <c r="J422" s="15">
        <f t="shared" si="11"/>
        <v>5.6000000000000005</v>
      </c>
      <c r="K422" s="13"/>
      <c r="L422" s="13"/>
      <c r="M422" s="13"/>
    </row>
    <row r="423" spans="1:13" x14ac:dyDescent="0.25">
      <c r="A423" s="13"/>
      <c r="B423" s="13"/>
      <c r="C423" s="13"/>
      <c r="D423" s="16"/>
      <c r="E423" s="12" t="s">
        <v>335</v>
      </c>
      <c r="F423" s="13">
        <v>-2</v>
      </c>
      <c r="G423" s="14">
        <v>0</v>
      </c>
      <c r="H423" s="14">
        <v>0.8</v>
      </c>
      <c r="I423" s="14">
        <v>0.4</v>
      </c>
      <c r="J423" s="15">
        <f t="shared" si="11"/>
        <v>-0.64000000000000012</v>
      </c>
      <c r="K423" s="13"/>
      <c r="L423" s="13"/>
      <c r="M423" s="13"/>
    </row>
    <row r="424" spans="1:13" x14ac:dyDescent="0.25">
      <c r="A424" s="13"/>
      <c r="B424" s="13"/>
      <c r="C424" s="13"/>
      <c r="D424" s="16"/>
      <c r="E424" s="12" t="s">
        <v>284</v>
      </c>
      <c r="F424" s="13">
        <v>-2</v>
      </c>
      <c r="G424" s="14">
        <v>0</v>
      </c>
      <c r="H424" s="14">
        <v>1</v>
      </c>
      <c r="I424" s="14">
        <v>0.4</v>
      </c>
      <c r="J424" s="15">
        <f t="shared" si="11"/>
        <v>-0.8</v>
      </c>
      <c r="K424" s="13"/>
      <c r="L424" s="13"/>
      <c r="M424" s="13"/>
    </row>
    <row r="425" spans="1:13" x14ac:dyDescent="0.25">
      <c r="A425" s="13"/>
      <c r="B425" s="13"/>
      <c r="C425" s="13"/>
      <c r="D425" s="16"/>
      <c r="E425" s="13"/>
      <c r="F425" s="13"/>
      <c r="G425" s="13"/>
      <c r="H425" s="13"/>
      <c r="I425" s="13"/>
      <c r="J425" s="19" t="s">
        <v>669</v>
      </c>
      <c r="K425" s="9">
        <f>SUM(J411:J424)</f>
        <v>146.36999999999998</v>
      </c>
      <c r="L425" s="14">
        <v>34.6</v>
      </c>
      <c r="M425" s="9">
        <f>ROUND(L425*K425,2)</f>
        <v>5064.3999999999996</v>
      </c>
    </row>
    <row r="426" spans="1:13" ht="0.95" customHeight="1" x14ac:dyDescent="0.25">
      <c r="A426" s="20"/>
      <c r="B426" s="20"/>
      <c r="C426" s="20"/>
      <c r="D426" s="25"/>
      <c r="E426" s="20"/>
      <c r="F426" s="20"/>
      <c r="G426" s="20"/>
      <c r="H426" s="20"/>
      <c r="I426" s="20"/>
      <c r="J426" s="20"/>
      <c r="K426" s="20"/>
      <c r="L426" s="20"/>
      <c r="M426" s="20"/>
    </row>
    <row r="427" spans="1:13" x14ac:dyDescent="0.25">
      <c r="A427" s="12" t="s">
        <v>670</v>
      </c>
      <c r="B427" s="12" t="s">
        <v>22</v>
      </c>
      <c r="C427" s="12" t="s">
        <v>64</v>
      </c>
      <c r="D427" s="24" t="s">
        <v>336</v>
      </c>
      <c r="E427" s="13"/>
      <c r="F427" s="13"/>
      <c r="G427" s="13"/>
      <c r="H427" s="13"/>
      <c r="I427" s="13"/>
      <c r="J427" s="13"/>
      <c r="K427" s="15">
        <f>K434</f>
        <v>120.89000000000001</v>
      </c>
      <c r="L427" s="15">
        <f>L434</f>
        <v>9.4700000000000006</v>
      </c>
      <c r="M427" s="15">
        <f>M434</f>
        <v>1144.83</v>
      </c>
    </row>
    <row r="428" spans="1:13" ht="135" x14ac:dyDescent="0.25">
      <c r="A428" s="13"/>
      <c r="B428" s="13"/>
      <c r="C428" s="13"/>
      <c r="D428" s="16" t="s">
        <v>337</v>
      </c>
      <c r="E428" s="13"/>
      <c r="F428" s="13"/>
      <c r="G428" s="13"/>
      <c r="H428" s="13"/>
      <c r="I428" s="13"/>
      <c r="J428" s="13"/>
      <c r="K428" s="13"/>
      <c r="L428" s="13"/>
      <c r="M428" s="13"/>
    </row>
    <row r="429" spans="1:13" x14ac:dyDescent="0.25">
      <c r="A429" s="13"/>
      <c r="B429" s="13"/>
      <c r="C429" s="13"/>
      <c r="D429" s="16"/>
      <c r="E429" s="12" t="s">
        <v>315</v>
      </c>
      <c r="F429" s="13">
        <v>0</v>
      </c>
      <c r="G429" s="14">
        <v>0</v>
      </c>
      <c r="H429" s="14">
        <v>0</v>
      </c>
      <c r="I429" s="14">
        <v>0</v>
      </c>
      <c r="J429" s="15">
        <f>F429*(G429+ (G429= 0))*(H429+ (H429= 0))*(I429+ (I429= 0))</f>
        <v>0</v>
      </c>
      <c r="K429" s="13"/>
      <c r="L429" s="13"/>
      <c r="M429" s="13"/>
    </row>
    <row r="430" spans="1:13" x14ac:dyDescent="0.25">
      <c r="A430" s="13"/>
      <c r="B430" s="13"/>
      <c r="C430" s="13"/>
      <c r="D430" s="16"/>
      <c r="E430" s="12" t="s">
        <v>316</v>
      </c>
      <c r="F430" s="13">
        <v>1</v>
      </c>
      <c r="G430" s="14">
        <v>6</v>
      </c>
      <c r="H430" s="14">
        <v>2.5</v>
      </c>
      <c r="I430" s="14">
        <v>0</v>
      </c>
      <c r="J430" s="15">
        <f>F430*(G430+ (G430= 0))*(H430+ (H430= 0))*(I430+ (I430= 0))</f>
        <v>15</v>
      </c>
      <c r="K430" s="13"/>
      <c r="L430" s="13"/>
      <c r="M430" s="13"/>
    </row>
    <row r="431" spans="1:13" x14ac:dyDescent="0.25">
      <c r="A431" s="13"/>
      <c r="B431" s="13"/>
      <c r="C431" s="13"/>
      <c r="D431" s="16"/>
      <c r="E431" s="12" t="s">
        <v>317</v>
      </c>
      <c r="F431" s="13">
        <v>1</v>
      </c>
      <c r="G431" s="14">
        <v>0.9</v>
      </c>
      <c r="H431" s="14">
        <v>0.1</v>
      </c>
      <c r="I431" s="14">
        <v>0</v>
      </c>
      <c r="J431" s="15">
        <f>F431*(G431+ (G431= 0))*(H431+ (H431= 0))*(I431+ (I431= 0))</f>
        <v>9.0000000000000011E-2</v>
      </c>
      <c r="K431" s="13"/>
      <c r="L431" s="13"/>
      <c r="M431" s="13"/>
    </row>
    <row r="432" spans="1:13" x14ac:dyDescent="0.25">
      <c r="A432" s="13"/>
      <c r="B432" s="13"/>
      <c r="C432" s="13"/>
      <c r="D432" s="16"/>
      <c r="E432" s="12" t="s">
        <v>318</v>
      </c>
      <c r="F432" s="13">
        <v>1</v>
      </c>
      <c r="G432" s="14">
        <v>6</v>
      </c>
      <c r="H432" s="14">
        <v>9</v>
      </c>
      <c r="I432" s="14">
        <v>0</v>
      </c>
      <c r="J432" s="15">
        <f>F432*(G432+ (G432= 0))*(H432+ (H432= 0))*(I432+ (I432= 0))</f>
        <v>54</v>
      </c>
      <c r="K432" s="13"/>
      <c r="L432" s="13"/>
      <c r="M432" s="13"/>
    </row>
    <row r="433" spans="1:13" x14ac:dyDescent="0.25">
      <c r="A433" s="13"/>
      <c r="B433" s="13"/>
      <c r="C433" s="13"/>
      <c r="D433" s="16"/>
      <c r="E433" s="12" t="s">
        <v>319</v>
      </c>
      <c r="F433" s="13">
        <v>1</v>
      </c>
      <c r="G433" s="14">
        <v>7</v>
      </c>
      <c r="H433" s="14">
        <v>7.4</v>
      </c>
      <c r="I433" s="14">
        <v>0</v>
      </c>
      <c r="J433" s="15">
        <f>F433*(G433+ (G433= 0))*(H433+ (H433= 0))*(I433+ (I433= 0))</f>
        <v>51.800000000000004</v>
      </c>
      <c r="K433" s="13"/>
      <c r="L433" s="13"/>
      <c r="M433" s="13"/>
    </row>
    <row r="434" spans="1:13" x14ac:dyDescent="0.25">
      <c r="A434" s="13"/>
      <c r="B434" s="13"/>
      <c r="C434" s="13"/>
      <c r="D434" s="16"/>
      <c r="E434" s="13"/>
      <c r="F434" s="13"/>
      <c r="G434" s="13"/>
      <c r="H434" s="13"/>
      <c r="I434" s="13"/>
      <c r="J434" s="19" t="s">
        <v>670</v>
      </c>
      <c r="K434" s="9">
        <f>SUM(J429:J433)</f>
        <v>120.89000000000001</v>
      </c>
      <c r="L434" s="14">
        <v>9.4700000000000006</v>
      </c>
      <c r="M434" s="9">
        <f>ROUND(L434*K434,2)</f>
        <v>1144.83</v>
      </c>
    </row>
    <row r="435" spans="1:13" ht="0.95" customHeight="1" x14ac:dyDescent="0.25">
      <c r="A435" s="20"/>
      <c r="B435" s="20"/>
      <c r="C435" s="20"/>
      <c r="D435" s="25"/>
      <c r="E435" s="20"/>
      <c r="F435" s="20"/>
      <c r="G435" s="20"/>
      <c r="H435" s="20"/>
      <c r="I435" s="20"/>
      <c r="J435" s="20"/>
      <c r="K435" s="20"/>
      <c r="L435" s="20"/>
      <c r="M435" s="20"/>
    </row>
    <row r="436" spans="1:13" x14ac:dyDescent="0.25">
      <c r="A436" s="13"/>
      <c r="B436" s="13"/>
      <c r="C436" s="13"/>
      <c r="D436" s="16"/>
      <c r="E436" s="13"/>
      <c r="F436" s="13"/>
      <c r="G436" s="13"/>
      <c r="H436" s="13"/>
      <c r="I436" s="13"/>
      <c r="J436" s="19" t="s">
        <v>338</v>
      </c>
      <c r="K436" s="14">
        <v>1</v>
      </c>
      <c r="L436" s="9">
        <f>M393+M400+M407+M425+M434</f>
        <v>8541.2199999999993</v>
      </c>
      <c r="M436" s="9">
        <f>ROUND(L436*K436,2)</f>
        <v>8541.2199999999993</v>
      </c>
    </row>
    <row r="437" spans="1:13" ht="0.95" customHeight="1" x14ac:dyDescent="0.25">
      <c r="A437" s="20"/>
      <c r="B437" s="20"/>
      <c r="C437" s="20"/>
      <c r="D437" s="25"/>
      <c r="E437" s="20"/>
      <c r="F437" s="20"/>
      <c r="G437" s="20"/>
      <c r="H437" s="20"/>
      <c r="I437" s="20"/>
      <c r="J437" s="20"/>
      <c r="K437" s="20"/>
      <c r="L437" s="20"/>
      <c r="M437" s="20"/>
    </row>
    <row r="438" spans="1:13" x14ac:dyDescent="0.25">
      <c r="A438" s="10" t="s">
        <v>339</v>
      </c>
      <c r="B438" s="10" t="s">
        <v>16</v>
      </c>
      <c r="C438" s="10" t="s">
        <v>17</v>
      </c>
      <c r="D438" s="23" t="s">
        <v>340</v>
      </c>
      <c r="E438" s="11"/>
      <c r="F438" s="11"/>
      <c r="G438" s="11"/>
      <c r="H438" s="11"/>
      <c r="I438" s="11"/>
      <c r="J438" s="11"/>
      <c r="K438" s="9">
        <f>K449</f>
        <v>1</v>
      </c>
      <c r="L438" s="9">
        <f>L449</f>
        <v>1180</v>
      </c>
      <c r="M438" s="9">
        <f>M449</f>
        <v>1180</v>
      </c>
    </row>
    <row r="439" spans="1:13" x14ac:dyDescent="0.25">
      <c r="A439" s="12" t="s">
        <v>671</v>
      </c>
      <c r="B439" s="12" t="s">
        <v>22</v>
      </c>
      <c r="C439" s="12" t="s">
        <v>342</v>
      </c>
      <c r="D439" s="24" t="s">
        <v>341</v>
      </c>
      <c r="E439" s="13"/>
      <c r="F439" s="13"/>
      <c r="G439" s="13"/>
      <c r="H439" s="13"/>
      <c r="I439" s="13"/>
      <c r="J439" s="13"/>
      <c r="K439" s="15">
        <f>K442</f>
        <v>1</v>
      </c>
      <c r="L439" s="15">
        <f>L442</f>
        <v>180</v>
      </c>
      <c r="M439" s="15">
        <f>M442</f>
        <v>180</v>
      </c>
    </row>
    <row r="440" spans="1:13" ht="123.75" x14ac:dyDescent="0.25">
      <c r="A440" s="13"/>
      <c r="B440" s="13"/>
      <c r="C440" s="13"/>
      <c r="D440" s="16" t="s">
        <v>343</v>
      </c>
      <c r="E440" s="13"/>
      <c r="F440" s="13"/>
      <c r="G440" s="13"/>
      <c r="H440" s="13"/>
      <c r="I440" s="13"/>
      <c r="J440" s="13"/>
      <c r="K440" s="13"/>
      <c r="L440" s="13"/>
      <c r="M440" s="13"/>
    </row>
    <row r="441" spans="1:13" x14ac:dyDescent="0.25">
      <c r="A441" s="13"/>
      <c r="B441" s="13"/>
      <c r="C441" s="13"/>
      <c r="D441" s="16"/>
      <c r="E441" s="12" t="s">
        <v>344</v>
      </c>
      <c r="F441" s="13">
        <v>1</v>
      </c>
      <c r="G441" s="14">
        <v>0</v>
      </c>
      <c r="H441" s="14">
        <v>0</v>
      </c>
      <c r="I441" s="14">
        <v>0</v>
      </c>
      <c r="J441" s="15">
        <f>F441*(G441+ (G441= 0))*(H441+ (H441= 0))*(I441+ (I441= 0))</f>
        <v>1</v>
      </c>
      <c r="K441" s="13"/>
      <c r="L441" s="13"/>
      <c r="M441" s="13"/>
    </row>
    <row r="442" spans="1:13" x14ac:dyDescent="0.25">
      <c r="A442" s="13"/>
      <c r="B442" s="13"/>
      <c r="C442" s="13"/>
      <c r="D442" s="16"/>
      <c r="E442" s="13"/>
      <c r="F442" s="13"/>
      <c r="G442" s="13"/>
      <c r="H442" s="13"/>
      <c r="I442" s="13"/>
      <c r="J442" s="19" t="s">
        <v>671</v>
      </c>
      <c r="K442" s="9">
        <f>SUM(J441:J441)</f>
        <v>1</v>
      </c>
      <c r="L442" s="14">
        <v>180</v>
      </c>
      <c r="M442" s="9">
        <f>ROUND(L442*K442,2)</f>
        <v>180</v>
      </c>
    </row>
    <row r="443" spans="1:13" ht="0.95" customHeight="1" x14ac:dyDescent="0.25">
      <c r="A443" s="20"/>
      <c r="B443" s="20"/>
      <c r="C443" s="20"/>
      <c r="D443" s="25"/>
      <c r="E443" s="20"/>
      <c r="F443" s="20"/>
      <c r="G443" s="20"/>
      <c r="H443" s="20"/>
      <c r="I443" s="20"/>
      <c r="J443" s="20"/>
      <c r="K443" s="20"/>
      <c r="L443" s="20"/>
      <c r="M443" s="20"/>
    </row>
    <row r="444" spans="1:13" x14ac:dyDescent="0.25">
      <c r="A444" s="12" t="s">
        <v>672</v>
      </c>
      <c r="B444" s="12" t="s">
        <v>22</v>
      </c>
      <c r="C444" s="12" t="s">
        <v>342</v>
      </c>
      <c r="D444" s="24" t="s">
        <v>345</v>
      </c>
      <c r="E444" s="13"/>
      <c r="F444" s="13"/>
      <c r="G444" s="13"/>
      <c r="H444" s="13"/>
      <c r="I444" s="13"/>
      <c r="J444" s="13"/>
      <c r="K444" s="15">
        <f>K447</f>
        <v>1</v>
      </c>
      <c r="L444" s="15">
        <f>L447</f>
        <v>1000</v>
      </c>
      <c r="M444" s="15">
        <f>M447</f>
        <v>1000</v>
      </c>
    </row>
    <row r="445" spans="1:13" ht="56.25" x14ac:dyDescent="0.25">
      <c r="A445" s="13"/>
      <c r="B445" s="13"/>
      <c r="C445" s="13"/>
      <c r="D445" s="16" t="s">
        <v>346</v>
      </c>
      <c r="E445" s="13"/>
      <c r="F445" s="13"/>
      <c r="G445" s="13"/>
      <c r="H445" s="13"/>
      <c r="I445" s="13"/>
      <c r="J445" s="13"/>
      <c r="K445" s="13"/>
      <c r="L445" s="13"/>
      <c r="M445" s="13"/>
    </row>
    <row r="446" spans="1:13" x14ac:dyDescent="0.25">
      <c r="A446" s="13"/>
      <c r="B446" s="13"/>
      <c r="C446" s="13"/>
      <c r="D446" s="16"/>
      <c r="E446" s="12" t="s">
        <v>347</v>
      </c>
      <c r="F446" s="13">
        <v>1</v>
      </c>
      <c r="G446" s="14">
        <v>0</v>
      </c>
      <c r="H446" s="14">
        <v>0</v>
      </c>
      <c r="I446" s="14">
        <v>0</v>
      </c>
      <c r="J446" s="15">
        <f>F446*(G446+ (G446= 0))*(H446+ (H446= 0))*(I446+ (I446= 0))</f>
        <v>1</v>
      </c>
      <c r="K446" s="13"/>
      <c r="L446" s="13"/>
      <c r="M446" s="13"/>
    </row>
    <row r="447" spans="1:13" x14ac:dyDescent="0.25">
      <c r="A447" s="13"/>
      <c r="B447" s="13"/>
      <c r="C447" s="13"/>
      <c r="D447" s="16"/>
      <c r="E447" s="13"/>
      <c r="F447" s="13"/>
      <c r="G447" s="13"/>
      <c r="H447" s="13"/>
      <c r="I447" s="13"/>
      <c r="J447" s="19" t="s">
        <v>672</v>
      </c>
      <c r="K447" s="9">
        <f>SUM(J446:J446)</f>
        <v>1</v>
      </c>
      <c r="L447" s="14">
        <v>1000</v>
      </c>
      <c r="M447" s="9">
        <f>ROUND(L447*K447,2)</f>
        <v>1000</v>
      </c>
    </row>
    <row r="448" spans="1:13" ht="0.95" customHeight="1" x14ac:dyDescent="0.25">
      <c r="A448" s="20"/>
      <c r="B448" s="20"/>
      <c r="C448" s="20"/>
      <c r="D448" s="25"/>
      <c r="E448" s="20"/>
      <c r="F448" s="20"/>
      <c r="G448" s="20"/>
      <c r="H448" s="20"/>
      <c r="I448" s="20"/>
      <c r="J448" s="20"/>
      <c r="K448" s="20"/>
      <c r="L448" s="20"/>
      <c r="M448" s="20"/>
    </row>
    <row r="449" spans="1:13" x14ac:dyDescent="0.25">
      <c r="A449" s="13"/>
      <c r="B449" s="13"/>
      <c r="C449" s="13"/>
      <c r="D449" s="16"/>
      <c r="E449" s="13"/>
      <c r="F449" s="13"/>
      <c r="G449" s="13"/>
      <c r="H449" s="13"/>
      <c r="I449" s="13"/>
      <c r="J449" s="19" t="s">
        <v>348</v>
      </c>
      <c r="K449" s="14">
        <v>1</v>
      </c>
      <c r="L449" s="9">
        <f>M442+M447</f>
        <v>1180</v>
      </c>
      <c r="M449" s="9">
        <f>ROUND(L449*K449,2)</f>
        <v>1180</v>
      </c>
    </row>
    <row r="450" spans="1:13" ht="0.95" customHeight="1" x14ac:dyDescent="0.25">
      <c r="A450" s="20"/>
      <c r="B450" s="20"/>
      <c r="C450" s="20"/>
      <c r="D450" s="25"/>
      <c r="E450" s="20"/>
      <c r="F450" s="20"/>
      <c r="G450" s="20"/>
      <c r="H450" s="20"/>
      <c r="I450" s="20"/>
      <c r="J450" s="20"/>
      <c r="K450" s="20"/>
      <c r="L450" s="20"/>
      <c r="M450" s="20"/>
    </row>
    <row r="451" spans="1:13" x14ac:dyDescent="0.25">
      <c r="A451" s="13"/>
      <c r="B451" s="13"/>
      <c r="C451" s="13"/>
      <c r="D451" s="16"/>
      <c r="E451" s="13"/>
      <c r="F451" s="13"/>
      <c r="G451" s="13"/>
      <c r="H451" s="13"/>
      <c r="I451" s="13"/>
      <c r="J451" s="19" t="s">
        <v>349</v>
      </c>
      <c r="K451" s="14">
        <v>1</v>
      </c>
      <c r="L451" s="9">
        <f>M383+M436+M449</f>
        <v>15905.949999999999</v>
      </c>
      <c r="M451" s="9">
        <f>ROUND(L451*K451,2)</f>
        <v>15905.95</v>
      </c>
    </row>
    <row r="452" spans="1:13" ht="0.95" customHeight="1" x14ac:dyDescent="0.25">
      <c r="A452" s="20"/>
      <c r="B452" s="20"/>
      <c r="C452" s="20"/>
      <c r="D452" s="25"/>
      <c r="E452" s="20"/>
      <c r="F452" s="20"/>
      <c r="G452" s="20"/>
      <c r="H452" s="20"/>
      <c r="I452" s="20"/>
      <c r="J452" s="20"/>
      <c r="K452" s="20"/>
      <c r="L452" s="20"/>
      <c r="M452" s="20"/>
    </row>
    <row r="453" spans="1:13" x14ac:dyDescent="0.25">
      <c r="A453" s="13"/>
      <c r="B453" s="13"/>
      <c r="C453" s="13"/>
      <c r="D453" s="16"/>
      <c r="E453" s="13"/>
      <c r="F453" s="13"/>
      <c r="G453" s="13"/>
      <c r="H453" s="13"/>
      <c r="I453" s="13"/>
      <c r="J453" s="19" t="s">
        <v>350</v>
      </c>
      <c r="K453" s="14">
        <v>1</v>
      </c>
      <c r="L453" s="9">
        <f>M451</f>
        <v>15905.95</v>
      </c>
      <c r="M453" s="9">
        <f>ROUND(L453*K453,2)</f>
        <v>15905.95</v>
      </c>
    </row>
    <row r="454" spans="1:13" ht="0.95" customHeight="1" x14ac:dyDescent="0.25">
      <c r="A454" s="20"/>
      <c r="B454" s="20"/>
      <c r="C454" s="20"/>
      <c r="D454" s="25"/>
      <c r="E454" s="20"/>
      <c r="F454" s="20"/>
      <c r="G454" s="20"/>
      <c r="H454" s="20"/>
      <c r="I454" s="20"/>
      <c r="J454" s="20"/>
      <c r="K454" s="20"/>
      <c r="L454" s="20"/>
      <c r="M454" s="20"/>
    </row>
    <row r="455" spans="1:13" x14ac:dyDescent="0.25">
      <c r="A455" s="10" t="s">
        <v>351</v>
      </c>
      <c r="B455" s="10" t="s">
        <v>16</v>
      </c>
      <c r="C455" s="10" t="s">
        <v>17</v>
      </c>
      <c r="D455" s="23" t="s">
        <v>352</v>
      </c>
      <c r="E455" s="11"/>
      <c r="F455" s="11"/>
      <c r="G455" s="11"/>
      <c r="H455" s="11"/>
      <c r="I455" s="11"/>
      <c r="J455" s="11"/>
      <c r="K455" s="9">
        <f>K499</f>
        <v>1</v>
      </c>
      <c r="L455" s="9">
        <f>L499</f>
        <v>12888.7</v>
      </c>
      <c r="M455" s="9">
        <f>M499</f>
        <v>12888.7</v>
      </c>
    </row>
    <row r="456" spans="1:13" x14ac:dyDescent="0.25">
      <c r="A456" s="10" t="s">
        <v>353</v>
      </c>
      <c r="B456" s="10" t="s">
        <v>16</v>
      </c>
      <c r="C456" s="10" t="s">
        <v>17</v>
      </c>
      <c r="D456" s="23" t="s">
        <v>354</v>
      </c>
      <c r="E456" s="11"/>
      <c r="F456" s="11"/>
      <c r="G456" s="11"/>
      <c r="H456" s="11"/>
      <c r="I456" s="11"/>
      <c r="J456" s="11"/>
      <c r="K456" s="9">
        <f>K497</f>
        <v>1</v>
      </c>
      <c r="L456" s="9">
        <f>L497</f>
        <v>12888.7</v>
      </c>
      <c r="M456" s="9">
        <f>M497</f>
        <v>12888.7</v>
      </c>
    </row>
    <row r="457" spans="1:13" ht="22.5" x14ac:dyDescent="0.25">
      <c r="A457" s="12" t="s">
        <v>673</v>
      </c>
      <c r="B457" s="12" t="s">
        <v>22</v>
      </c>
      <c r="C457" s="12" t="s">
        <v>5</v>
      </c>
      <c r="D457" s="24" t="s">
        <v>355</v>
      </c>
      <c r="E457" s="13"/>
      <c r="F457" s="13"/>
      <c r="G457" s="13"/>
      <c r="H457" s="13"/>
      <c r="I457" s="13"/>
      <c r="J457" s="13"/>
      <c r="K457" s="15">
        <f>K461</f>
        <v>3</v>
      </c>
      <c r="L457" s="15">
        <f>L461</f>
        <v>601</v>
      </c>
      <c r="M457" s="15">
        <f>M461</f>
        <v>1803</v>
      </c>
    </row>
    <row r="458" spans="1:13" ht="409.5" x14ac:dyDescent="0.25">
      <c r="A458" s="13"/>
      <c r="B458" s="13"/>
      <c r="C458" s="13"/>
      <c r="D458" s="16" t="s">
        <v>356</v>
      </c>
      <c r="E458" s="13"/>
      <c r="F458" s="13"/>
      <c r="G458" s="13"/>
      <c r="H458" s="13"/>
      <c r="I458" s="13"/>
      <c r="J458" s="13"/>
      <c r="K458" s="13"/>
      <c r="L458" s="13"/>
      <c r="M458" s="13"/>
    </row>
    <row r="459" spans="1:13" x14ac:dyDescent="0.25">
      <c r="A459" s="13"/>
      <c r="B459" s="13"/>
      <c r="C459" s="13"/>
      <c r="D459" s="16"/>
      <c r="E459" s="12" t="s">
        <v>357</v>
      </c>
      <c r="F459" s="13">
        <v>0</v>
      </c>
      <c r="G459" s="14">
        <v>0</v>
      </c>
      <c r="H459" s="14">
        <v>0</v>
      </c>
      <c r="I459" s="14">
        <v>0</v>
      </c>
      <c r="J459" s="15">
        <f>F459*(G459+ (G459= 0))*(H459+ (H459= 0))*(I459+ (I459= 0))</f>
        <v>0</v>
      </c>
      <c r="K459" s="13"/>
      <c r="L459" s="13"/>
      <c r="M459" s="13"/>
    </row>
    <row r="460" spans="1:13" x14ac:dyDescent="0.25">
      <c r="A460" s="13"/>
      <c r="B460" s="13"/>
      <c r="C460" s="13"/>
      <c r="D460" s="16"/>
      <c r="E460" s="12" t="s">
        <v>358</v>
      </c>
      <c r="F460" s="13">
        <v>3</v>
      </c>
      <c r="G460" s="14">
        <v>0</v>
      </c>
      <c r="H460" s="14">
        <v>0</v>
      </c>
      <c r="I460" s="14">
        <v>0</v>
      </c>
      <c r="J460" s="15">
        <f>F460*(G460+ (G460= 0))*(H460+ (H460= 0))*(I460+ (I460= 0))</f>
        <v>3</v>
      </c>
      <c r="K460" s="13"/>
      <c r="L460" s="13"/>
      <c r="M460" s="13"/>
    </row>
    <row r="461" spans="1:13" x14ac:dyDescent="0.25">
      <c r="A461" s="13"/>
      <c r="B461" s="13"/>
      <c r="C461" s="13"/>
      <c r="D461" s="16"/>
      <c r="E461" s="13"/>
      <c r="F461" s="13"/>
      <c r="G461" s="13"/>
      <c r="H461" s="13"/>
      <c r="I461" s="13"/>
      <c r="J461" s="19" t="s">
        <v>725</v>
      </c>
      <c r="K461" s="9">
        <f>SUM(J459:J460)</f>
        <v>3</v>
      </c>
      <c r="L461" s="14">
        <v>601</v>
      </c>
      <c r="M461" s="9">
        <f>ROUND(L461*K461,2)</f>
        <v>1803</v>
      </c>
    </row>
    <row r="462" spans="1:13" ht="0.95" customHeight="1" x14ac:dyDescent="0.25">
      <c r="A462" s="20"/>
      <c r="B462" s="20"/>
      <c r="C462" s="20"/>
      <c r="D462" s="25"/>
      <c r="E462" s="20"/>
      <c r="F462" s="20"/>
      <c r="G462" s="20"/>
      <c r="H462" s="20"/>
      <c r="I462" s="20"/>
      <c r="J462" s="20"/>
      <c r="K462" s="20"/>
      <c r="L462" s="20"/>
      <c r="M462" s="20"/>
    </row>
    <row r="463" spans="1:13" x14ac:dyDescent="0.25">
      <c r="A463" s="12" t="s">
        <v>674</v>
      </c>
      <c r="B463" s="12" t="s">
        <v>22</v>
      </c>
      <c r="C463" s="12" t="s">
        <v>144</v>
      </c>
      <c r="D463" s="24" t="s">
        <v>359</v>
      </c>
      <c r="E463" s="13"/>
      <c r="F463" s="13"/>
      <c r="G463" s="13"/>
      <c r="H463" s="13"/>
      <c r="I463" s="13"/>
      <c r="J463" s="13"/>
      <c r="K463" s="15">
        <f>K471</f>
        <v>22.8</v>
      </c>
      <c r="L463" s="15">
        <f>L471</f>
        <v>218.5</v>
      </c>
      <c r="M463" s="15">
        <f>M471</f>
        <v>4981.8</v>
      </c>
    </row>
    <row r="464" spans="1:13" ht="409.5" x14ac:dyDescent="0.25">
      <c r="A464" s="13"/>
      <c r="B464" s="13"/>
      <c r="C464" s="13"/>
      <c r="D464" s="16" t="s">
        <v>360</v>
      </c>
      <c r="E464" s="13"/>
      <c r="F464" s="13"/>
      <c r="G464" s="13"/>
      <c r="H464" s="13"/>
      <c r="I464" s="13"/>
      <c r="J464" s="13"/>
      <c r="K464" s="13"/>
      <c r="L464" s="13"/>
      <c r="M464" s="13"/>
    </row>
    <row r="465" spans="1:13" x14ac:dyDescent="0.25">
      <c r="A465" s="13"/>
      <c r="B465" s="13"/>
      <c r="C465" s="13"/>
      <c r="D465" s="16"/>
      <c r="E465" s="12" t="s">
        <v>361</v>
      </c>
      <c r="F465" s="13">
        <v>0</v>
      </c>
      <c r="G465" s="14">
        <v>0</v>
      </c>
      <c r="H465" s="14">
        <v>0</v>
      </c>
      <c r="I465" s="14">
        <v>0</v>
      </c>
      <c r="J465" s="15">
        <f t="shared" ref="J465:J470" si="12">F465*(G465+ (G465= 0))*(H465+ (H465= 0))*(I465+ (I465= 0))</f>
        <v>0</v>
      </c>
      <c r="K465" s="13"/>
      <c r="L465" s="13"/>
      <c r="M465" s="13"/>
    </row>
    <row r="466" spans="1:13" x14ac:dyDescent="0.25">
      <c r="A466" s="13"/>
      <c r="B466" s="13"/>
      <c r="C466" s="13"/>
      <c r="D466" s="16"/>
      <c r="E466" s="12" t="s">
        <v>362</v>
      </c>
      <c r="F466" s="13">
        <v>1</v>
      </c>
      <c r="G466" s="14">
        <v>2.36</v>
      </c>
      <c r="H466" s="14">
        <v>0</v>
      </c>
      <c r="I466" s="14">
        <v>1.5</v>
      </c>
      <c r="J466" s="15">
        <f t="shared" si="12"/>
        <v>3.54</v>
      </c>
      <c r="K466" s="13"/>
      <c r="L466" s="13"/>
      <c r="M466" s="13"/>
    </row>
    <row r="467" spans="1:13" x14ac:dyDescent="0.25">
      <c r="A467" s="13"/>
      <c r="B467" s="13"/>
      <c r="C467" s="13"/>
      <c r="D467" s="16"/>
      <c r="E467" s="12" t="s">
        <v>23</v>
      </c>
      <c r="F467" s="13">
        <v>3</v>
      </c>
      <c r="G467" s="14">
        <v>1.08</v>
      </c>
      <c r="H467" s="14">
        <v>0</v>
      </c>
      <c r="I467" s="14">
        <v>1.5</v>
      </c>
      <c r="J467" s="15">
        <f t="shared" si="12"/>
        <v>4.8600000000000003</v>
      </c>
      <c r="K467" s="13"/>
      <c r="L467" s="13"/>
      <c r="M467" s="13"/>
    </row>
    <row r="468" spans="1:13" x14ac:dyDescent="0.25">
      <c r="A468" s="13"/>
      <c r="B468" s="13"/>
      <c r="C468" s="13"/>
      <c r="D468" s="16"/>
      <c r="E468" s="12" t="s">
        <v>23</v>
      </c>
      <c r="F468" s="13">
        <v>1</v>
      </c>
      <c r="G468" s="14">
        <v>2.38</v>
      </c>
      <c r="H468" s="14">
        <v>0</v>
      </c>
      <c r="I468" s="14">
        <v>1.5</v>
      </c>
      <c r="J468" s="15">
        <f t="shared" si="12"/>
        <v>3.57</v>
      </c>
      <c r="K468" s="13"/>
      <c r="L468" s="13"/>
      <c r="M468" s="13"/>
    </row>
    <row r="469" spans="1:13" x14ac:dyDescent="0.25">
      <c r="A469" s="13"/>
      <c r="B469" s="13"/>
      <c r="C469" s="13"/>
      <c r="D469" s="16"/>
      <c r="E469" s="12" t="s">
        <v>23</v>
      </c>
      <c r="F469" s="13">
        <v>2</v>
      </c>
      <c r="G469" s="14">
        <v>2.48</v>
      </c>
      <c r="H469" s="14">
        <v>0</v>
      </c>
      <c r="I469" s="14">
        <v>1.5</v>
      </c>
      <c r="J469" s="15">
        <f t="shared" si="12"/>
        <v>7.4399999999999995</v>
      </c>
      <c r="K469" s="13"/>
      <c r="L469" s="13"/>
      <c r="M469" s="13"/>
    </row>
    <row r="470" spans="1:13" x14ac:dyDescent="0.25">
      <c r="A470" s="13"/>
      <c r="B470" s="13"/>
      <c r="C470" s="13"/>
      <c r="D470" s="16"/>
      <c r="E470" s="12" t="s">
        <v>23</v>
      </c>
      <c r="F470" s="13">
        <v>1</v>
      </c>
      <c r="G470" s="14">
        <v>2.2599999999999998</v>
      </c>
      <c r="H470" s="14">
        <v>0</v>
      </c>
      <c r="I470" s="14">
        <v>1.5</v>
      </c>
      <c r="J470" s="15">
        <f t="shared" si="12"/>
        <v>3.3899999999999997</v>
      </c>
      <c r="K470" s="13"/>
      <c r="L470" s="13"/>
      <c r="M470" s="13"/>
    </row>
    <row r="471" spans="1:13" x14ac:dyDescent="0.25">
      <c r="A471" s="13"/>
      <c r="B471" s="13"/>
      <c r="C471" s="13"/>
      <c r="D471" s="16"/>
      <c r="E471" s="13"/>
      <c r="F471" s="13"/>
      <c r="G471" s="13"/>
      <c r="H471" s="13"/>
      <c r="I471" s="13"/>
      <c r="J471" s="19" t="s">
        <v>727</v>
      </c>
      <c r="K471" s="9">
        <f>SUM(J465:J470)</f>
        <v>22.8</v>
      </c>
      <c r="L471" s="14">
        <v>218.5</v>
      </c>
      <c r="M471" s="9">
        <f>ROUND(L471*K471,2)</f>
        <v>4981.8</v>
      </c>
    </row>
    <row r="472" spans="1:13" ht="0.95" customHeight="1" x14ac:dyDescent="0.25">
      <c r="A472" s="20"/>
      <c r="B472" s="20"/>
      <c r="C472" s="20"/>
      <c r="D472" s="25"/>
      <c r="E472" s="20"/>
      <c r="F472" s="20"/>
      <c r="G472" s="20"/>
      <c r="H472" s="20"/>
      <c r="I472" s="20"/>
      <c r="J472" s="20"/>
      <c r="K472" s="20"/>
      <c r="L472" s="20"/>
      <c r="M472" s="20"/>
    </row>
    <row r="473" spans="1:13" x14ac:dyDescent="0.25">
      <c r="A473" s="12" t="s">
        <v>726</v>
      </c>
      <c r="B473" s="12" t="s">
        <v>22</v>
      </c>
      <c r="C473" s="12" t="s">
        <v>5</v>
      </c>
      <c r="D473" s="24" t="s">
        <v>363</v>
      </c>
      <c r="E473" s="13"/>
      <c r="F473" s="13"/>
      <c r="G473" s="13"/>
      <c r="H473" s="13"/>
      <c r="I473" s="13"/>
      <c r="J473" s="13"/>
      <c r="K473" s="15">
        <f>K477</f>
        <v>3</v>
      </c>
      <c r="L473" s="15">
        <f>L477</f>
        <v>342.7</v>
      </c>
      <c r="M473" s="15">
        <f>M477</f>
        <v>1028.0999999999999</v>
      </c>
    </row>
    <row r="474" spans="1:13" ht="409.5" x14ac:dyDescent="0.25">
      <c r="A474" s="13"/>
      <c r="B474" s="13"/>
      <c r="C474" s="13"/>
      <c r="D474" s="16" t="s">
        <v>364</v>
      </c>
      <c r="E474" s="13"/>
      <c r="F474" s="13"/>
      <c r="G474" s="13"/>
      <c r="H474" s="13"/>
      <c r="I474" s="13"/>
      <c r="J474" s="13"/>
      <c r="K474" s="13"/>
      <c r="L474" s="13"/>
      <c r="M474" s="13"/>
    </row>
    <row r="475" spans="1:13" x14ac:dyDescent="0.25">
      <c r="A475" s="13"/>
      <c r="B475" s="13"/>
      <c r="C475" s="13"/>
      <c r="D475" s="16"/>
      <c r="E475" s="12" t="s">
        <v>365</v>
      </c>
      <c r="F475" s="13">
        <v>1</v>
      </c>
      <c r="G475" s="14">
        <v>0</v>
      </c>
      <c r="H475" s="14">
        <v>0</v>
      </c>
      <c r="I475" s="14">
        <v>0</v>
      </c>
      <c r="J475" s="15">
        <f>F475*(G475+ (G475= 0))*(H475+ (H475= 0))*(I475+ (I475= 0))</f>
        <v>1</v>
      </c>
      <c r="K475" s="13"/>
      <c r="L475" s="13"/>
      <c r="M475" s="13"/>
    </row>
    <row r="476" spans="1:13" x14ac:dyDescent="0.25">
      <c r="A476" s="13"/>
      <c r="B476" s="13"/>
      <c r="C476" s="13"/>
      <c r="D476" s="16"/>
      <c r="E476" s="12" t="s">
        <v>318</v>
      </c>
      <c r="F476" s="13">
        <v>2</v>
      </c>
      <c r="G476" s="14">
        <v>0</v>
      </c>
      <c r="H476" s="14">
        <v>0</v>
      </c>
      <c r="I476" s="14">
        <v>0</v>
      </c>
      <c r="J476" s="15">
        <f>F476*(G476+ (G476= 0))*(H476+ (H476= 0))*(I476+ (I476= 0))</f>
        <v>2</v>
      </c>
      <c r="K476" s="13"/>
      <c r="L476" s="13"/>
      <c r="M476" s="13"/>
    </row>
    <row r="477" spans="1:13" x14ac:dyDescent="0.25">
      <c r="A477" s="13"/>
      <c r="B477" s="13"/>
      <c r="C477" s="13"/>
      <c r="D477" s="16"/>
      <c r="E477" s="13"/>
      <c r="F477" s="13"/>
      <c r="G477" s="13"/>
      <c r="H477" s="13"/>
      <c r="I477" s="13"/>
      <c r="J477" s="19" t="s">
        <v>729</v>
      </c>
      <c r="K477" s="9">
        <f>SUM(J475:J476)</f>
        <v>3</v>
      </c>
      <c r="L477" s="14">
        <v>342.7</v>
      </c>
      <c r="M477" s="9">
        <f>ROUND(L477*K477,2)</f>
        <v>1028.0999999999999</v>
      </c>
    </row>
    <row r="478" spans="1:13" ht="0.95" customHeight="1" x14ac:dyDescent="0.25">
      <c r="A478" s="20"/>
      <c r="B478" s="20"/>
      <c r="C478" s="20"/>
      <c r="D478" s="25"/>
      <c r="E478" s="20"/>
      <c r="F478" s="20"/>
      <c r="G478" s="20"/>
      <c r="H478" s="20"/>
      <c r="I478" s="20"/>
      <c r="J478" s="20"/>
      <c r="K478" s="20"/>
      <c r="L478" s="20"/>
      <c r="M478" s="20"/>
    </row>
    <row r="479" spans="1:13" x14ac:dyDescent="0.25">
      <c r="A479" s="12" t="s">
        <v>728</v>
      </c>
      <c r="B479" s="12" t="s">
        <v>22</v>
      </c>
      <c r="C479" s="12" t="s">
        <v>5</v>
      </c>
      <c r="D479" s="24" t="s">
        <v>366</v>
      </c>
      <c r="E479" s="13"/>
      <c r="F479" s="13"/>
      <c r="G479" s="13"/>
      <c r="H479" s="13"/>
      <c r="I479" s="13"/>
      <c r="J479" s="13"/>
      <c r="K479" s="15">
        <f>K484</f>
        <v>2</v>
      </c>
      <c r="L479" s="15">
        <f>L484</f>
        <v>940</v>
      </c>
      <c r="M479" s="15">
        <f>M484</f>
        <v>1880</v>
      </c>
    </row>
    <row r="480" spans="1:13" ht="409.5" x14ac:dyDescent="0.25">
      <c r="A480" s="13"/>
      <c r="B480" s="13"/>
      <c r="C480" s="13"/>
      <c r="D480" s="16" t="s">
        <v>367</v>
      </c>
      <c r="E480" s="13"/>
      <c r="F480" s="13"/>
      <c r="G480" s="13"/>
      <c r="H480" s="13"/>
      <c r="I480" s="13"/>
      <c r="J480" s="13"/>
      <c r="K480" s="13"/>
      <c r="L480" s="13"/>
      <c r="M480" s="13"/>
    </row>
    <row r="481" spans="1:13" x14ac:dyDescent="0.25">
      <c r="A481" s="13"/>
      <c r="B481" s="13"/>
      <c r="C481" s="13"/>
      <c r="D481" s="16"/>
      <c r="E481" s="12" t="s">
        <v>368</v>
      </c>
      <c r="F481" s="13">
        <v>0</v>
      </c>
      <c r="G481" s="14">
        <v>0</v>
      </c>
      <c r="H481" s="14">
        <v>0</v>
      </c>
      <c r="I481" s="14">
        <v>0</v>
      </c>
      <c r="J481" s="15">
        <f>F481*(G481+ (G481= 0))*(H481+ (H481= 0))*(I481+ (I481= 0))</f>
        <v>0</v>
      </c>
      <c r="K481" s="13"/>
      <c r="L481" s="13"/>
      <c r="M481" s="13"/>
    </row>
    <row r="482" spans="1:13" x14ac:dyDescent="0.25">
      <c r="A482" s="13"/>
      <c r="B482" s="13"/>
      <c r="C482" s="13"/>
      <c r="D482" s="16"/>
      <c r="E482" s="12" t="s">
        <v>369</v>
      </c>
      <c r="F482" s="13">
        <v>1</v>
      </c>
      <c r="G482" s="14">
        <v>0</v>
      </c>
      <c r="H482" s="14">
        <v>0</v>
      </c>
      <c r="I482" s="14">
        <v>0</v>
      </c>
      <c r="J482" s="15">
        <f>F482*(G482+ (G482= 0))*(H482+ (H482= 0))*(I482+ (I482= 0))</f>
        <v>1</v>
      </c>
      <c r="K482" s="13"/>
      <c r="L482" s="13"/>
      <c r="M482" s="13"/>
    </row>
    <row r="483" spans="1:13" x14ac:dyDescent="0.25">
      <c r="A483" s="13"/>
      <c r="B483" s="13"/>
      <c r="C483" s="13"/>
      <c r="D483" s="16"/>
      <c r="E483" s="12" t="s">
        <v>370</v>
      </c>
      <c r="F483" s="13">
        <v>1</v>
      </c>
      <c r="G483" s="14">
        <v>0</v>
      </c>
      <c r="H483" s="14">
        <v>0</v>
      </c>
      <c r="I483" s="14">
        <v>0</v>
      </c>
      <c r="J483" s="15">
        <f>F483*(G483+ (G483= 0))*(H483+ (H483= 0))*(I483+ (I483= 0))</f>
        <v>1</v>
      </c>
      <c r="K483" s="13"/>
      <c r="L483" s="13"/>
      <c r="M483" s="13"/>
    </row>
    <row r="484" spans="1:13" x14ac:dyDescent="0.25">
      <c r="A484" s="13"/>
      <c r="B484" s="13"/>
      <c r="C484" s="13"/>
      <c r="D484" s="16"/>
      <c r="E484" s="13"/>
      <c r="F484" s="13"/>
      <c r="G484" s="13"/>
      <c r="H484" s="13"/>
      <c r="I484" s="13"/>
      <c r="J484" s="19" t="s">
        <v>728</v>
      </c>
      <c r="K484" s="9">
        <f>SUM(J481:J483)</f>
        <v>2</v>
      </c>
      <c r="L484" s="14">
        <v>940</v>
      </c>
      <c r="M484" s="9">
        <f>ROUND(L484*K484,2)</f>
        <v>1880</v>
      </c>
    </row>
    <row r="485" spans="1:13" ht="0.95" customHeight="1" x14ac:dyDescent="0.25">
      <c r="A485" s="20"/>
      <c r="B485" s="20"/>
      <c r="C485" s="20"/>
      <c r="D485" s="25"/>
      <c r="E485" s="20"/>
      <c r="F485" s="20"/>
      <c r="G485" s="20"/>
      <c r="H485" s="20"/>
      <c r="I485" s="20"/>
      <c r="J485" s="20"/>
      <c r="K485" s="20"/>
      <c r="L485" s="20"/>
      <c r="M485" s="20"/>
    </row>
    <row r="486" spans="1:13" x14ac:dyDescent="0.25">
      <c r="A486" s="12" t="s">
        <v>730</v>
      </c>
      <c r="B486" s="12" t="s">
        <v>22</v>
      </c>
      <c r="C486" s="12" t="s">
        <v>5</v>
      </c>
      <c r="D486" s="24" t="s">
        <v>371</v>
      </c>
      <c r="E486" s="13"/>
      <c r="F486" s="13"/>
      <c r="G486" s="13"/>
      <c r="H486" s="13"/>
      <c r="I486" s="13"/>
      <c r="J486" s="13"/>
      <c r="K486" s="15">
        <f>K490</f>
        <v>2</v>
      </c>
      <c r="L486" s="15">
        <f>L490</f>
        <v>995.6</v>
      </c>
      <c r="M486" s="15">
        <f>M490</f>
        <v>1991.2</v>
      </c>
    </row>
    <row r="487" spans="1:13" ht="409.5" x14ac:dyDescent="0.25">
      <c r="A487" s="13"/>
      <c r="B487" s="13"/>
      <c r="C487" s="13"/>
      <c r="D487" s="16" t="s">
        <v>372</v>
      </c>
      <c r="E487" s="13"/>
      <c r="F487" s="13"/>
      <c r="G487" s="13"/>
      <c r="H487" s="13"/>
      <c r="I487" s="13"/>
      <c r="J487" s="13"/>
      <c r="K487" s="13"/>
      <c r="L487" s="13"/>
      <c r="M487" s="13"/>
    </row>
    <row r="488" spans="1:13" x14ac:dyDescent="0.25">
      <c r="A488" s="13"/>
      <c r="B488" s="13"/>
      <c r="C488" s="13"/>
      <c r="D488" s="16"/>
      <c r="E488" s="12" t="s">
        <v>373</v>
      </c>
      <c r="F488" s="13">
        <v>0</v>
      </c>
      <c r="G488" s="14">
        <v>0</v>
      </c>
      <c r="H488" s="14">
        <v>0</v>
      </c>
      <c r="I488" s="14">
        <v>0</v>
      </c>
      <c r="J488" s="15">
        <f>F488*(G488+ (G488= 0))*(H488+ (H488= 0))*(I488+ (I488= 0))</f>
        <v>0</v>
      </c>
      <c r="K488" s="13"/>
      <c r="L488" s="13"/>
      <c r="M488" s="13"/>
    </row>
    <row r="489" spans="1:13" x14ac:dyDescent="0.25">
      <c r="A489" s="13"/>
      <c r="B489" s="13"/>
      <c r="C489" s="13"/>
      <c r="D489" s="16"/>
      <c r="E489" s="12" t="s">
        <v>374</v>
      </c>
      <c r="F489" s="13">
        <v>2</v>
      </c>
      <c r="G489" s="14">
        <v>0</v>
      </c>
      <c r="H489" s="14">
        <v>0</v>
      </c>
      <c r="I489" s="14">
        <v>0</v>
      </c>
      <c r="J489" s="15">
        <f>F489*(G489+ (G489= 0))*(H489+ (H489= 0))*(I489+ (I489= 0))</f>
        <v>2</v>
      </c>
      <c r="K489" s="13"/>
      <c r="L489" s="13"/>
      <c r="M489" s="13"/>
    </row>
    <row r="490" spans="1:13" x14ac:dyDescent="0.25">
      <c r="A490" s="13"/>
      <c r="B490" s="13"/>
      <c r="C490" s="13"/>
      <c r="D490" s="16"/>
      <c r="E490" s="13"/>
      <c r="F490" s="13"/>
      <c r="G490" s="13"/>
      <c r="H490" s="13"/>
      <c r="I490" s="13"/>
      <c r="J490" s="19" t="s">
        <v>732</v>
      </c>
      <c r="K490" s="9">
        <f>SUM(J488:J489)</f>
        <v>2</v>
      </c>
      <c r="L490" s="14">
        <v>995.6</v>
      </c>
      <c r="M490" s="9">
        <f>ROUND(L490*K490,2)</f>
        <v>1991.2</v>
      </c>
    </row>
    <row r="491" spans="1:13" ht="0.95" customHeight="1" x14ac:dyDescent="0.25">
      <c r="A491" s="20"/>
      <c r="B491" s="20"/>
      <c r="C491" s="20"/>
      <c r="D491" s="25"/>
      <c r="E491" s="20"/>
      <c r="F491" s="20"/>
      <c r="G491" s="20"/>
      <c r="H491" s="20"/>
      <c r="I491" s="20"/>
      <c r="J491" s="20"/>
      <c r="K491" s="20"/>
      <c r="L491" s="20"/>
      <c r="M491" s="20"/>
    </row>
    <row r="492" spans="1:13" ht="22.5" x14ac:dyDescent="0.25">
      <c r="A492" s="12" t="s">
        <v>731</v>
      </c>
      <c r="B492" s="12" t="s">
        <v>22</v>
      </c>
      <c r="C492" s="12" t="s">
        <v>5</v>
      </c>
      <c r="D492" s="24" t="s">
        <v>375</v>
      </c>
      <c r="E492" s="13"/>
      <c r="F492" s="13"/>
      <c r="G492" s="13"/>
      <c r="H492" s="13"/>
      <c r="I492" s="13"/>
      <c r="J492" s="13"/>
      <c r="K492" s="15">
        <f>K495</f>
        <v>2</v>
      </c>
      <c r="L492" s="15">
        <f>L495</f>
        <v>602.29999999999995</v>
      </c>
      <c r="M492" s="15">
        <f>M495</f>
        <v>1204.5999999999999</v>
      </c>
    </row>
    <row r="493" spans="1:13" ht="112.5" x14ac:dyDescent="0.25">
      <c r="A493" s="13"/>
      <c r="B493" s="13"/>
      <c r="C493" s="13"/>
      <c r="D493" s="16" t="s">
        <v>376</v>
      </c>
      <c r="E493" s="13"/>
      <c r="F493" s="13"/>
      <c r="G493" s="13"/>
      <c r="H493" s="13"/>
      <c r="I493" s="13"/>
      <c r="J493" s="13"/>
      <c r="K493" s="13"/>
      <c r="L493" s="13"/>
      <c r="M493" s="13"/>
    </row>
    <row r="494" spans="1:13" x14ac:dyDescent="0.25">
      <c r="A494" s="13"/>
      <c r="B494" s="13"/>
      <c r="C494" s="13"/>
      <c r="D494" s="16"/>
      <c r="E494" s="12" t="s">
        <v>377</v>
      </c>
      <c r="F494" s="13">
        <v>2</v>
      </c>
      <c r="G494" s="14">
        <v>0</v>
      </c>
      <c r="H494" s="14">
        <v>0</v>
      </c>
      <c r="I494" s="14">
        <v>0</v>
      </c>
      <c r="J494" s="15">
        <f>F494*(G494+ (G494= 0))*(H494+ (H494= 0))*(I494+ (I494= 0))</f>
        <v>2</v>
      </c>
      <c r="K494" s="13"/>
      <c r="L494" s="13"/>
      <c r="M494" s="13"/>
    </row>
    <row r="495" spans="1:13" x14ac:dyDescent="0.25">
      <c r="A495" s="13"/>
      <c r="B495" s="13"/>
      <c r="C495" s="13"/>
      <c r="D495" s="16"/>
      <c r="E495" s="13"/>
      <c r="F495" s="13"/>
      <c r="G495" s="13"/>
      <c r="H495" s="13"/>
      <c r="I495" s="13"/>
      <c r="J495" s="19" t="s">
        <v>733</v>
      </c>
      <c r="K495" s="9">
        <f>SUM(J494:J494)</f>
        <v>2</v>
      </c>
      <c r="L495" s="14">
        <v>602.29999999999995</v>
      </c>
      <c r="M495" s="9">
        <f>ROUND(L495*K495,2)</f>
        <v>1204.5999999999999</v>
      </c>
    </row>
    <row r="496" spans="1:13" ht="0.95" customHeight="1" x14ac:dyDescent="0.25">
      <c r="A496" s="20"/>
      <c r="B496" s="20"/>
      <c r="C496" s="20"/>
      <c r="D496" s="25"/>
      <c r="E496" s="20"/>
      <c r="F496" s="20"/>
      <c r="G496" s="20"/>
      <c r="H496" s="20"/>
      <c r="I496" s="20"/>
      <c r="J496" s="20"/>
      <c r="K496" s="20"/>
      <c r="L496" s="20"/>
      <c r="M496" s="20"/>
    </row>
    <row r="497" spans="1:13" x14ac:dyDescent="0.25">
      <c r="A497" s="13"/>
      <c r="B497" s="13"/>
      <c r="C497" s="13"/>
      <c r="D497" s="16"/>
      <c r="E497" s="13"/>
      <c r="F497" s="13"/>
      <c r="G497" s="13"/>
      <c r="H497" s="13"/>
      <c r="I497" s="13"/>
      <c r="J497" s="19" t="s">
        <v>378</v>
      </c>
      <c r="K497" s="14">
        <v>1</v>
      </c>
      <c r="L497" s="9">
        <f>M461+M471+M477+M484+M490+M495</f>
        <v>12888.7</v>
      </c>
      <c r="M497" s="9">
        <f>ROUND(L497*K497,2)</f>
        <v>12888.7</v>
      </c>
    </row>
    <row r="498" spans="1:13" ht="0.95" customHeight="1" x14ac:dyDescent="0.25">
      <c r="A498" s="20"/>
      <c r="B498" s="20"/>
      <c r="C498" s="20"/>
      <c r="D498" s="25"/>
      <c r="E498" s="20"/>
      <c r="F498" s="20"/>
      <c r="G498" s="20"/>
      <c r="H498" s="20"/>
      <c r="I498" s="20"/>
      <c r="J498" s="20"/>
      <c r="K498" s="20"/>
      <c r="L498" s="20"/>
      <c r="M498" s="20"/>
    </row>
    <row r="499" spans="1:13" x14ac:dyDescent="0.25">
      <c r="A499" s="13"/>
      <c r="B499" s="13"/>
      <c r="C499" s="13"/>
      <c r="D499" s="16"/>
      <c r="E499" s="13"/>
      <c r="F499" s="13"/>
      <c r="G499" s="13"/>
      <c r="H499" s="13"/>
      <c r="I499" s="13"/>
      <c r="J499" s="19" t="s">
        <v>379</v>
      </c>
      <c r="K499" s="14">
        <v>1</v>
      </c>
      <c r="L499" s="9">
        <f>M497</f>
        <v>12888.7</v>
      </c>
      <c r="M499" s="9">
        <f>ROUND(L499*K499,2)</f>
        <v>12888.7</v>
      </c>
    </row>
    <row r="500" spans="1:13" ht="0.95" customHeight="1" x14ac:dyDescent="0.25">
      <c r="A500" s="20"/>
      <c r="B500" s="20"/>
      <c r="C500" s="20"/>
      <c r="D500" s="25"/>
      <c r="E500" s="20"/>
      <c r="F500" s="20"/>
      <c r="G500" s="20"/>
      <c r="H500" s="20"/>
      <c r="I500" s="20"/>
      <c r="J500" s="20"/>
      <c r="K500" s="20"/>
      <c r="L500" s="20"/>
      <c r="M500" s="20"/>
    </row>
    <row r="501" spans="1:13" x14ac:dyDescent="0.25">
      <c r="A501" s="10" t="s">
        <v>380</v>
      </c>
      <c r="B501" s="10" t="s">
        <v>16</v>
      </c>
      <c r="C501" s="10" t="s">
        <v>17</v>
      </c>
      <c r="D501" s="23" t="s">
        <v>381</v>
      </c>
      <c r="E501" s="11"/>
      <c r="F501" s="11"/>
      <c r="G501" s="11"/>
      <c r="H501" s="11"/>
      <c r="I501" s="11"/>
      <c r="J501" s="11"/>
      <c r="K501" s="9">
        <f>K510</f>
        <v>1</v>
      </c>
      <c r="L501" s="9">
        <f>L510</f>
        <v>277.87</v>
      </c>
      <c r="M501" s="9">
        <f>M510</f>
        <v>277.87</v>
      </c>
    </row>
    <row r="502" spans="1:13" x14ac:dyDescent="0.25">
      <c r="A502" s="10" t="s">
        <v>382</v>
      </c>
      <c r="B502" s="10" t="s">
        <v>16</v>
      </c>
      <c r="C502" s="10" t="s">
        <v>17</v>
      </c>
      <c r="D502" s="23" t="s">
        <v>383</v>
      </c>
      <c r="E502" s="11"/>
      <c r="F502" s="11"/>
      <c r="G502" s="11"/>
      <c r="H502" s="11"/>
      <c r="I502" s="11"/>
      <c r="J502" s="11"/>
      <c r="K502" s="9">
        <f>K508</f>
        <v>1</v>
      </c>
      <c r="L502" s="9">
        <f>L508</f>
        <v>277.87</v>
      </c>
      <c r="M502" s="9">
        <f>M508</f>
        <v>277.87</v>
      </c>
    </row>
    <row r="503" spans="1:13" x14ac:dyDescent="0.25">
      <c r="A503" s="12" t="s">
        <v>384</v>
      </c>
      <c r="B503" s="12" t="s">
        <v>22</v>
      </c>
      <c r="C503" s="12" t="s">
        <v>342</v>
      </c>
      <c r="D503" s="24" t="s">
        <v>385</v>
      </c>
      <c r="E503" s="13"/>
      <c r="F503" s="13"/>
      <c r="G503" s="13"/>
      <c r="H503" s="13"/>
      <c r="I503" s="13"/>
      <c r="J503" s="13"/>
      <c r="K503" s="15">
        <f>K506</f>
        <v>1</v>
      </c>
      <c r="L503" s="15">
        <f>L506</f>
        <v>277.87</v>
      </c>
      <c r="M503" s="15">
        <f>M506</f>
        <v>277.87</v>
      </c>
    </row>
    <row r="504" spans="1:13" ht="315" x14ac:dyDescent="0.25">
      <c r="A504" s="13"/>
      <c r="B504" s="13"/>
      <c r="C504" s="13"/>
      <c r="D504" s="16" t="s">
        <v>386</v>
      </c>
      <c r="E504" s="13"/>
      <c r="F504" s="13"/>
      <c r="G504" s="13"/>
      <c r="H504" s="13"/>
      <c r="I504" s="13"/>
      <c r="J504" s="13"/>
      <c r="K504" s="13"/>
      <c r="L504" s="13"/>
      <c r="M504" s="13"/>
    </row>
    <row r="505" spans="1:13" x14ac:dyDescent="0.25">
      <c r="A505" s="13"/>
      <c r="B505" s="13"/>
      <c r="C505" s="13"/>
      <c r="D505" s="16"/>
      <c r="E505" s="12" t="s">
        <v>387</v>
      </c>
      <c r="F505" s="13">
        <v>1</v>
      </c>
      <c r="G505" s="14">
        <v>0</v>
      </c>
      <c r="H505" s="14">
        <v>0</v>
      </c>
      <c r="I505" s="14">
        <v>0</v>
      </c>
      <c r="J505" s="15">
        <f>F505*(G505+ (G505= 0))*(H505+ (H505= 0))*(I505+ (I505= 0))</f>
        <v>1</v>
      </c>
      <c r="K505" s="13"/>
      <c r="L505" s="13"/>
      <c r="M505" s="13"/>
    </row>
    <row r="506" spans="1:13" x14ac:dyDescent="0.25">
      <c r="A506" s="13"/>
      <c r="B506" s="13"/>
      <c r="C506" s="13"/>
      <c r="D506" s="16"/>
      <c r="E506" s="13"/>
      <c r="F506" s="13"/>
      <c r="G506" s="13"/>
      <c r="H506" s="13"/>
      <c r="I506" s="13"/>
      <c r="J506" s="19" t="s">
        <v>388</v>
      </c>
      <c r="K506" s="9">
        <f>SUM(J505:J505)</f>
        <v>1</v>
      </c>
      <c r="L506" s="14">
        <v>277.87</v>
      </c>
      <c r="M506" s="9">
        <f>ROUND(L506*K506,2)</f>
        <v>277.87</v>
      </c>
    </row>
    <row r="507" spans="1:13" ht="0.95" customHeight="1" x14ac:dyDescent="0.25">
      <c r="A507" s="20"/>
      <c r="B507" s="20"/>
      <c r="C507" s="20"/>
      <c r="D507" s="25"/>
      <c r="E507" s="20"/>
      <c r="F507" s="20"/>
      <c r="G507" s="20"/>
      <c r="H507" s="20"/>
      <c r="I507" s="20"/>
      <c r="J507" s="20"/>
      <c r="K507" s="20"/>
      <c r="L507" s="20"/>
      <c r="M507" s="20"/>
    </row>
    <row r="508" spans="1:13" x14ac:dyDescent="0.25">
      <c r="A508" s="13"/>
      <c r="B508" s="13"/>
      <c r="C508" s="13"/>
      <c r="D508" s="16"/>
      <c r="E508" s="13"/>
      <c r="F508" s="13"/>
      <c r="G508" s="13"/>
      <c r="H508" s="13"/>
      <c r="I508" s="13"/>
      <c r="J508" s="19" t="s">
        <v>388</v>
      </c>
      <c r="K508" s="14">
        <v>1</v>
      </c>
      <c r="L508" s="9">
        <f>M506</f>
        <v>277.87</v>
      </c>
      <c r="M508" s="9">
        <f>ROUND(L508*K508,2)</f>
        <v>277.87</v>
      </c>
    </row>
    <row r="509" spans="1:13" ht="0.95" customHeight="1" x14ac:dyDescent="0.25">
      <c r="A509" s="20"/>
      <c r="B509" s="20"/>
      <c r="C509" s="20"/>
      <c r="D509" s="25"/>
      <c r="E509" s="20"/>
      <c r="F509" s="20"/>
      <c r="G509" s="20"/>
      <c r="H509" s="20"/>
      <c r="I509" s="20"/>
      <c r="J509" s="20"/>
      <c r="K509" s="20"/>
      <c r="L509" s="20"/>
      <c r="M509" s="20"/>
    </row>
    <row r="510" spans="1:13" x14ac:dyDescent="0.25">
      <c r="A510" s="13"/>
      <c r="B510" s="13"/>
      <c r="C510" s="13"/>
      <c r="D510" s="16"/>
      <c r="E510" s="13"/>
      <c r="F510" s="13"/>
      <c r="G510" s="13"/>
      <c r="H510" s="13"/>
      <c r="I510" s="13"/>
      <c r="J510" s="19" t="s">
        <v>389</v>
      </c>
      <c r="K510" s="14">
        <v>1</v>
      </c>
      <c r="L510" s="9">
        <f>M508</f>
        <v>277.87</v>
      </c>
      <c r="M510" s="9">
        <f>ROUND(L510*K510,2)</f>
        <v>277.87</v>
      </c>
    </row>
    <row r="511" spans="1:13" ht="0.95" customHeight="1" x14ac:dyDescent="0.25">
      <c r="A511" s="20"/>
      <c r="B511" s="20"/>
      <c r="C511" s="20"/>
      <c r="D511" s="25"/>
      <c r="E511" s="20"/>
      <c r="F511" s="20"/>
      <c r="G511" s="20"/>
      <c r="H511" s="20"/>
      <c r="I511" s="20"/>
      <c r="J511" s="20"/>
      <c r="K511" s="20"/>
      <c r="L511" s="20"/>
      <c r="M511" s="20"/>
    </row>
    <row r="512" spans="1:13" x14ac:dyDescent="0.25">
      <c r="A512" s="10" t="s">
        <v>390</v>
      </c>
      <c r="B512" s="10" t="s">
        <v>16</v>
      </c>
      <c r="C512" s="10" t="s">
        <v>17</v>
      </c>
      <c r="D512" s="23" t="s">
        <v>391</v>
      </c>
      <c r="E512" s="11"/>
      <c r="F512" s="11"/>
      <c r="G512" s="11"/>
      <c r="H512" s="11"/>
      <c r="I512" s="11"/>
      <c r="J512" s="11"/>
      <c r="K512" s="9">
        <f>K545</f>
        <v>1</v>
      </c>
      <c r="L512" s="9">
        <f>L545</f>
        <v>26347.82</v>
      </c>
      <c r="M512" s="9">
        <f>M545</f>
        <v>26347.82</v>
      </c>
    </row>
    <row r="513" spans="1:13" ht="22.5" x14ac:dyDescent="0.25">
      <c r="A513" s="12" t="s">
        <v>392</v>
      </c>
      <c r="B513" s="12" t="s">
        <v>22</v>
      </c>
      <c r="C513" s="12" t="s">
        <v>5</v>
      </c>
      <c r="D513" s="24" t="s">
        <v>393</v>
      </c>
      <c r="E513" s="13"/>
      <c r="F513" s="13"/>
      <c r="G513" s="13"/>
      <c r="H513" s="13"/>
      <c r="I513" s="13"/>
      <c r="J513" s="13"/>
      <c r="K513" s="15">
        <f>K517</f>
        <v>1</v>
      </c>
      <c r="L513" s="15">
        <f>L517</f>
        <v>8255</v>
      </c>
      <c r="M513" s="15">
        <f>M517</f>
        <v>8255</v>
      </c>
    </row>
    <row r="514" spans="1:13" ht="382.5" x14ac:dyDescent="0.25">
      <c r="A514" s="13"/>
      <c r="B514" s="13"/>
      <c r="C514" s="13"/>
      <c r="D514" s="16" t="s">
        <v>394</v>
      </c>
      <c r="E514" s="13"/>
      <c r="F514" s="13"/>
      <c r="G514" s="13"/>
      <c r="H514" s="13"/>
      <c r="I514" s="13"/>
      <c r="J514" s="13"/>
      <c r="K514" s="13"/>
      <c r="L514" s="13"/>
      <c r="M514" s="13"/>
    </row>
    <row r="515" spans="1:13" x14ac:dyDescent="0.25">
      <c r="A515" s="13"/>
      <c r="B515" s="13"/>
      <c r="C515" s="13"/>
      <c r="D515" s="16"/>
      <c r="E515" s="12" t="s">
        <v>395</v>
      </c>
      <c r="F515" s="13">
        <v>0</v>
      </c>
      <c r="G515" s="14">
        <v>0</v>
      </c>
      <c r="H515" s="14">
        <v>0</v>
      </c>
      <c r="I515" s="14">
        <v>0</v>
      </c>
      <c r="J515" s="15">
        <f>F515*(G515+ (G515= 0))*(H515+ (H515= 0))*(I515+ (I515= 0))</f>
        <v>0</v>
      </c>
      <c r="K515" s="13"/>
      <c r="L515" s="13"/>
      <c r="M515" s="13"/>
    </row>
    <row r="516" spans="1:13" x14ac:dyDescent="0.25">
      <c r="A516" s="13"/>
      <c r="B516" s="13"/>
      <c r="C516" s="13"/>
      <c r="D516" s="16"/>
      <c r="E516" s="12" t="s">
        <v>396</v>
      </c>
      <c r="F516" s="13">
        <v>1</v>
      </c>
      <c r="G516" s="14">
        <v>0</v>
      </c>
      <c r="H516" s="14">
        <v>0</v>
      </c>
      <c r="I516" s="14">
        <v>0</v>
      </c>
      <c r="J516" s="15">
        <f>F516*(G516+ (G516= 0))*(H516+ (H516= 0))*(I516+ (I516= 0))</f>
        <v>1</v>
      </c>
      <c r="K516" s="13"/>
      <c r="L516" s="13"/>
      <c r="M516" s="13"/>
    </row>
    <row r="517" spans="1:13" x14ac:dyDescent="0.25">
      <c r="A517" s="13"/>
      <c r="B517" s="13"/>
      <c r="C517" s="13"/>
      <c r="D517" s="16"/>
      <c r="E517" s="13"/>
      <c r="F517" s="13"/>
      <c r="G517" s="13"/>
      <c r="H517" s="13"/>
      <c r="I517" s="13"/>
      <c r="J517" s="19" t="s">
        <v>397</v>
      </c>
      <c r="K517" s="9">
        <f>SUM(J515:J516)</f>
        <v>1</v>
      </c>
      <c r="L517" s="14">
        <v>8255</v>
      </c>
      <c r="M517" s="9">
        <f>ROUND(L517*K517,2)</f>
        <v>8255</v>
      </c>
    </row>
    <row r="518" spans="1:13" ht="0.95" customHeight="1" x14ac:dyDescent="0.25">
      <c r="A518" s="20"/>
      <c r="B518" s="20"/>
      <c r="C518" s="20"/>
      <c r="D518" s="25"/>
      <c r="E518" s="20"/>
      <c r="F518" s="20"/>
      <c r="G518" s="20"/>
      <c r="H518" s="20"/>
      <c r="I518" s="20"/>
      <c r="J518" s="20"/>
      <c r="K518" s="20"/>
      <c r="L518" s="20"/>
      <c r="M518" s="20"/>
    </row>
    <row r="519" spans="1:13" x14ac:dyDescent="0.25">
      <c r="A519" s="12" t="s">
        <v>398</v>
      </c>
      <c r="B519" s="12" t="s">
        <v>22</v>
      </c>
      <c r="C519" s="12" t="s">
        <v>5</v>
      </c>
      <c r="D519" s="24" t="s">
        <v>399</v>
      </c>
      <c r="E519" s="13"/>
      <c r="F519" s="13"/>
      <c r="G519" s="13"/>
      <c r="H519" s="13"/>
      <c r="I519" s="13"/>
      <c r="J519" s="13"/>
      <c r="K519" s="15">
        <f>K523</f>
        <v>1</v>
      </c>
      <c r="L519" s="15">
        <f>L523</f>
        <v>13995</v>
      </c>
      <c r="M519" s="15">
        <f>M523</f>
        <v>13995</v>
      </c>
    </row>
    <row r="520" spans="1:13" ht="371.25" x14ac:dyDescent="0.25">
      <c r="A520" s="13"/>
      <c r="B520" s="13"/>
      <c r="C520" s="13"/>
      <c r="D520" s="16" t="s">
        <v>400</v>
      </c>
      <c r="E520" s="13"/>
      <c r="F520" s="13"/>
      <c r="G520" s="13"/>
      <c r="H520" s="13"/>
      <c r="I520" s="13"/>
      <c r="J520" s="13"/>
      <c r="K520" s="13"/>
      <c r="L520" s="13"/>
      <c r="M520" s="13"/>
    </row>
    <row r="521" spans="1:13" x14ac:dyDescent="0.25">
      <c r="A521" s="13"/>
      <c r="B521" s="13"/>
      <c r="C521" s="13"/>
      <c r="D521" s="16"/>
      <c r="E521" s="12" t="s">
        <v>401</v>
      </c>
      <c r="F521" s="13">
        <v>0</v>
      </c>
      <c r="G521" s="14">
        <v>0</v>
      </c>
      <c r="H521" s="14">
        <v>0</v>
      </c>
      <c r="I521" s="14">
        <v>0</v>
      </c>
      <c r="J521" s="15">
        <f>F521*(G521+ (G521= 0))*(H521+ (H521= 0))*(I521+ (I521= 0))</f>
        <v>0</v>
      </c>
      <c r="K521" s="13"/>
      <c r="L521" s="13"/>
      <c r="M521" s="13"/>
    </row>
    <row r="522" spans="1:13" x14ac:dyDescent="0.25">
      <c r="A522" s="13"/>
      <c r="B522" s="13"/>
      <c r="C522" s="13"/>
      <c r="D522" s="16"/>
      <c r="E522" s="12" t="s">
        <v>402</v>
      </c>
      <c r="F522" s="13">
        <v>1</v>
      </c>
      <c r="G522" s="14">
        <v>0</v>
      </c>
      <c r="H522" s="14">
        <v>0</v>
      </c>
      <c r="I522" s="14">
        <v>0</v>
      </c>
      <c r="J522" s="15">
        <f>F522*(G522+ (G522= 0))*(H522+ (H522= 0))*(I522+ (I522= 0))</f>
        <v>1</v>
      </c>
      <c r="K522" s="13"/>
      <c r="L522" s="13"/>
      <c r="M522" s="13"/>
    </row>
    <row r="523" spans="1:13" x14ac:dyDescent="0.25">
      <c r="A523" s="13"/>
      <c r="B523" s="13"/>
      <c r="C523" s="13"/>
      <c r="D523" s="16"/>
      <c r="E523" s="13"/>
      <c r="F523" s="13"/>
      <c r="G523" s="13"/>
      <c r="H523" s="13"/>
      <c r="I523" s="13"/>
      <c r="J523" s="19" t="s">
        <v>403</v>
      </c>
      <c r="K523" s="9">
        <f>SUM(J521:J522)</f>
        <v>1</v>
      </c>
      <c r="L523" s="14">
        <v>13995</v>
      </c>
      <c r="M523" s="9">
        <f>ROUND(L523*K523,2)</f>
        <v>13995</v>
      </c>
    </row>
    <row r="524" spans="1:13" ht="0.95" customHeight="1" x14ac:dyDescent="0.25">
      <c r="A524" s="20"/>
      <c r="B524" s="20"/>
      <c r="C524" s="20"/>
      <c r="D524" s="25"/>
      <c r="E524" s="20"/>
      <c r="F524" s="20"/>
      <c r="G524" s="20"/>
      <c r="H524" s="20"/>
      <c r="I524" s="20"/>
      <c r="J524" s="20"/>
      <c r="K524" s="20"/>
      <c r="L524" s="20"/>
      <c r="M524" s="20"/>
    </row>
    <row r="525" spans="1:13" ht="22.5" x14ac:dyDescent="0.25">
      <c r="A525" s="12" t="s">
        <v>404</v>
      </c>
      <c r="B525" s="12" t="s">
        <v>22</v>
      </c>
      <c r="C525" s="12" t="s">
        <v>5</v>
      </c>
      <c r="D525" s="24" t="s">
        <v>405</v>
      </c>
      <c r="E525" s="13"/>
      <c r="F525" s="13"/>
      <c r="G525" s="13"/>
      <c r="H525" s="13"/>
      <c r="I525" s="13"/>
      <c r="J525" s="13"/>
      <c r="K525" s="15">
        <f>K529</f>
        <v>1</v>
      </c>
      <c r="L525" s="15">
        <f>L529</f>
        <v>1680</v>
      </c>
      <c r="M525" s="15">
        <f>M529</f>
        <v>1680</v>
      </c>
    </row>
    <row r="526" spans="1:13" ht="409.5" x14ac:dyDescent="0.25">
      <c r="A526" s="13"/>
      <c r="B526" s="13"/>
      <c r="C526" s="13"/>
      <c r="D526" s="16" t="s">
        <v>406</v>
      </c>
      <c r="E526" s="13"/>
      <c r="F526" s="13"/>
      <c r="G526" s="13"/>
      <c r="H526" s="13"/>
      <c r="I526" s="13"/>
      <c r="J526" s="13"/>
      <c r="K526" s="13"/>
      <c r="L526" s="13"/>
      <c r="M526" s="13"/>
    </row>
    <row r="527" spans="1:13" x14ac:dyDescent="0.25">
      <c r="A527" s="13"/>
      <c r="B527" s="13"/>
      <c r="C527" s="13"/>
      <c r="D527" s="16"/>
      <c r="E527" s="12" t="s">
        <v>407</v>
      </c>
      <c r="F527" s="13">
        <v>0</v>
      </c>
      <c r="G527" s="14">
        <v>0</v>
      </c>
      <c r="H527" s="14">
        <v>0</v>
      </c>
      <c r="I527" s="14">
        <v>0</v>
      </c>
      <c r="J527" s="15">
        <f>F527*(G527+ (G527= 0))*(H527+ (H527= 0))*(I527+ (I527= 0))</f>
        <v>0</v>
      </c>
      <c r="K527" s="13"/>
      <c r="L527" s="13"/>
      <c r="M527" s="13"/>
    </row>
    <row r="528" spans="1:13" x14ac:dyDescent="0.25">
      <c r="A528" s="13"/>
      <c r="B528" s="13"/>
      <c r="C528" s="13"/>
      <c r="D528" s="16"/>
      <c r="E528" s="12" t="s">
        <v>408</v>
      </c>
      <c r="F528" s="13">
        <v>1</v>
      </c>
      <c r="G528" s="14">
        <v>0</v>
      </c>
      <c r="H528" s="14">
        <v>0</v>
      </c>
      <c r="I528" s="14">
        <v>0</v>
      </c>
      <c r="J528" s="15">
        <f>F528*(G528+ (G528= 0))*(H528+ (H528= 0))*(I528+ (I528= 0))</f>
        <v>1</v>
      </c>
      <c r="K528" s="13"/>
      <c r="L528" s="13"/>
      <c r="M528" s="13"/>
    </row>
    <row r="529" spans="1:13" x14ac:dyDescent="0.25">
      <c r="A529" s="13"/>
      <c r="B529" s="13"/>
      <c r="C529" s="13"/>
      <c r="D529" s="16"/>
      <c r="E529" s="13"/>
      <c r="F529" s="13"/>
      <c r="G529" s="13"/>
      <c r="H529" s="13"/>
      <c r="I529" s="13"/>
      <c r="J529" s="19" t="s">
        <v>409</v>
      </c>
      <c r="K529" s="9">
        <f>SUM(J527:J528)</f>
        <v>1</v>
      </c>
      <c r="L529" s="14">
        <v>1680</v>
      </c>
      <c r="M529" s="9">
        <f>ROUND(L529*K529,2)</f>
        <v>1680</v>
      </c>
    </row>
    <row r="530" spans="1:13" ht="0.95" customHeight="1" x14ac:dyDescent="0.25">
      <c r="A530" s="20"/>
      <c r="B530" s="20"/>
      <c r="C530" s="20"/>
      <c r="D530" s="25"/>
      <c r="E530" s="20"/>
      <c r="F530" s="20"/>
      <c r="G530" s="20"/>
      <c r="H530" s="20"/>
      <c r="I530" s="20"/>
      <c r="J530" s="20"/>
      <c r="K530" s="20"/>
      <c r="L530" s="20"/>
      <c r="M530" s="20"/>
    </row>
    <row r="531" spans="1:13" ht="22.5" x14ac:dyDescent="0.25">
      <c r="A531" s="12" t="s">
        <v>410</v>
      </c>
      <c r="B531" s="12" t="s">
        <v>22</v>
      </c>
      <c r="C531" s="12" t="s">
        <v>5</v>
      </c>
      <c r="D531" s="24" t="s">
        <v>411</v>
      </c>
      <c r="E531" s="13"/>
      <c r="F531" s="13"/>
      <c r="G531" s="13"/>
      <c r="H531" s="13"/>
      <c r="I531" s="13"/>
      <c r="J531" s="13"/>
      <c r="K531" s="15">
        <f>K535</f>
        <v>1</v>
      </c>
      <c r="L531" s="15">
        <f>L535</f>
        <v>1005</v>
      </c>
      <c r="M531" s="15">
        <f>M535</f>
        <v>1005</v>
      </c>
    </row>
    <row r="532" spans="1:13" ht="409.5" x14ac:dyDescent="0.25">
      <c r="A532" s="13"/>
      <c r="B532" s="13"/>
      <c r="C532" s="13"/>
      <c r="D532" s="16" t="s">
        <v>412</v>
      </c>
      <c r="E532" s="13"/>
      <c r="F532" s="13"/>
      <c r="G532" s="13"/>
      <c r="H532" s="13"/>
      <c r="I532" s="13"/>
      <c r="J532" s="13"/>
      <c r="K532" s="13"/>
      <c r="L532" s="13"/>
      <c r="M532" s="13"/>
    </row>
    <row r="533" spans="1:13" x14ac:dyDescent="0.25">
      <c r="A533" s="13"/>
      <c r="B533" s="13"/>
      <c r="C533" s="13"/>
      <c r="D533" s="16"/>
      <c r="E533" s="12" t="s">
        <v>401</v>
      </c>
      <c r="F533" s="13">
        <v>0</v>
      </c>
      <c r="G533" s="14">
        <v>0</v>
      </c>
      <c r="H533" s="14">
        <v>0</v>
      </c>
      <c r="I533" s="14">
        <v>0</v>
      </c>
      <c r="J533" s="15">
        <f>F533*(G533+ (G533= 0))*(H533+ (H533= 0))*(I533+ (I533= 0))</f>
        <v>0</v>
      </c>
      <c r="K533" s="13"/>
      <c r="L533" s="13"/>
      <c r="M533" s="13"/>
    </row>
    <row r="534" spans="1:13" x14ac:dyDescent="0.25">
      <c r="A534" s="13"/>
      <c r="B534" s="13"/>
      <c r="C534" s="13"/>
      <c r="D534" s="16"/>
      <c r="E534" s="12" t="s">
        <v>408</v>
      </c>
      <c r="F534" s="13">
        <v>1</v>
      </c>
      <c r="G534" s="14">
        <v>0</v>
      </c>
      <c r="H534" s="14">
        <v>0</v>
      </c>
      <c r="I534" s="14">
        <v>0</v>
      </c>
      <c r="J534" s="15">
        <f>F534*(G534+ (G534= 0))*(H534+ (H534= 0))*(I534+ (I534= 0))</f>
        <v>1</v>
      </c>
      <c r="K534" s="13"/>
      <c r="L534" s="13"/>
      <c r="M534" s="13"/>
    </row>
    <row r="535" spans="1:13" x14ac:dyDescent="0.25">
      <c r="A535" s="13"/>
      <c r="B535" s="13"/>
      <c r="C535" s="13"/>
      <c r="D535" s="16"/>
      <c r="E535" s="13"/>
      <c r="F535" s="13"/>
      <c r="G535" s="13"/>
      <c r="H535" s="13"/>
      <c r="I535" s="13"/>
      <c r="J535" s="19" t="s">
        <v>413</v>
      </c>
      <c r="K535" s="9">
        <f>SUM(J533:J534)</f>
        <v>1</v>
      </c>
      <c r="L535" s="14">
        <v>1005</v>
      </c>
      <c r="M535" s="9">
        <f>ROUND(L535*K535,2)</f>
        <v>1005</v>
      </c>
    </row>
    <row r="536" spans="1:13" ht="0.95" customHeight="1" x14ac:dyDescent="0.25">
      <c r="A536" s="20"/>
      <c r="B536" s="20"/>
      <c r="C536" s="20"/>
      <c r="D536" s="25"/>
      <c r="E536" s="20"/>
      <c r="F536" s="20"/>
      <c r="G536" s="20"/>
      <c r="H536" s="20"/>
      <c r="I536" s="20"/>
      <c r="J536" s="20"/>
      <c r="K536" s="20"/>
      <c r="L536" s="20"/>
      <c r="M536" s="20"/>
    </row>
    <row r="537" spans="1:13" ht="22.5" x14ac:dyDescent="0.25">
      <c r="A537" s="12" t="s">
        <v>414</v>
      </c>
      <c r="B537" s="12" t="s">
        <v>22</v>
      </c>
      <c r="C537" s="12" t="s">
        <v>154</v>
      </c>
      <c r="D537" s="24" t="s">
        <v>415</v>
      </c>
      <c r="E537" s="13"/>
      <c r="F537" s="13"/>
      <c r="G537" s="13"/>
      <c r="H537" s="13"/>
      <c r="I537" s="13"/>
      <c r="J537" s="13"/>
      <c r="K537" s="15">
        <f>K543</f>
        <v>33.4</v>
      </c>
      <c r="L537" s="15">
        <f>L543</f>
        <v>42.3</v>
      </c>
      <c r="M537" s="15">
        <f>M543</f>
        <v>1412.82</v>
      </c>
    </row>
    <row r="538" spans="1:13" ht="123.75" x14ac:dyDescent="0.25">
      <c r="A538" s="13"/>
      <c r="B538" s="13"/>
      <c r="C538" s="13"/>
      <c r="D538" s="16" t="s">
        <v>416</v>
      </c>
      <c r="E538" s="13"/>
      <c r="F538" s="13"/>
      <c r="G538" s="13"/>
      <c r="H538" s="13"/>
      <c r="I538" s="13"/>
      <c r="J538" s="13"/>
      <c r="K538" s="13"/>
      <c r="L538" s="13"/>
      <c r="M538" s="13"/>
    </row>
    <row r="539" spans="1:13" x14ac:dyDescent="0.25">
      <c r="A539" s="13"/>
      <c r="B539" s="13"/>
      <c r="C539" s="13"/>
      <c r="D539" s="16"/>
      <c r="E539" s="12" t="s">
        <v>322</v>
      </c>
      <c r="F539" s="13">
        <v>1</v>
      </c>
      <c r="G539" s="14">
        <v>9.9</v>
      </c>
      <c r="H539" s="14">
        <v>0</v>
      </c>
      <c r="I539" s="14">
        <v>0</v>
      </c>
      <c r="J539" s="15">
        <f>F539*(G539+ (G539= 0))*(H539+ (H539= 0))*(I539+ (I539= 0))</f>
        <v>9.9</v>
      </c>
      <c r="K539" s="13"/>
      <c r="L539" s="13"/>
      <c r="M539" s="13"/>
    </row>
    <row r="540" spans="1:13" x14ac:dyDescent="0.25">
      <c r="A540" s="13"/>
      <c r="B540" s="13"/>
      <c r="C540" s="13"/>
      <c r="D540" s="16"/>
      <c r="E540" s="12" t="s">
        <v>23</v>
      </c>
      <c r="F540" s="13">
        <v>1</v>
      </c>
      <c r="G540" s="14">
        <v>2.2000000000000002</v>
      </c>
      <c r="H540" s="14">
        <v>0</v>
      </c>
      <c r="I540" s="14">
        <v>0</v>
      </c>
      <c r="J540" s="15">
        <f>F540*(G540+ (G540= 0))*(H540+ (H540= 0))*(I540+ (I540= 0))</f>
        <v>2.2000000000000002</v>
      </c>
      <c r="K540" s="13"/>
      <c r="L540" s="13"/>
      <c r="M540" s="13"/>
    </row>
    <row r="541" spans="1:13" x14ac:dyDescent="0.25">
      <c r="A541" s="13"/>
      <c r="B541" s="13"/>
      <c r="C541" s="13"/>
      <c r="D541" s="16"/>
      <c r="E541" s="12" t="s">
        <v>179</v>
      </c>
      <c r="F541" s="13">
        <v>1</v>
      </c>
      <c r="G541" s="14">
        <v>15</v>
      </c>
      <c r="H541" s="14">
        <v>0</v>
      </c>
      <c r="I541" s="14">
        <v>0</v>
      </c>
      <c r="J541" s="15">
        <f>F541*(G541+ (G541= 0))*(H541+ (H541= 0))*(I541+ (I541= 0))</f>
        <v>15</v>
      </c>
      <c r="K541" s="13"/>
      <c r="L541" s="13"/>
      <c r="M541" s="13"/>
    </row>
    <row r="542" spans="1:13" x14ac:dyDescent="0.25">
      <c r="A542" s="13"/>
      <c r="B542" s="13"/>
      <c r="C542" s="13"/>
      <c r="D542" s="16"/>
      <c r="E542" s="12" t="s">
        <v>23</v>
      </c>
      <c r="F542" s="13">
        <v>1</v>
      </c>
      <c r="G542" s="14">
        <v>6.3</v>
      </c>
      <c r="H542" s="14">
        <v>0</v>
      </c>
      <c r="I542" s="14">
        <v>0</v>
      </c>
      <c r="J542" s="15">
        <f>F542*(G542+ (G542= 0))*(H542+ (H542= 0))*(I542+ (I542= 0))</f>
        <v>6.3</v>
      </c>
      <c r="K542" s="13"/>
      <c r="L542" s="13"/>
      <c r="M542" s="13"/>
    </row>
    <row r="543" spans="1:13" x14ac:dyDescent="0.25">
      <c r="A543" s="13"/>
      <c r="B543" s="13"/>
      <c r="C543" s="13"/>
      <c r="D543" s="16"/>
      <c r="E543" s="13"/>
      <c r="F543" s="13"/>
      <c r="G543" s="13"/>
      <c r="H543" s="13"/>
      <c r="I543" s="13"/>
      <c r="J543" s="19" t="s">
        <v>417</v>
      </c>
      <c r="K543" s="9">
        <f>SUM(J539:J542)</f>
        <v>33.4</v>
      </c>
      <c r="L543" s="14">
        <v>42.3</v>
      </c>
      <c r="M543" s="9">
        <f>ROUND(L543*K543,2)</f>
        <v>1412.82</v>
      </c>
    </row>
    <row r="544" spans="1:13" ht="0.95" customHeight="1" x14ac:dyDescent="0.25">
      <c r="A544" s="20"/>
      <c r="B544" s="20"/>
      <c r="C544" s="20"/>
      <c r="D544" s="25"/>
      <c r="E544" s="20"/>
      <c r="F544" s="20"/>
      <c r="G544" s="20"/>
      <c r="H544" s="20"/>
      <c r="I544" s="20"/>
      <c r="J544" s="20"/>
      <c r="K544" s="20"/>
      <c r="L544" s="20"/>
      <c r="M544" s="20"/>
    </row>
    <row r="545" spans="1:13" x14ac:dyDescent="0.25">
      <c r="A545" s="13"/>
      <c r="B545" s="13"/>
      <c r="C545" s="13"/>
      <c r="D545" s="16"/>
      <c r="E545" s="13"/>
      <c r="F545" s="13"/>
      <c r="G545" s="13"/>
      <c r="H545" s="13"/>
      <c r="I545" s="13"/>
      <c r="J545" s="19" t="s">
        <v>418</v>
      </c>
      <c r="K545" s="14">
        <v>1</v>
      </c>
      <c r="L545" s="9">
        <f>M517+M523+M529+M535+M543</f>
        <v>26347.82</v>
      </c>
      <c r="M545" s="9">
        <f>ROUND(L545*K545,2)</f>
        <v>26347.82</v>
      </c>
    </row>
    <row r="546" spans="1:13" ht="0.95" customHeight="1" x14ac:dyDescent="0.25">
      <c r="A546" s="20"/>
      <c r="B546" s="20"/>
      <c r="C546" s="20"/>
      <c r="D546" s="25"/>
      <c r="E546" s="20"/>
      <c r="F546" s="20"/>
      <c r="G546" s="20"/>
      <c r="H546" s="20"/>
      <c r="I546" s="20"/>
      <c r="J546" s="20"/>
      <c r="K546" s="20"/>
      <c r="L546" s="20"/>
      <c r="M546" s="20"/>
    </row>
    <row r="547" spans="1:13" x14ac:dyDescent="0.25">
      <c r="A547" s="10" t="s">
        <v>419</v>
      </c>
      <c r="B547" s="10" t="s">
        <v>16</v>
      </c>
      <c r="C547" s="10" t="s">
        <v>17</v>
      </c>
      <c r="D547" s="23" t="s">
        <v>420</v>
      </c>
      <c r="E547" s="11"/>
      <c r="F547" s="11"/>
      <c r="G547" s="11"/>
      <c r="H547" s="11"/>
      <c r="I547" s="11"/>
      <c r="J547" s="11"/>
      <c r="K547" s="9">
        <f>K561</f>
        <v>1</v>
      </c>
      <c r="L547" s="9">
        <f>L561</f>
        <v>1146.8800000000001</v>
      </c>
      <c r="M547" s="9">
        <f>M561</f>
        <v>1146.8800000000001</v>
      </c>
    </row>
    <row r="548" spans="1:13" x14ac:dyDescent="0.25">
      <c r="A548" s="10" t="s">
        <v>421</v>
      </c>
      <c r="B548" s="10" t="s">
        <v>16</v>
      </c>
      <c r="C548" s="10" t="s">
        <v>17</v>
      </c>
      <c r="D548" s="23" t="s">
        <v>422</v>
      </c>
      <c r="E548" s="11"/>
      <c r="F548" s="11"/>
      <c r="G548" s="11"/>
      <c r="H548" s="11"/>
      <c r="I548" s="11"/>
      <c r="J548" s="11"/>
      <c r="K548" s="9">
        <f>K559</f>
        <v>1</v>
      </c>
      <c r="L548" s="9">
        <f>L559</f>
        <v>1146.8800000000001</v>
      </c>
      <c r="M548" s="9">
        <f>M559</f>
        <v>1146.8800000000001</v>
      </c>
    </row>
    <row r="549" spans="1:13" x14ac:dyDescent="0.25">
      <c r="A549" s="12" t="s">
        <v>423</v>
      </c>
      <c r="B549" s="12" t="s">
        <v>22</v>
      </c>
      <c r="C549" s="12" t="s">
        <v>64</v>
      </c>
      <c r="D549" s="24" t="s">
        <v>424</v>
      </c>
      <c r="E549" s="13"/>
      <c r="F549" s="13"/>
      <c r="G549" s="13"/>
      <c r="H549" s="13"/>
      <c r="I549" s="13"/>
      <c r="J549" s="13"/>
      <c r="K549" s="15">
        <f>K557</f>
        <v>51.894999999999996</v>
      </c>
      <c r="L549" s="15">
        <f>L557</f>
        <v>22.1</v>
      </c>
      <c r="M549" s="15">
        <f>M557</f>
        <v>1146.8800000000001</v>
      </c>
    </row>
    <row r="550" spans="1:13" ht="225" x14ac:dyDescent="0.25">
      <c r="A550" s="13"/>
      <c r="B550" s="13"/>
      <c r="C550" s="13"/>
      <c r="D550" s="16" t="s">
        <v>425</v>
      </c>
      <c r="E550" s="13"/>
      <c r="F550" s="13"/>
      <c r="G550" s="13"/>
      <c r="H550" s="13"/>
      <c r="I550" s="13"/>
      <c r="J550" s="13"/>
      <c r="K550" s="13"/>
      <c r="L550" s="13"/>
      <c r="M550" s="13"/>
    </row>
    <row r="551" spans="1:13" x14ac:dyDescent="0.25">
      <c r="A551" s="13"/>
      <c r="B551" s="13"/>
      <c r="C551" s="13"/>
      <c r="D551" s="16"/>
      <c r="E551" s="12" t="s">
        <v>322</v>
      </c>
      <c r="F551" s="13">
        <v>1</v>
      </c>
      <c r="G551" s="14">
        <v>9.9</v>
      </c>
      <c r="H551" s="14">
        <v>1.35</v>
      </c>
      <c r="I551" s="14">
        <v>0</v>
      </c>
      <c r="J551" s="15">
        <f t="shared" ref="J551:J556" si="13">F551*(G551+ (G551= 0))*(H551+ (H551= 0))*(I551+ (I551= 0))</f>
        <v>13.365000000000002</v>
      </c>
      <c r="K551" s="13"/>
      <c r="L551" s="13"/>
      <c r="M551" s="13"/>
    </row>
    <row r="552" spans="1:13" x14ac:dyDescent="0.25">
      <c r="A552" s="13"/>
      <c r="B552" s="13"/>
      <c r="C552" s="13"/>
      <c r="D552" s="16"/>
      <c r="E552" s="12" t="s">
        <v>23</v>
      </c>
      <c r="F552" s="13">
        <v>1</v>
      </c>
      <c r="G552" s="14">
        <v>2.2000000000000002</v>
      </c>
      <c r="H552" s="14">
        <v>1.65</v>
      </c>
      <c r="I552" s="14">
        <v>0</v>
      </c>
      <c r="J552" s="15">
        <f t="shared" si="13"/>
        <v>3.63</v>
      </c>
      <c r="K552" s="13"/>
      <c r="L552" s="13"/>
      <c r="M552" s="13"/>
    </row>
    <row r="553" spans="1:13" x14ac:dyDescent="0.25">
      <c r="A553" s="13"/>
      <c r="B553" s="13"/>
      <c r="C553" s="13"/>
      <c r="D553" s="16"/>
      <c r="E553" s="12" t="s">
        <v>426</v>
      </c>
      <c r="F553" s="13">
        <v>1</v>
      </c>
      <c r="G553" s="14">
        <v>1.35</v>
      </c>
      <c r="H553" s="14">
        <v>1</v>
      </c>
      <c r="I553" s="14">
        <v>0</v>
      </c>
      <c r="J553" s="15">
        <f t="shared" si="13"/>
        <v>1.35</v>
      </c>
      <c r="K553" s="13"/>
      <c r="L553" s="13"/>
      <c r="M553" s="13"/>
    </row>
    <row r="554" spans="1:13" x14ac:dyDescent="0.25">
      <c r="A554" s="13"/>
      <c r="B554" s="13"/>
      <c r="C554" s="13"/>
      <c r="D554" s="16"/>
      <c r="E554" s="12" t="s">
        <v>427</v>
      </c>
      <c r="F554" s="13">
        <v>1</v>
      </c>
      <c r="G554" s="14">
        <v>12.1</v>
      </c>
      <c r="H554" s="14">
        <v>1</v>
      </c>
      <c r="I554" s="14">
        <v>0</v>
      </c>
      <c r="J554" s="15">
        <f t="shared" si="13"/>
        <v>12.1</v>
      </c>
      <c r="K554" s="13"/>
      <c r="L554" s="13"/>
      <c r="M554" s="13"/>
    </row>
    <row r="555" spans="1:13" x14ac:dyDescent="0.25">
      <c r="A555" s="13"/>
      <c r="B555" s="13"/>
      <c r="C555" s="13"/>
      <c r="D555" s="16"/>
      <c r="E555" s="12" t="s">
        <v>179</v>
      </c>
      <c r="F555" s="13">
        <v>1</v>
      </c>
      <c r="G555" s="14">
        <v>15</v>
      </c>
      <c r="H555" s="14">
        <v>0.8</v>
      </c>
      <c r="I555" s="14">
        <v>0</v>
      </c>
      <c r="J555" s="15">
        <f t="shared" si="13"/>
        <v>12</v>
      </c>
      <c r="K555" s="13"/>
      <c r="L555" s="13"/>
      <c r="M555" s="13"/>
    </row>
    <row r="556" spans="1:13" x14ac:dyDescent="0.25">
      <c r="A556" s="13"/>
      <c r="B556" s="13"/>
      <c r="C556" s="13"/>
      <c r="D556" s="16"/>
      <c r="E556" s="12" t="s">
        <v>23</v>
      </c>
      <c r="F556" s="13">
        <v>1</v>
      </c>
      <c r="G556" s="14">
        <v>6.3</v>
      </c>
      <c r="H556" s="14">
        <v>1.5</v>
      </c>
      <c r="I556" s="14">
        <v>0</v>
      </c>
      <c r="J556" s="15">
        <f t="shared" si="13"/>
        <v>9.4499999999999993</v>
      </c>
      <c r="K556" s="13"/>
      <c r="L556" s="13"/>
      <c r="M556" s="13"/>
    </row>
    <row r="557" spans="1:13" x14ac:dyDescent="0.25">
      <c r="A557" s="13"/>
      <c r="B557" s="13"/>
      <c r="C557" s="13"/>
      <c r="D557" s="16"/>
      <c r="E557" s="13"/>
      <c r="F557" s="13"/>
      <c r="G557" s="13"/>
      <c r="H557" s="13"/>
      <c r="I557" s="13"/>
      <c r="J557" s="19" t="s">
        <v>428</v>
      </c>
      <c r="K557" s="9">
        <f>SUM(J551:J556)</f>
        <v>51.894999999999996</v>
      </c>
      <c r="L557" s="14">
        <v>22.1</v>
      </c>
      <c r="M557" s="9">
        <f>ROUND(L557*K557,2)</f>
        <v>1146.8800000000001</v>
      </c>
    </row>
    <row r="558" spans="1:13" ht="0.95" customHeight="1" x14ac:dyDescent="0.25">
      <c r="A558" s="20"/>
      <c r="B558" s="20"/>
      <c r="C558" s="20"/>
      <c r="D558" s="25"/>
      <c r="E558" s="20"/>
      <c r="F558" s="20"/>
      <c r="G558" s="20"/>
      <c r="H558" s="20"/>
      <c r="I558" s="20"/>
      <c r="J558" s="20"/>
      <c r="K558" s="20"/>
      <c r="L558" s="20"/>
      <c r="M558" s="20"/>
    </row>
    <row r="559" spans="1:13" x14ac:dyDescent="0.25">
      <c r="A559" s="13"/>
      <c r="B559" s="13"/>
      <c r="C559" s="13"/>
      <c r="D559" s="16"/>
      <c r="E559" s="13"/>
      <c r="F559" s="13"/>
      <c r="G559" s="13"/>
      <c r="H559" s="13"/>
      <c r="I559" s="13"/>
      <c r="J559" s="19" t="s">
        <v>429</v>
      </c>
      <c r="K559" s="14">
        <v>1</v>
      </c>
      <c r="L559" s="9">
        <f>M557</f>
        <v>1146.8800000000001</v>
      </c>
      <c r="M559" s="9">
        <f>ROUND(L559*K559,2)</f>
        <v>1146.8800000000001</v>
      </c>
    </row>
    <row r="560" spans="1:13" ht="0.95" customHeight="1" x14ac:dyDescent="0.25">
      <c r="A560" s="20"/>
      <c r="B560" s="20"/>
      <c r="C560" s="20"/>
      <c r="D560" s="25"/>
      <c r="E560" s="20"/>
      <c r="F560" s="20"/>
      <c r="G560" s="20"/>
      <c r="H560" s="20"/>
      <c r="I560" s="20"/>
      <c r="J560" s="20"/>
      <c r="K560" s="20"/>
      <c r="L560" s="20"/>
      <c r="M560" s="20"/>
    </row>
    <row r="561" spans="1:13" x14ac:dyDescent="0.25">
      <c r="A561" s="13"/>
      <c r="B561" s="13"/>
      <c r="C561" s="13"/>
      <c r="D561" s="16"/>
      <c r="E561" s="13"/>
      <c r="F561" s="13"/>
      <c r="G561" s="13"/>
      <c r="H561" s="13"/>
      <c r="I561" s="13"/>
      <c r="J561" s="19" t="s">
        <v>430</v>
      </c>
      <c r="K561" s="14">
        <v>1</v>
      </c>
      <c r="L561" s="9">
        <f>M559</f>
        <v>1146.8800000000001</v>
      </c>
      <c r="M561" s="9">
        <f>ROUND(L561*K561,2)</f>
        <v>1146.8800000000001</v>
      </c>
    </row>
    <row r="562" spans="1:13" ht="0.95" customHeight="1" x14ac:dyDescent="0.25">
      <c r="A562" s="20"/>
      <c r="B562" s="20"/>
      <c r="C562" s="20"/>
      <c r="D562" s="25"/>
      <c r="E562" s="20"/>
      <c r="F562" s="20"/>
      <c r="G562" s="20"/>
      <c r="H562" s="20"/>
      <c r="I562" s="20"/>
      <c r="J562" s="20"/>
      <c r="K562" s="20"/>
      <c r="L562" s="20"/>
      <c r="M562" s="20"/>
    </row>
    <row r="563" spans="1:13" x14ac:dyDescent="0.25">
      <c r="A563" s="10" t="s">
        <v>431</v>
      </c>
      <c r="B563" s="10" t="s">
        <v>16</v>
      </c>
      <c r="C563" s="10" t="s">
        <v>17</v>
      </c>
      <c r="D563" s="23" t="s">
        <v>432</v>
      </c>
      <c r="E563" s="11"/>
      <c r="F563" s="11"/>
      <c r="G563" s="11"/>
      <c r="H563" s="11"/>
      <c r="I563" s="11"/>
      <c r="J563" s="11"/>
      <c r="K563" s="9">
        <f>K633</f>
        <v>1</v>
      </c>
      <c r="L563" s="9">
        <f>L633</f>
        <v>8017.21</v>
      </c>
      <c r="M563" s="9">
        <f>M633</f>
        <v>8017.21</v>
      </c>
    </row>
    <row r="564" spans="1:13" x14ac:dyDescent="0.25">
      <c r="A564" s="10" t="s">
        <v>433</v>
      </c>
      <c r="B564" s="10" t="s">
        <v>16</v>
      </c>
      <c r="C564" s="10" t="s">
        <v>17</v>
      </c>
      <c r="D564" s="23" t="s">
        <v>434</v>
      </c>
      <c r="E564" s="11"/>
      <c r="F564" s="11"/>
      <c r="G564" s="11"/>
      <c r="H564" s="11"/>
      <c r="I564" s="11"/>
      <c r="J564" s="11"/>
      <c r="K564" s="9">
        <f>K588</f>
        <v>1</v>
      </c>
      <c r="L564" s="9">
        <f>L588</f>
        <v>6358.93</v>
      </c>
      <c r="M564" s="9">
        <f>M588</f>
        <v>6358.93</v>
      </c>
    </row>
    <row r="565" spans="1:13" x14ac:dyDescent="0.25">
      <c r="A565" s="12" t="s">
        <v>435</v>
      </c>
      <c r="B565" s="12" t="s">
        <v>22</v>
      </c>
      <c r="C565" s="12" t="s">
        <v>64</v>
      </c>
      <c r="D565" s="24" t="s">
        <v>436</v>
      </c>
      <c r="E565" s="13"/>
      <c r="F565" s="13"/>
      <c r="G565" s="13"/>
      <c r="H565" s="13"/>
      <c r="I565" s="13"/>
      <c r="J565" s="13"/>
      <c r="K565" s="15">
        <f>K586</f>
        <v>492.93999999999994</v>
      </c>
      <c r="L565" s="15">
        <f>L586</f>
        <v>12.9</v>
      </c>
      <c r="M565" s="15">
        <f>M586</f>
        <v>6358.93</v>
      </c>
    </row>
    <row r="566" spans="1:13" ht="292.5" x14ac:dyDescent="0.25">
      <c r="A566" s="13"/>
      <c r="B566" s="13"/>
      <c r="C566" s="13"/>
      <c r="D566" s="16" t="s">
        <v>437</v>
      </c>
      <c r="E566" s="13"/>
      <c r="F566" s="13"/>
      <c r="G566" s="13"/>
      <c r="H566" s="13"/>
      <c r="I566" s="13"/>
      <c r="J566" s="13"/>
      <c r="K566" s="13"/>
      <c r="L566" s="13"/>
      <c r="M566" s="13"/>
    </row>
    <row r="567" spans="1:13" x14ac:dyDescent="0.25">
      <c r="A567" s="13"/>
      <c r="B567" s="13"/>
      <c r="C567" s="13"/>
      <c r="D567" s="16"/>
      <c r="E567" s="12" t="s">
        <v>205</v>
      </c>
      <c r="F567" s="13">
        <v>0</v>
      </c>
      <c r="G567" s="14">
        <v>0</v>
      </c>
      <c r="H567" s="14">
        <v>0</v>
      </c>
      <c r="I567" s="14">
        <v>0</v>
      </c>
      <c r="J567" s="15">
        <f t="shared" ref="J567:J585" si="14">F567*(G567+ (G567= 0))*(H567+ (H567= 0))*(I567+ (I567= 0))</f>
        <v>0</v>
      </c>
      <c r="K567" s="13"/>
      <c r="L567" s="13"/>
      <c r="M567" s="13"/>
    </row>
    <row r="568" spans="1:13" x14ac:dyDescent="0.25">
      <c r="A568" s="13"/>
      <c r="B568" s="13"/>
      <c r="C568" s="13"/>
      <c r="D568" s="16"/>
      <c r="E568" s="12" t="s">
        <v>206</v>
      </c>
      <c r="F568" s="13">
        <v>0</v>
      </c>
      <c r="G568" s="14">
        <v>0</v>
      </c>
      <c r="H568" s="14">
        <v>0</v>
      </c>
      <c r="I568" s="14">
        <v>0</v>
      </c>
      <c r="J568" s="15">
        <f t="shared" si="14"/>
        <v>0</v>
      </c>
      <c r="K568" s="13"/>
      <c r="L568" s="13"/>
      <c r="M568" s="13"/>
    </row>
    <row r="569" spans="1:13" x14ac:dyDescent="0.25">
      <c r="A569" s="13"/>
      <c r="B569" s="13"/>
      <c r="C569" s="13"/>
      <c r="D569" s="16"/>
      <c r="E569" s="12" t="s">
        <v>207</v>
      </c>
      <c r="F569" s="13">
        <v>1</v>
      </c>
      <c r="G569" s="14">
        <v>12.4</v>
      </c>
      <c r="H569" s="14">
        <v>0</v>
      </c>
      <c r="I569" s="14">
        <v>3.4</v>
      </c>
      <c r="J569" s="15">
        <f t="shared" si="14"/>
        <v>42.16</v>
      </c>
      <c r="K569" s="13"/>
      <c r="L569" s="13"/>
      <c r="M569" s="13"/>
    </row>
    <row r="570" spans="1:13" x14ac:dyDescent="0.25">
      <c r="A570" s="13"/>
      <c r="B570" s="13"/>
      <c r="C570" s="13"/>
      <c r="D570" s="16"/>
      <c r="E570" s="12" t="s">
        <v>208</v>
      </c>
      <c r="F570" s="13">
        <v>1</v>
      </c>
      <c r="G570" s="14">
        <v>1.8</v>
      </c>
      <c r="H570" s="14">
        <v>0</v>
      </c>
      <c r="I570" s="14">
        <v>3.6</v>
      </c>
      <c r="J570" s="15">
        <f t="shared" si="14"/>
        <v>6.48</v>
      </c>
      <c r="K570" s="13"/>
      <c r="L570" s="13"/>
      <c r="M570" s="13"/>
    </row>
    <row r="571" spans="1:13" x14ac:dyDescent="0.25">
      <c r="A571" s="13"/>
      <c r="B571" s="13"/>
      <c r="C571" s="13"/>
      <c r="D571" s="16"/>
      <c r="E571" s="12" t="s">
        <v>209</v>
      </c>
      <c r="F571" s="13">
        <v>1</v>
      </c>
      <c r="G571" s="14">
        <v>7.6</v>
      </c>
      <c r="H571" s="14">
        <v>0</v>
      </c>
      <c r="I571" s="14">
        <v>3.4</v>
      </c>
      <c r="J571" s="15">
        <f t="shared" si="14"/>
        <v>25.84</v>
      </c>
      <c r="K571" s="13"/>
      <c r="L571" s="13"/>
      <c r="M571" s="13"/>
    </row>
    <row r="572" spans="1:13" x14ac:dyDescent="0.25">
      <c r="A572" s="13"/>
      <c r="B572" s="13"/>
      <c r="C572" s="13"/>
      <c r="D572" s="16"/>
      <c r="E572" s="12" t="s">
        <v>210</v>
      </c>
      <c r="F572" s="13">
        <v>1</v>
      </c>
      <c r="G572" s="14">
        <v>19.600000000000001</v>
      </c>
      <c r="H572" s="14">
        <v>0</v>
      </c>
      <c r="I572" s="14">
        <v>2.8</v>
      </c>
      <c r="J572" s="15">
        <f t="shared" si="14"/>
        <v>54.88</v>
      </c>
      <c r="K572" s="13"/>
      <c r="L572" s="13"/>
      <c r="M572" s="13"/>
    </row>
    <row r="573" spans="1:13" x14ac:dyDescent="0.25">
      <c r="A573" s="13"/>
      <c r="B573" s="13"/>
      <c r="C573" s="13"/>
      <c r="D573" s="16"/>
      <c r="E573" s="12" t="s">
        <v>211</v>
      </c>
      <c r="F573" s="13">
        <v>1</v>
      </c>
      <c r="G573" s="14">
        <v>8</v>
      </c>
      <c r="H573" s="14">
        <v>0</v>
      </c>
      <c r="I573" s="14">
        <v>4.2</v>
      </c>
      <c r="J573" s="15">
        <f t="shared" si="14"/>
        <v>33.6</v>
      </c>
      <c r="K573" s="13"/>
      <c r="L573" s="13"/>
      <c r="M573" s="13"/>
    </row>
    <row r="574" spans="1:13" x14ac:dyDescent="0.25">
      <c r="A574" s="13"/>
      <c r="B574" s="13"/>
      <c r="C574" s="13"/>
      <c r="D574" s="16"/>
      <c r="E574" s="12" t="s">
        <v>23</v>
      </c>
      <c r="F574" s="13">
        <v>1</v>
      </c>
      <c r="G574" s="14">
        <v>6.6</v>
      </c>
      <c r="H574" s="14">
        <v>0</v>
      </c>
      <c r="I574" s="14">
        <v>4.7</v>
      </c>
      <c r="J574" s="15">
        <f t="shared" si="14"/>
        <v>31.02</v>
      </c>
      <c r="K574" s="13"/>
      <c r="L574" s="13"/>
      <c r="M574" s="13"/>
    </row>
    <row r="575" spans="1:13" x14ac:dyDescent="0.25">
      <c r="A575" s="13"/>
      <c r="B575" s="13"/>
      <c r="C575" s="13"/>
      <c r="D575" s="16"/>
      <c r="E575" s="12" t="s">
        <v>212</v>
      </c>
      <c r="F575" s="13">
        <v>0</v>
      </c>
      <c r="G575" s="14">
        <v>0</v>
      </c>
      <c r="H575" s="14">
        <v>0</v>
      </c>
      <c r="I575" s="14">
        <v>0</v>
      </c>
      <c r="J575" s="15">
        <f t="shared" si="14"/>
        <v>0</v>
      </c>
      <c r="K575" s="13"/>
      <c r="L575" s="13"/>
      <c r="M575" s="13"/>
    </row>
    <row r="576" spans="1:13" x14ac:dyDescent="0.25">
      <c r="A576" s="13"/>
      <c r="B576" s="13"/>
      <c r="C576" s="13"/>
      <c r="D576" s="16"/>
      <c r="E576" s="12" t="s">
        <v>213</v>
      </c>
      <c r="F576" s="13">
        <v>0</v>
      </c>
      <c r="G576" s="14">
        <v>0</v>
      </c>
      <c r="H576" s="14">
        <v>0</v>
      </c>
      <c r="I576" s="14">
        <v>0</v>
      </c>
      <c r="J576" s="15">
        <f t="shared" si="14"/>
        <v>0</v>
      </c>
      <c r="K576" s="13"/>
      <c r="L576" s="13"/>
      <c r="M576" s="13"/>
    </row>
    <row r="577" spans="1:13" x14ac:dyDescent="0.25">
      <c r="A577" s="13"/>
      <c r="B577" s="13"/>
      <c r="C577" s="13"/>
      <c r="D577" s="16"/>
      <c r="E577" s="12" t="s">
        <v>214</v>
      </c>
      <c r="F577" s="13">
        <v>-1</v>
      </c>
      <c r="G577" s="14">
        <v>0</v>
      </c>
      <c r="H577" s="14">
        <v>1</v>
      </c>
      <c r="I577" s="14">
        <v>2.2000000000000002</v>
      </c>
      <c r="J577" s="15">
        <f t="shared" si="14"/>
        <v>-2.2000000000000002</v>
      </c>
      <c r="K577" s="13"/>
      <c r="L577" s="13"/>
      <c r="M577" s="13"/>
    </row>
    <row r="578" spans="1:13" x14ac:dyDescent="0.25">
      <c r="A578" s="13"/>
      <c r="B578" s="13"/>
      <c r="C578" s="13"/>
      <c r="D578" s="16"/>
      <c r="E578" s="12" t="s">
        <v>215</v>
      </c>
      <c r="F578" s="13">
        <v>-1</v>
      </c>
      <c r="G578" s="14">
        <v>0</v>
      </c>
      <c r="H578" s="14">
        <v>1</v>
      </c>
      <c r="I578" s="14">
        <v>2.2000000000000002</v>
      </c>
      <c r="J578" s="15">
        <f t="shared" si="14"/>
        <v>-2.2000000000000002</v>
      </c>
      <c r="K578" s="13"/>
      <c r="L578" s="13"/>
      <c r="M578" s="13"/>
    </row>
    <row r="579" spans="1:13" x14ac:dyDescent="0.25">
      <c r="A579" s="13"/>
      <c r="B579" s="13"/>
      <c r="C579" s="13"/>
      <c r="D579" s="16"/>
      <c r="E579" s="12" t="s">
        <v>216</v>
      </c>
      <c r="F579" s="13">
        <v>-2</v>
      </c>
      <c r="G579" s="14">
        <v>0</v>
      </c>
      <c r="H579" s="14">
        <v>1.2</v>
      </c>
      <c r="I579" s="14">
        <v>2.8</v>
      </c>
      <c r="J579" s="15">
        <f t="shared" si="14"/>
        <v>-6.72</v>
      </c>
      <c r="K579" s="13"/>
      <c r="L579" s="13"/>
      <c r="M579" s="13"/>
    </row>
    <row r="580" spans="1:13" x14ac:dyDescent="0.25">
      <c r="A580" s="13"/>
      <c r="B580" s="13"/>
      <c r="C580" s="13"/>
      <c r="D580" s="16"/>
      <c r="E580" s="12" t="s">
        <v>438</v>
      </c>
      <c r="F580" s="13">
        <v>0</v>
      </c>
      <c r="G580" s="14">
        <v>0</v>
      </c>
      <c r="H580" s="14">
        <v>0</v>
      </c>
      <c r="I580" s="14">
        <v>0</v>
      </c>
      <c r="J580" s="15">
        <f t="shared" si="14"/>
        <v>0</v>
      </c>
      <c r="K580" s="13"/>
      <c r="L580" s="13"/>
      <c r="M580" s="13"/>
    </row>
    <row r="581" spans="1:13" x14ac:dyDescent="0.25">
      <c r="A581" s="13"/>
      <c r="B581" s="13"/>
      <c r="C581" s="13"/>
      <c r="D581" s="16"/>
      <c r="E581" s="12" t="s">
        <v>439</v>
      </c>
      <c r="F581" s="13">
        <v>0</v>
      </c>
      <c r="G581" s="14">
        <v>0</v>
      </c>
      <c r="H581" s="14">
        <v>0</v>
      </c>
      <c r="I581" s="14">
        <v>0</v>
      </c>
      <c r="J581" s="15">
        <f t="shared" si="14"/>
        <v>0</v>
      </c>
      <c r="K581" s="13"/>
      <c r="L581" s="13"/>
      <c r="M581" s="13"/>
    </row>
    <row r="582" spans="1:13" x14ac:dyDescent="0.25">
      <c r="A582" s="13"/>
      <c r="B582" s="13"/>
      <c r="C582" s="13"/>
      <c r="D582" s="16"/>
      <c r="E582" s="12" t="s">
        <v>221</v>
      </c>
      <c r="F582" s="13">
        <v>0</v>
      </c>
      <c r="G582" s="14">
        <v>0</v>
      </c>
      <c r="H582" s="14">
        <v>0</v>
      </c>
      <c r="I582" s="14">
        <v>0</v>
      </c>
      <c r="J582" s="15">
        <f t="shared" si="14"/>
        <v>0</v>
      </c>
      <c r="K582" s="13"/>
      <c r="L582" s="13"/>
      <c r="M582" s="13"/>
    </row>
    <row r="583" spans="1:13" x14ac:dyDescent="0.25">
      <c r="A583" s="13"/>
      <c r="B583" s="13"/>
      <c r="C583" s="13"/>
      <c r="D583" s="16"/>
      <c r="E583" s="12" t="s">
        <v>222</v>
      </c>
      <c r="F583" s="13">
        <v>4</v>
      </c>
      <c r="G583" s="14">
        <v>12</v>
      </c>
      <c r="H583" s="14">
        <v>0</v>
      </c>
      <c r="I583" s="14">
        <v>3.8</v>
      </c>
      <c r="J583" s="15">
        <f t="shared" si="14"/>
        <v>182.39999999999998</v>
      </c>
      <c r="K583" s="13"/>
      <c r="L583" s="13"/>
      <c r="M583" s="13"/>
    </row>
    <row r="584" spans="1:13" x14ac:dyDescent="0.25">
      <c r="A584" s="13"/>
      <c r="B584" s="13"/>
      <c r="C584" s="13"/>
      <c r="D584" s="16"/>
      <c r="E584" s="12" t="s">
        <v>223</v>
      </c>
      <c r="F584" s="13">
        <v>16</v>
      </c>
      <c r="G584" s="14">
        <v>1.6</v>
      </c>
      <c r="H584" s="14">
        <v>0</v>
      </c>
      <c r="I584" s="14">
        <v>3.8</v>
      </c>
      <c r="J584" s="15">
        <f t="shared" si="14"/>
        <v>97.28</v>
      </c>
      <c r="K584" s="13"/>
      <c r="L584" s="13"/>
      <c r="M584" s="13"/>
    </row>
    <row r="585" spans="1:13" x14ac:dyDescent="0.25">
      <c r="A585" s="13"/>
      <c r="B585" s="13"/>
      <c r="C585" s="13"/>
      <c r="D585" s="16"/>
      <c r="E585" s="12" t="s">
        <v>23</v>
      </c>
      <c r="F585" s="13">
        <v>4</v>
      </c>
      <c r="G585" s="14">
        <v>2</v>
      </c>
      <c r="H585" s="14">
        <v>0</v>
      </c>
      <c r="I585" s="14">
        <v>3.8</v>
      </c>
      <c r="J585" s="15">
        <f t="shared" si="14"/>
        <v>30.4</v>
      </c>
      <c r="K585" s="13"/>
      <c r="L585" s="13"/>
      <c r="M585" s="13"/>
    </row>
    <row r="586" spans="1:13" x14ac:dyDescent="0.25">
      <c r="A586" s="13"/>
      <c r="B586" s="13"/>
      <c r="C586" s="13"/>
      <c r="D586" s="16"/>
      <c r="E586" s="13"/>
      <c r="F586" s="13"/>
      <c r="G586" s="13"/>
      <c r="H586" s="13"/>
      <c r="I586" s="13"/>
      <c r="J586" s="19" t="s">
        <v>440</v>
      </c>
      <c r="K586" s="9">
        <f>SUM(J567:J585)</f>
        <v>492.93999999999994</v>
      </c>
      <c r="L586" s="14">
        <v>12.9</v>
      </c>
      <c r="M586" s="9">
        <f>ROUND(L586*K586,2)</f>
        <v>6358.93</v>
      </c>
    </row>
    <row r="587" spans="1:13" ht="0.95" customHeight="1" x14ac:dyDescent="0.25">
      <c r="A587" s="20"/>
      <c r="B587" s="20"/>
      <c r="C587" s="20"/>
      <c r="D587" s="25"/>
      <c r="E587" s="20"/>
      <c r="F587" s="20"/>
      <c r="G587" s="20"/>
      <c r="H587" s="20"/>
      <c r="I587" s="20"/>
      <c r="J587" s="20"/>
      <c r="K587" s="20"/>
      <c r="L587" s="20"/>
      <c r="M587" s="20"/>
    </row>
    <row r="588" spans="1:13" x14ac:dyDescent="0.25">
      <c r="A588" s="13"/>
      <c r="B588" s="13"/>
      <c r="C588" s="13"/>
      <c r="D588" s="16"/>
      <c r="E588" s="13"/>
      <c r="F588" s="13"/>
      <c r="G588" s="13"/>
      <c r="H588" s="13"/>
      <c r="I588" s="13"/>
      <c r="J588" s="19" t="s">
        <v>441</v>
      </c>
      <c r="K588" s="14">
        <v>1</v>
      </c>
      <c r="L588" s="9">
        <f>M586</f>
        <v>6358.93</v>
      </c>
      <c r="M588" s="9">
        <f>ROUND(L588*K588,2)</f>
        <v>6358.93</v>
      </c>
    </row>
    <row r="589" spans="1:13" ht="0.95" customHeight="1" x14ac:dyDescent="0.25">
      <c r="A589" s="20"/>
      <c r="B589" s="20"/>
      <c r="C589" s="20"/>
      <c r="D589" s="25"/>
      <c r="E589" s="20"/>
      <c r="F589" s="20"/>
      <c r="G589" s="20"/>
      <c r="H589" s="20"/>
      <c r="I589" s="20"/>
      <c r="J589" s="20"/>
      <c r="K589" s="20"/>
      <c r="L589" s="20"/>
      <c r="M589" s="20"/>
    </row>
    <row r="590" spans="1:13" x14ac:dyDescent="0.25">
      <c r="A590" s="10" t="s">
        <v>442</v>
      </c>
      <c r="B590" s="10" t="s">
        <v>16</v>
      </c>
      <c r="C590" s="10" t="s">
        <v>17</v>
      </c>
      <c r="D590" s="23" t="s">
        <v>443</v>
      </c>
      <c r="E590" s="11"/>
      <c r="F590" s="11"/>
      <c r="G590" s="11"/>
      <c r="H590" s="11"/>
      <c r="I590" s="11"/>
      <c r="J590" s="11"/>
      <c r="K590" s="9">
        <f>K623</f>
        <v>1</v>
      </c>
      <c r="L590" s="9">
        <f>L623</f>
        <v>1557.03</v>
      </c>
      <c r="M590" s="9">
        <f>M623</f>
        <v>1557.03</v>
      </c>
    </row>
    <row r="591" spans="1:13" x14ac:dyDescent="0.25">
      <c r="A591" s="12" t="s">
        <v>444</v>
      </c>
      <c r="B591" s="12" t="s">
        <v>22</v>
      </c>
      <c r="C591" s="12" t="s">
        <v>64</v>
      </c>
      <c r="D591" s="24" t="s">
        <v>445</v>
      </c>
      <c r="E591" s="13"/>
      <c r="F591" s="13"/>
      <c r="G591" s="13"/>
      <c r="H591" s="13"/>
      <c r="I591" s="13"/>
      <c r="J591" s="13"/>
      <c r="K591" s="15">
        <f>K597</f>
        <v>20</v>
      </c>
      <c r="L591" s="15">
        <f>L597</f>
        <v>7.1</v>
      </c>
      <c r="M591" s="15">
        <f>M597</f>
        <v>142</v>
      </c>
    </row>
    <row r="592" spans="1:13" ht="303.75" x14ac:dyDescent="0.25">
      <c r="A592" s="13"/>
      <c r="B592" s="13"/>
      <c r="C592" s="13"/>
      <c r="D592" s="16" t="s">
        <v>446</v>
      </c>
      <c r="E592" s="13"/>
      <c r="F592" s="13"/>
      <c r="G592" s="13"/>
      <c r="H592" s="13"/>
      <c r="I592" s="13"/>
      <c r="J592" s="13"/>
      <c r="K592" s="13"/>
      <c r="L592" s="13"/>
      <c r="M592" s="13"/>
    </row>
    <row r="593" spans="1:13" x14ac:dyDescent="0.25">
      <c r="A593" s="13"/>
      <c r="B593" s="13"/>
      <c r="C593" s="13"/>
      <c r="D593" s="16"/>
      <c r="E593" s="12" t="s">
        <v>447</v>
      </c>
      <c r="F593" s="13">
        <v>0</v>
      </c>
      <c r="G593" s="14">
        <v>0</v>
      </c>
      <c r="H593" s="14">
        <v>0</v>
      </c>
      <c r="I593" s="14">
        <v>0</v>
      </c>
      <c r="J593" s="15">
        <f>F593*(G593+ (G593= 0))*(H593+ (H593= 0))*(I593+ (I593= 0))</f>
        <v>0</v>
      </c>
      <c r="K593" s="13"/>
      <c r="L593" s="13"/>
      <c r="M593" s="13"/>
    </row>
    <row r="594" spans="1:13" x14ac:dyDescent="0.25">
      <c r="A594" s="13"/>
      <c r="B594" s="13"/>
      <c r="C594" s="13"/>
      <c r="D594" s="16"/>
      <c r="E594" s="12" t="s">
        <v>448</v>
      </c>
      <c r="F594" s="13">
        <v>0</v>
      </c>
      <c r="G594" s="14">
        <v>0</v>
      </c>
      <c r="H594" s="14">
        <v>0</v>
      </c>
      <c r="I594" s="14">
        <v>0</v>
      </c>
      <c r="J594" s="15">
        <f>F594*(G594+ (G594= 0))*(H594+ (H594= 0))*(I594+ (I594= 0))</f>
        <v>0</v>
      </c>
      <c r="K594" s="13"/>
      <c r="L594" s="13"/>
      <c r="M594" s="13"/>
    </row>
    <row r="595" spans="1:13" x14ac:dyDescent="0.25">
      <c r="A595" s="13"/>
      <c r="B595" s="13"/>
      <c r="C595" s="13"/>
      <c r="D595" s="16"/>
      <c r="E595" s="12" t="s">
        <v>449</v>
      </c>
      <c r="F595" s="13">
        <v>0</v>
      </c>
      <c r="G595" s="14">
        <v>0</v>
      </c>
      <c r="H595" s="14">
        <v>0</v>
      </c>
      <c r="I595" s="14">
        <v>0</v>
      </c>
      <c r="J595" s="15">
        <f>F595*(G595+ (G595= 0))*(H595+ (H595= 0))*(I595+ (I595= 0))</f>
        <v>0</v>
      </c>
      <c r="K595" s="13"/>
      <c r="L595" s="13"/>
      <c r="M595" s="13"/>
    </row>
    <row r="596" spans="1:13" x14ac:dyDescent="0.25">
      <c r="A596" s="13"/>
      <c r="B596" s="13"/>
      <c r="C596" s="13"/>
      <c r="D596" s="16"/>
      <c r="E596" s="12" t="s">
        <v>450</v>
      </c>
      <c r="F596" s="13">
        <v>1</v>
      </c>
      <c r="G596" s="14">
        <v>20</v>
      </c>
      <c r="H596" s="14">
        <v>0</v>
      </c>
      <c r="I596" s="14">
        <v>0</v>
      </c>
      <c r="J596" s="15">
        <f>F596*(G596+ (G596= 0))*(H596+ (H596= 0))*(I596+ (I596= 0))</f>
        <v>20</v>
      </c>
      <c r="K596" s="13"/>
      <c r="L596" s="13"/>
      <c r="M596" s="13"/>
    </row>
    <row r="597" spans="1:13" x14ac:dyDescent="0.25">
      <c r="A597" s="13"/>
      <c r="B597" s="13"/>
      <c r="C597" s="13"/>
      <c r="D597" s="16"/>
      <c r="E597" s="13"/>
      <c r="F597" s="13"/>
      <c r="G597" s="13"/>
      <c r="H597" s="13"/>
      <c r="I597" s="13"/>
      <c r="J597" s="19" t="s">
        <v>451</v>
      </c>
      <c r="K597" s="9">
        <f>SUM(J593:J596)</f>
        <v>20</v>
      </c>
      <c r="L597" s="14">
        <v>7.1</v>
      </c>
      <c r="M597" s="9">
        <f>ROUND(L597*K597,2)</f>
        <v>142</v>
      </c>
    </row>
    <row r="598" spans="1:13" ht="0.95" customHeight="1" x14ac:dyDescent="0.25">
      <c r="A598" s="20"/>
      <c r="B598" s="20"/>
      <c r="C598" s="20"/>
      <c r="D598" s="25"/>
      <c r="E598" s="20"/>
      <c r="F598" s="20"/>
      <c r="G598" s="20"/>
      <c r="H598" s="20"/>
      <c r="I598" s="20"/>
      <c r="J598" s="20"/>
      <c r="K598" s="20"/>
      <c r="L598" s="20"/>
      <c r="M598" s="20"/>
    </row>
    <row r="599" spans="1:13" x14ac:dyDescent="0.25">
      <c r="A599" s="12" t="s">
        <v>452</v>
      </c>
      <c r="B599" s="12" t="s">
        <v>22</v>
      </c>
      <c r="C599" s="12" t="s">
        <v>64</v>
      </c>
      <c r="D599" s="24" t="s">
        <v>453</v>
      </c>
      <c r="E599" s="13"/>
      <c r="F599" s="13"/>
      <c r="G599" s="13"/>
      <c r="H599" s="13"/>
      <c r="I599" s="13"/>
      <c r="J599" s="13"/>
      <c r="K599" s="15">
        <f>K621</f>
        <v>199.3</v>
      </c>
      <c r="L599" s="15">
        <f>L621</f>
        <v>7.1</v>
      </c>
      <c r="M599" s="15">
        <f>M621</f>
        <v>1415.03</v>
      </c>
    </row>
    <row r="600" spans="1:13" ht="292.5" x14ac:dyDescent="0.25">
      <c r="A600" s="13"/>
      <c r="B600" s="13"/>
      <c r="C600" s="13"/>
      <c r="D600" s="16" t="s">
        <v>454</v>
      </c>
      <c r="E600" s="13"/>
      <c r="F600" s="13"/>
      <c r="G600" s="13"/>
      <c r="H600" s="13"/>
      <c r="I600" s="13"/>
      <c r="J600" s="13"/>
      <c r="K600" s="13"/>
      <c r="L600" s="13"/>
      <c r="M600" s="13"/>
    </row>
    <row r="601" spans="1:13" x14ac:dyDescent="0.25">
      <c r="A601" s="13"/>
      <c r="B601" s="13"/>
      <c r="C601" s="13"/>
      <c r="D601" s="16"/>
      <c r="E601" s="12" t="s">
        <v>455</v>
      </c>
      <c r="F601" s="13">
        <v>0</v>
      </c>
      <c r="G601" s="14">
        <v>0</v>
      </c>
      <c r="H601" s="14">
        <v>0</v>
      </c>
      <c r="I601" s="14">
        <v>0</v>
      </c>
      <c r="J601" s="15">
        <f t="shared" ref="J601:J620" si="15">F601*(G601+ (G601= 0))*(H601+ (H601= 0))*(I601+ (I601= 0))</f>
        <v>0</v>
      </c>
      <c r="K601" s="13"/>
      <c r="L601" s="13"/>
      <c r="M601" s="13"/>
    </row>
    <row r="602" spans="1:13" x14ac:dyDescent="0.25">
      <c r="A602" s="13"/>
      <c r="B602" s="13"/>
      <c r="C602" s="13"/>
      <c r="D602" s="16"/>
      <c r="E602" s="12" t="s">
        <v>456</v>
      </c>
      <c r="F602" s="13">
        <v>1</v>
      </c>
      <c r="G602" s="14">
        <v>12.4</v>
      </c>
      <c r="H602" s="14">
        <v>0</v>
      </c>
      <c r="I602" s="14">
        <v>3.2</v>
      </c>
      <c r="J602" s="15">
        <f t="shared" si="15"/>
        <v>39.680000000000007</v>
      </c>
      <c r="K602" s="13"/>
      <c r="L602" s="13"/>
      <c r="M602" s="13"/>
    </row>
    <row r="603" spans="1:13" x14ac:dyDescent="0.25">
      <c r="A603" s="13"/>
      <c r="B603" s="13"/>
      <c r="C603" s="13"/>
      <c r="D603" s="16"/>
      <c r="E603" s="12" t="s">
        <v>457</v>
      </c>
      <c r="F603" s="13">
        <v>1</v>
      </c>
      <c r="G603" s="14">
        <v>1.8</v>
      </c>
      <c r="H603" s="14">
        <v>0</v>
      </c>
      <c r="I603" s="14">
        <v>3.6</v>
      </c>
      <c r="J603" s="15">
        <f t="shared" si="15"/>
        <v>6.48</v>
      </c>
      <c r="K603" s="13"/>
      <c r="L603" s="13"/>
      <c r="M603" s="13"/>
    </row>
    <row r="604" spans="1:13" x14ac:dyDescent="0.25">
      <c r="A604" s="13"/>
      <c r="B604" s="13"/>
      <c r="C604" s="13"/>
      <c r="D604" s="16"/>
      <c r="E604" s="12" t="s">
        <v>23</v>
      </c>
      <c r="F604" s="13">
        <v>1</v>
      </c>
      <c r="G604" s="14">
        <v>7.6</v>
      </c>
      <c r="H604" s="14">
        <v>0</v>
      </c>
      <c r="I604" s="14">
        <v>3.6</v>
      </c>
      <c r="J604" s="15">
        <f t="shared" si="15"/>
        <v>27.36</v>
      </c>
      <c r="K604" s="13"/>
      <c r="L604" s="13"/>
      <c r="M604" s="13"/>
    </row>
    <row r="605" spans="1:13" x14ac:dyDescent="0.25">
      <c r="A605" s="13"/>
      <c r="B605" s="13"/>
      <c r="C605" s="13"/>
      <c r="D605" s="16"/>
      <c r="E605" s="12" t="s">
        <v>210</v>
      </c>
      <c r="F605" s="13">
        <v>1</v>
      </c>
      <c r="G605" s="14">
        <v>19.600000000000001</v>
      </c>
      <c r="H605" s="14">
        <v>0</v>
      </c>
      <c r="I605" s="14">
        <v>2.4</v>
      </c>
      <c r="J605" s="15">
        <f t="shared" si="15"/>
        <v>47.04</v>
      </c>
      <c r="K605" s="13"/>
      <c r="L605" s="13"/>
      <c r="M605" s="13"/>
    </row>
    <row r="606" spans="1:13" x14ac:dyDescent="0.25">
      <c r="A606" s="13"/>
      <c r="B606" s="13"/>
      <c r="C606" s="13"/>
      <c r="D606" s="16"/>
      <c r="E606" s="12" t="s">
        <v>211</v>
      </c>
      <c r="F606" s="13">
        <v>1</v>
      </c>
      <c r="G606" s="14">
        <v>8</v>
      </c>
      <c r="H606" s="14">
        <v>0</v>
      </c>
      <c r="I606" s="14">
        <v>4.5999999999999996</v>
      </c>
      <c r="J606" s="15">
        <f t="shared" si="15"/>
        <v>36.799999999999997</v>
      </c>
      <c r="K606" s="13"/>
      <c r="L606" s="13"/>
      <c r="M606" s="13"/>
    </row>
    <row r="607" spans="1:13" x14ac:dyDescent="0.25">
      <c r="A607" s="13"/>
      <c r="B607" s="13"/>
      <c r="C607" s="13"/>
      <c r="D607" s="16"/>
      <c r="E607" s="12" t="s">
        <v>23</v>
      </c>
      <c r="F607" s="13">
        <v>1</v>
      </c>
      <c r="G607" s="14">
        <v>6.6</v>
      </c>
      <c r="H607" s="14">
        <v>0</v>
      </c>
      <c r="I607" s="14">
        <v>5.0999999999999996</v>
      </c>
      <c r="J607" s="15">
        <f t="shared" si="15"/>
        <v>33.659999999999997</v>
      </c>
      <c r="K607" s="13"/>
      <c r="L607" s="13"/>
      <c r="M607" s="13"/>
    </row>
    <row r="608" spans="1:13" x14ac:dyDescent="0.25">
      <c r="A608" s="13"/>
      <c r="B608" s="13"/>
      <c r="C608" s="13"/>
      <c r="D608" s="16"/>
      <c r="E608" s="12" t="s">
        <v>212</v>
      </c>
      <c r="F608" s="13">
        <v>0</v>
      </c>
      <c r="G608" s="14">
        <v>0</v>
      </c>
      <c r="H608" s="14">
        <v>0</v>
      </c>
      <c r="I608" s="14">
        <v>0</v>
      </c>
      <c r="J608" s="15">
        <f t="shared" si="15"/>
        <v>0</v>
      </c>
      <c r="K608" s="13"/>
      <c r="L608" s="13"/>
      <c r="M608" s="13"/>
    </row>
    <row r="609" spans="1:13" x14ac:dyDescent="0.25">
      <c r="A609" s="13"/>
      <c r="B609" s="13"/>
      <c r="C609" s="13"/>
      <c r="D609" s="16"/>
      <c r="E609" s="12" t="s">
        <v>458</v>
      </c>
      <c r="F609" s="13">
        <v>-1</v>
      </c>
      <c r="G609" s="14">
        <v>0</v>
      </c>
      <c r="H609" s="14">
        <v>1</v>
      </c>
      <c r="I609" s="14">
        <v>2.6</v>
      </c>
      <c r="J609" s="15">
        <f t="shared" si="15"/>
        <v>-2.6</v>
      </c>
      <c r="K609" s="13"/>
      <c r="L609" s="13"/>
      <c r="M609" s="13"/>
    </row>
    <row r="610" spans="1:13" x14ac:dyDescent="0.25">
      <c r="A610" s="13"/>
      <c r="B610" s="13"/>
      <c r="C610" s="13"/>
      <c r="D610" s="16"/>
      <c r="E610" s="12" t="s">
        <v>23</v>
      </c>
      <c r="F610" s="13">
        <v>-2</v>
      </c>
      <c r="G610" s="14">
        <v>0</v>
      </c>
      <c r="H610" s="14">
        <v>1.2</v>
      </c>
      <c r="I610" s="14">
        <v>2.6</v>
      </c>
      <c r="J610" s="15">
        <f t="shared" si="15"/>
        <v>-6.24</v>
      </c>
      <c r="K610" s="13"/>
      <c r="L610" s="13"/>
      <c r="M610" s="13"/>
    </row>
    <row r="611" spans="1:13" x14ac:dyDescent="0.25">
      <c r="A611" s="13"/>
      <c r="B611" s="13"/>
      <c r="C611" s="13"/>
      <c r="D611" s="16"/>
      <c r="E611" s="12" t="s">
        <v>459</v>
      </c>
      <c r="F611" s="13">
        <v>-2</v>
      </c>
      <c r="G611" s="14">
        <v>0</v>
      </c>
      <c r="H611" s="14">
        <v>1.2</v>
      </c>
      <c r="I611" s="14">
        <v>2.6</v>
      </c>
      <c r="J611" s="15">
        <f t="shared" si="15"/>
        <v>-6.24</v>
      </c>
      <c r="K611" s="13"/>
      <c r="L611" s="13"/>
      <c r="M611" s="13"/>
    </row>
    <row r="612" spans="1:13" x14ac:dyDescent="0.25">
      <c r="A612" s="13"/>
      <c r="B612" s="13"/>
      <c r="C612" s="13"/>
      <c r="D612" s="16"/>
      <c r="E612" s="12" t="s">
        <v>460</v>
      </c>
      <c r="F612" s="13">
        <v>2</v>
      </c>
      <c r="G612" s="14">
        <v>5.8</v>
      </c>
      <c r="H612" s="14">
        <v>0</v>
      </c>
      <c r="I612" s="14">
        <v>5</v>
      </c>
      <c r="J612" s="15">
        <f t="shared" si="15"/>
        <v>58</v>
      </c>
      <c r="K612" s="13"/>
      <c r="L612" s="13"/>
      <c r="M612" s="13"/>
    </row>
    <row r="613" spans="1:13" x14ac:dyDescent="0.25">
      <c r="A613" s="13"/>
      <c r="B613" s="13"/>
      <c r="C613" s="13"/>
      <c r="D613" s="16"/>
      <c r="E613" s="12" t="s">
        <v>461</v>
      </c>
      <c r="F613" s="13">
        <v>-2</v>
      </c>
      <c r="G613" s="14">
        <v>0</v>
      </c>
      <c r="H613" s="14">
        <v>1.2</v>
      </c>
      <c r="I613" s="14">
        <v>1.8</v>
      </c>
      <c r="J613" s="15">
        <f t="shared" si="15"/>
        <v>-4.32</v>
      </c>
      <c r="K613" s="13"/>
      <c r="L613" s="13"/>
      <c r="M613" s="13"/>
    </row>
    <row r="614" spans="1:13" x14ac:dyDescent="0.25">
      <c r="A614" s="13"/>
      <c r="B614" s="13"/>
      <c r="C614" s="13"/>
      <c r="D614" s="16"/>
      <c r="E614" s="12" t="s">
        <v>462</v>
      </c>
      <c r="F614" s="13">
        <v>0</v>
      </c>
      <c r="G614" s="14">
        <v>0</v>
      </c>
      <c r="H614" s="14">
        <v>0</v>
      </c>
      <c r="I614" s="14">
        <v>0</v>
      </c>
      <c r="J614" s="15">
        <f t="shared" si="15"/>
        <v>0</v>
      </c>
      <c r="K614" s="13"/>
      <c r="L614" s="13"/>
      <c r="M614" s="13"/>
    </row>
    <row r="615" spans="1:13" x14ac:dyDescent="0.25">
      <c r="A615" s="13"/>
      <c r="B615" s="13"/>
      <c r="C615" s="13"/>
      <c r="D615" s="16"/>
      <c r="E615" s="12" t="s">
        <v>316</v>
      </c>
      <c r="F615" s="13">
        <v>-2</v>
      </c>
      <c r="G615" s="14">
        <v>6</v>
      </c>
      <c r="H615" s="14">
        <v>0</v>
      </c>
      <c r="I615" s="14">
        <v>0.4</v>
      </c>
      <c r="J615" s="15">
        <f t="shared" si="15"/>
        <v>-4.8000000000000007</v>
      </c>
      <c r="K615" s="13"/>
      <c r="L615" s="13"/>
      <c r="M615" s="13"/>
    </row>
    <row r="616" spans="1:13" x14ac:dyDescent="0.25">
      <c r="A616" s="13"/>
      <c r="B616" s="13"/>
      <c r="C616" s="13"/>
      <c r="D616" s="16"/>
      <c r="E616" s="12" t="s">
        <v>23</v>
      </c>
      <c r="F616" s="13">
        <v>-2</v>
      </c>
      <c r="G616" s="14">
        <v>2.5</v>
      </c>
      <c r="H616" s="14">
        <v>0</v>
      </c>
      <c r="I616" s="14">
        <v>0.4</v>
      </c>
      <c r="J616" s="15">
        <f t="shared" si="15"/>
        <v>-2</v>
      </c>
      <c r="K616" s="13"/>
      <c r="L616" s="13"/>
      <c r="M616" s="13"/>
    </row>
    <row r="617" spans="1:13" x14ac:dyDescent="0.25">
      <c r="A617" s="13"/>
      <c r="B617" s="13"/>
      <c r="C617" s="13"/>
      <c r="D617" s="16"/>
      <c r="E617" s="12" t="s">
        <v>318</v>
      </c>
      <c r="F617" s="13">
        <v>-2</v>
      </c>
      <c r="G617" s="14">
        <v>6</v>
      </c>
      <c r="H617" s="14">
        <v>0</v>
      </c>
      <c r="I617" s="14">
        <v>0.4</v>
      </c>
      <c r="J617" s="15">
        <f t="shared" si="15"/>
        <v>-4.8000000000000007</v>
      </c>
      <c r="K617" s="13"/>
      <c r="L617" s="13"/>
      <c r="M617" s="13"/>
    </row>
    <row r="618" spans="1:13" x14ac:dyDescent="0.25">
      <c r="A618" s="13"/>
      <c r="B618" s="13"/>
      <c r="C618" s="13"/>
      <c r="D618" s="16"/>
      <c r="E618" s="12" t="s">
        <v>23</v>
      </c>
      <c r="F618" s="13">
        <v>-2</v>
      </c>
      <c r="G618" s="14">
        <v>9</v>
      </c>
      <c r="H618" s="14">
        <v>0</v>
      </c>
      <c r="I618" s="14">
        <v>0.4</v>
      </c>
      <c r="J618" s="15">
        <f t="shared" si="15"/>
        <v>-7.2</v>
      </c>
      <c r="K618" s="13"/>
      <c r="L618" s="13"/>
      <c r="M618" s="13"/>
    </row>
    <row r="619" spans="1:13" x14ac:dyDescent="0.25">
      <c r="A619" s="13"/>
      <c r="B619" s="13"/>
      <c r="C619" s="13"/>
      <c r="D619" s="16"/>
      <c r="E619" s="12" t="s">
        <v>319</v>
      </c>
      <c r="F619" s="13">
        <v>-2</v>
      </c>
      <c r="G619" s="14">
        <v>7</v>
      </c>
      <c r="H619" s="14">
        <v>0</v>
      </c>
      <c r="I619" s="14">
        <v>0.4</v>
      </c>
      <c r="J619" s="15">
        <f t="shared" si="15"/>
        <v>-5.6000000000000005</v>
      </c>
      <c r="K619" s="13"/>
      <c r="L619" s="13"/>
      <c r="M619" s="13"/>
    </row>
    <row r="620" spans="1:13" x14ac:dyDescent="0.25">
      <c r="A620" s="13"/>
      <c r="B620" s="13"/>
      <c r="C620" s="13"/>
      <c r="D620" s="16"/>
      <c r="E620" s="12" t="s">
        <v>23</v>
      </c>
      <c r="F620" s="13">
        <v>-2</v>
      </c>
      <c r="G620" s="14">
        <v>7.4</v>
      </c>
      <c r="H620" s="14">
        <v>0</v>
      </c>
      <c r="I620" s="14">
        <v>0.4</v>
      </c>
      <c r="J620" s="15">
        <f t="shared" si="15"/>
        <v>-5.9200000000000008</v>
      </c>
      <c r="K620" s="13"/>
      <c r="L620" s="13"/>
      <c r="M620" s="13"/>
    </row>
    <row r="621" spans="1:13" x14ac:dyDescent="0.25">
      <c r="A621" s="13"/>
      <c r="B621" s="13"/>
      <c r="C621" s="13"/>
      <c r="D621" s="16"/>
      <c r="E621" s="13"/>
      <c r="F621" s="13"/>
      <c r="G621" s="13"/>
      <c r="H621" s="13"/>
      <c r="I621" s="13"/>
      <c r="J621" s="19" t="s">
        <v>463</v>
      </c>
      <c r="K621" s="9">
        <f>SUM(J601:J620)</f>
        <v>199.3</v>
      </c>
      <c r="L621" s="14">
        <v>7.1</v>
      </c>
      <c r="M621" s="9">
        <f>ROUND(L621*K621,2)</f>
        <v>1415.03</v>
      </c>
    </row>
    <row r="622" spans="1:13" ht="0.95" customHeight="1" x14ac:dyDescent="0.25">
      <c r="A622" s="20"/>
      <c r="B622" s="20"/>
      <c r="C622" s="20"/>
      <c r="D622" s="25"/>
      <c r="E622" s="20"/>
      <c r="F622" s="20"/>
      <c r="G622" s="20"/>
      <c r="H622" s="20"/>
      <c r="I622" s="20"/>
      <c r="J622" s="20"/>
      <c r="K622" s="20"/>
      <c r="L622" s="20"/>
      <c r="M622" s="20"/>
    </row>
    <row r="623" spans="1:13" x14ac:dyDescent="0.25">
      <c r="A623" s="13"/>
      <c r="B623" s="13"/>
      <c r="C623" s="13"/>
      <c r="D623" s="16"/>
      <c r="E623" s="13"/>
      <c r="F623" s="13"/>
      <c r="G623" s="13"/>
      <c r="H623" s="13"/>
      <c r="I623" s="13"/>
      <c r="J623" s="19" t="s">
        <v>464</v>
      </c>
      <c r="K623" s="14">
        <v>1</v>
      </c>
      <c r="L623" s="9">
        <f>M597+M621</f>
        <v>1557.03</v>
      </c>
      <c r="M623" s="9">
        <f>ROUND(L623*K623,2)</f>
        <v>1557.03</v>
      </c>
    </row>
    <row r="624" spans="1:13" ht="0.95" customHeight="1" x14ac:dyDescent="0.25">
      <c r="A624" s="20"/>
      <c r="B624" s="20"/>
      <c r="C624" s="20"/>
      <c r="D624" s="25"/>
      <c r="E624" s="20"/>
      <c r="F624" s="20"/>
      <c r="G624" s="20"/>
      <c r="H624" s="20"/>
      <c r="I624" s="20"/>
      <c r="J624" s="20"/>
      <c r="K624" s="20"/>
      <c r="L624" s="20"/>
      <c r="M624" s="20"/>
    </row>
    <row r="625" spans="1:13" x14ac:dyDescent="0.25">
      <c r="A625" s="10" t="s">
        <v>465</v>
      </c>
      <c r="B625" s="10" t="s">
        <v>16</v>
      </c>
      <c r="C625" s="10" t="s">
        <v>17</v>
      </c>
      <c r="D625" s="23" t="s">
        <v>466</v>
      </c>
      <c r="E625" s="11"/>
      <c r="F625" s="11"/>
      <c r="G625" s="11"/>
      <c r="H625" s="11"/>
      <c r="I625" s="11"/>
      <c r="J625" s="11"/>
      <c r="K625" s="9">
        <f>K631</f>
        <v>1</v>
      </c>
      <c r="L625" s="9">
        <f>L631</f>
        <v>101.25</v>
      </c>
      <c r="M625" s="9">
        <f>M631</f>
        <v>101.25</v>
      </c>
    </row>
    <row r="626" spans="1:13" x14ac:dyDescent="0.25">
      <c r="A626" s="12" t="s">
        <v>675</v>
      </c>
      <c r="B626" s="12" t="s">
        <v>22</v>
      </c>
      <c r="C626" s="12" t="s">
        <v>64</v>
      </c>
      <c r="D626" s="24" t="s">
        <v>467</v>
      </c>
      <c r="E626" s="13"/>
      <c r="F626" s="13"/>
      <c r="G626" s="13"/>
      <c r="H626" s="13"/>
      <c r="I626" s="13"/>
      <c r="J626" s="13"/>
      <c r="K626" s="15">
        <f>K629</f>
        <v>7.5</v>
      </c>
      <c r="L626" s="15">
        <f>L629</f>
        <v>13.5</v>
      </c>
      <c r="M626" s="15">
        <f>M629</f>
        <v>101.25</v>
      </c>
    </row>
    <row r="627" spans="1:13" ht="326.25" x14ac:dyDescent="0.25">
      <c r="A627" s="13"/>
      <c r="B627" s="13"/>
      <c r="C627" s="13"/>
      <c r="D627" s="16" t="s">
        <v>468</v>
      </c>
      <c r="E627" s="13"/>
      <c r="F627" s="13"/>
      <c r="G627" s="13"/>
      <c r="H627" s="13"/>
      <c r="I627" s="13"/>
      <c r="J627" s="13"/>
      <c r="K627" s="13"/>
      <c r="L627" s="13"/>
      <c r="M627" s="13"/>
    </row>
    <row r="628" spans="1:13" x14ac:dyDescent="0.25">
      <c r="A628" s="13"/>
      <c r="B628" s="13"/>
      <c r="C628" s="13"/>
      <c r="D628" s="16"/>
      <c r="E628" s="12" t="s">
        <v>469</v>
      </c>
      <c r="F628" s="13">
        <v>1</v>
      </c>
      <c r="G628" s="14">
        <v>5</v>
      </c>
      <c r="H628" s="14">
        <v>1.5</v>
      </c>
      <c r="I628" s="14">
        <v>0</v>
      </c>
      <c r="J628" s="15">
        <f>F628*(G628+ (G628= 0))*(H628+ (H628= 0))*(I628+ (I628= 0))</f>
        <v>7.5</v>
      </c>
      <c r="K628" s="13"/>
      <c r="L628" s="13"/>
      <c r="M628" s="13"/>
    </row>
    <row r="629" spans="1:13" x14ac:dyDescent="0.25">
      <c r="A629" s="13"/>
      <c r="B629" s="13"/>
      <c r="C629" s="13"/>
      <c r="D629" s="16"/>
      <c r="E629" s="13"/>
      <c r="F629" s="13"/>
      <c r="G629" s="13"/>
      <c r="H629" s="13"/>
      <c r="I629" s="13"/>
      <c r="J629" s="19" t="s">
        <v>470</v>
      </c>
      <c r="K629" s="9">
        <f>SUM(J628:J628)</f>
        <v>7.5</v>
      </c>
      <c r="L629" s="14">
        <v>13.5</v>
      </c>
      <c r="M629" s="9">
        <f>ROUND(L629*K629,2)</f>
        <v>101.25</v>
      </c>
    </row>
    <row r="630" spans="1:13" ht="0.95" customHeight="1" x14ac:dyDescent="0.25">
      <c r="A630" s="20"/>
      <c r="B630" s="20"/>
      <c r="C630" s="20"/>
      <c r="D630" s="25"/>
      <c r="E630" s="20"/>
      <c r="F630" s="20"/>
      <c r="G630" s="20"/>
      <c r="H630" s="20"/>
      <c r="I630" s="20"/>
      <c r="J630" s="20"/>
      <c r="K630" s="20"/>
      <c r="L630" s="20"/>
      <c r="M630" s="20"/>
    </row>
    <row r="631" spans="1:13" x14ac:dyDescent="0.25">
      <c r="A631" s="13"/>
      <c r="B631" s="13"/>
      <c r="C631" s="13"/>
      <c r="D631" s="16"/>
      <c r="E631" s="13"/>
      <c r="F631" s="13"/>
      <c r="G631" s="13"/>
      <c r="H631" s="13"/>
      <c r="I631" s="13"/>
      <c r="J631" s="19" t="s">
        <v>471</v>
      </c>
      <c r="K631" s="14">
        <v>1</v>
      </c>
      <c r="L631" s="9">
        <f>M629</f>
        <v>101.25</v>
      </c>
      <c r="M631" s="9">
        <f>ROUND(L631*K631,2)</f>
        <v>101.25</v>
      </c>
    </row>
    <row r="632" spans="1:13" ht="0.95" customHeight="1" x14ac:dyDescent="0.25">
      <c r="A632" s="20"/>
      <c r="B632" s="20"/>
      <c r="C632" s="20"/>
      <c r="D632" s="25"/>
      <c r="E632" s="20"/>
      <c r="F632" s="20"/>
      <c r="G632" s="20"/>
      <c r="H632" s="20"/>
      <c r="I632" s="20"/>
      <c r="J632" s="20"/>
      <c r="K632" s="20"/>
      <c r="L632" s="20"/>
      <c r="M632" s="20"/>
    </row>
    <row r="633" spans="1:13" x14ac:dyDescent="0.25">
      <c r="A633" s="13"/>
      <c r="B633" s="13"/>
      <c r="C633" s="13"/>
      <c r="D633" s="16"/>
      <c r="E633" s="13"/>
      <c r="F633" s="13"/>
      <c r="G633" s="13"/>
      <c r="H633" s="13"/>
      <c r="I633" s="13"/>
      <c r="J633" s="19" t="s">
        <v>472</v>
      </c>
      <c r="K633" s="14">
        <v>1</v>
      </c>
      <c r="L633" s="9">
        <f>M588+M623+M631</f>
        <v>8017.21</v>
      </c>
      <c r="M633" s="9">
        <f>ROUND(L633*K633,2)</f>
        <v>8017.21</v>
      </c>
    </row>
    <row r="634" spans="1:13" ht="0.95" customHeight="1" x14ac:dyDescent="0.25">
      <c r="A634" s="20"/>
      <c r="B634" s="20"/>
      <c r="C634" s="20"/>
      <c r="D634" s="25"/>
      <c r="E634" s="20"/>
      <c r="F634" s="20"/>
      <c r="G634" s="20"/>
      <c r="H634" s="20"/>
      <c r="I634" s="20"/>
      <c r="J634" s="20"/>
      <c r="K634" s="20"/>
      <c r="L634" s="20"/>
      <c r="M634" s="20"/>
    </row>
    <row r="635" spans="1:13" x14ac:dyDescent="0.25">
      <c r="A635" s="10" t="s">
        <v>473</v>
      </c>
      <c r="B635" s="10" t="s">
        <v>16</v>
      </c>
      <c r="C635" s="10" t="s">
        <v>17</v>
      </c>
      <c r="D635" s="23" t="s">
        <v>474</v>
      </c>
      <c r="E635" s="11"/>
      <c r="F635" s="11"/>
      <c r="G635" s="11"/>
      <c r="H635" s="11"/>
      <c r="I635" s="11"/>
      <c r="J635" s="11"/>
      <c r="K635" s="9">
        <f>K707</f>
        <v>1</v>
      </c>
      <c r="L635" s="9">
        <f>L707</f>
        <v>6276.05</v>
      </c>
      <c r="M635" s="9">
        <f>M707</f>
        <v>6276.05</v>
      </c>
    </row>
    <row r="636" spans="1:13" x14ac:dyDescent="0.25">
      <c r="A636" s="12" t="s">
        <v>479</v>
      </c>
      <c r="B636" s="12" t="s">
        <v>22</v>
      </c>
      <c r="C636" s="12" t="s">
        <v>64</v>
      </c>
      <c r="D636" s="24" t="s">
        <v>475</v>
      </c>
      <c r="E636" s="13"/>
      <c r="F636" s="13"/>
      <c r="G636" s="13"/>
      <c r="H636" s="13"/>
      <c r="I636" s="13"/>
      <c r="J636" s="13"/>
      <c r="K636" s="15">
        <f>K640</f>
        <v>47.7</v>
      </c>
      <c r="L636" s="15">
        <f>L640</f>
        <v>15</v>
      </c>
      <c r="M636" s="15">
        <f>M640</f>
        <v>715.5</v>
      </c>
    </row>
    <row r="637" spans="1:13" ht="90" x14ac:dyDescent="0.25">
      <c r="A637" s="13"/>
      <c r="B637" s="13"/>
      <c r="C637" s="13"/>
      <c r="D637" s="16" t="s">
        <v>476</v>
      </c>
      <c r="E637" s="13"/>
      <c r="F637" s="13"/>
      <c r="G637" s="13"/>
      <c r="H637" s="13"/>
      <c r="I637" s="13"/>
      <c r="J637" s="13"/>
      <c r="K637" s="13"/>
      <c r="L637" s="13"/>
      <c r="M637" s="13"/>
    </row>
    <row r="638" spans="1:13" x14ac:dyDescent="0.25">
      <c r="A638" s="13"/>
      <c r="B638" s="13"/>
      <c r="C638" s="13"/>
      <c r="D638" s="16"/>
      <c r="E638" s="12" t="s">
        <v>477</v>
      </c>
      <c r="F638" s="13">
        <v>1</v>
      </c>
      <c r="G638" s="14">
        <v>14.5</v>
      </c>
      <c r="H638" s="14">
        <v>2.6</v>
      </c>
      <c r="I638" s="14">
        <v>0</v>
      </c>
      <c r="J638" s="15">
        <f>F638*(G638+ (G638= 0))*(H638+ (H638= 0))*(I638+ (I638= 0))</f>
        <v>37.700000000000003</v>
      </c>
      <c r="K638" s="13"/>
      <c r="L638" s="13"/>
      <c r="M638" s="13"/>
    </row>
    <row r="639" spans="1:13" x14ac:dyDescent="0.25">
      <c r="A639" s="13"/>
      <c r="B639" s="13"/>
      <c r="C639" s="13"/>
      <c r="D639" s="16"/>
      <c r="E639" s="12" t="s">
        <v>478</v>
      </c>
      <c r="F639" s="13">
        <v>1</v>
      </c>
      <c r="G639" s="14">
        <v>12.5</v>
      </c>
      <c r="H639" s="14">
        <v>0.8</v>
      </c>
      <c r="I639" s="14">
        <v>0</v>
      </c>
      <c r="J639" s="15">
        <f>F639*(G639+ (G639= 0))*(H639+ (H639= 0))*(I639+ (I639= 0))</f>
        <v>10</v>
      </c>
      <c r="K639" s="13"/>
      <c r="L639" s="13"/>
      <c r="M639" s="13"/>
    </row>
    <row r="640" spans="1:13" x14ac:dyDescent="0.25">
      <c r="A640" s="13"/>
      <c r="B640" s="13"/>
      <c r="C640" s="13"/>
      <c r="D640" s="16"/>
      <c r="E640" s="13"/>
      <c r="F640" s="13"/>
      <c r="G640" s="13"/>
      <c r="H640" s="13"/>
      <c r="I640" s="13"/>
      <c r="J640" s="19" t="s">
        <v>485</v>
      </c>
      <c r="K640" s="9">
        <f>SUM(J638:J639)</f>
        <v>47.7</v>
      </c>
      <c r="L640" s="14">
        <v>15</v>
      </c>
      <c r="M640" s="9">
        <f>ROUND(L640*K640,2)</f>
        <v>715.5</v>
      </c>
    </row>
    <row r="641" spans="1:13" ht="0.95" customHeight="1" x14ac:dyDescent="0.25">
      <c r="A641" s="20"/>
      <c r="B641" s="20"/>
      <c r="C641" s="20"/>
      <c r="D641" s="25"/>
      <c r="E641" s="20"/>
      <c r="F641" s="20"/>
      <c r="G641" s="20"/>
      <c r="H641" s="20"/>
      <c r="I641" s="20"/>
      <c r="J641" s="20"/>
      <c r="K641" s="20"/>
      <c r="L641" s="20"/>
      <c r="M641" s="20"/>
    </row>
    <row r="642" spans="1:13" x14ac:dyDescent="0.25">
      <c r="A642" s="12" t="s">
        <v>486</v>
      </c>
      <c r="B642" s="12" t="s">
        <v>22</v>
      </c>
      <c r="C642" s="12" t="s">
        <v>144</v>
      </c>
      <c r="D642" s="24" t="s">
        <v>480</v>
      </c>
      <c r="E642" s="13"/>
      <c r="F642" s="13"/>
      <c r="G642" s="13"/>
      <c r="H642" s="13"/>
      <c r="I642" s="13"/>
      <c r="J642" s="13"/>
      <c r="K642" s="15">
        <f>K647</f>
        <v>27.7</v>
      </c>
      <c r="L642" s="15">
        <f>L647</f>
        <v>24.6</v>
      </c>
      <c r="M642" s="15">
        <f>M647</f>
        <v>681.42</v>
      </c>
    </row>
    <row r="643" spans="1:13" ht="112.5" x14ac:dyDescent="0.25">
      <c r="A643" s="13"/>
      <c r="B643" s="13"/>
      <c r="C643" s="13"/>
      <c r="D643" s="16" t="s">
        <v>481</v>
      </c>
      <c r="E643" s="13"/>
      <c r="F643" s="13"/>
      <c r="G643" s="13"/>
      <c r="H643" s="13"/>
      <c r="I643" s="13"/>
      <c r="J643" s="13"/>
      <c r="K643" s="13"/>
      <c r="L643" s="13"/>
      <c r="M643" s="13"/>
    </row>
    <row r="644" spans="1:13" x14ac:dyDescent="0.25">
      <c r="A644" s="13"/>
      <c r="B644" s="13"/>
      <c r="C644" s="13"/>
      <c r="D644" s="16"/>
      <c r="E644" s="12" t="s">
        <v>482</v>
      </c>
      <c r="F644" s="13">
        <v>1</v>
      </c>
      <c r="G644" s="14">
        <v>14.5</v>
      </c>
      <c r="H644" s="14">
        <v>1</v>
      </c>
      <c r="I644" s="14">
        <v>0</v>
      </c>
      <c r="J644" s="15">
        <f>F644*(G644+ (G644= 0))*(H644+ (H644= 0))*(I644+ (I644= 0))</f>
        <v>14.5</v>
      </c>
      <c r="K644" s="13"/>
      <c r="L644" s="13"/>
      <c r="M644" s="13"/>
    </row>
    <row r="645" spans="1:13" x14ac:dyDescent="0.25">
      <c r="A645" s="13"/>
      <c r="B645" s="13"/>
      <c r="C645" s="13"/>
      <c r="D645" s="16"/>
      <c r="E645" s="12" t="s">
        <v>483</v>
      </c>
      <c r="F645" s="13">
        <v>1</v>
      </c>
      <c r="G645" s="14">
        <v>6</v>
      </c>
      <c r="H645" s="14">
        <v>1</v>
      </c>
      <c r="I645" s="14">
        <v>0</v>
      </c>
      <c r="J645" s="15">
        <f>F645*(G645+ (G645= 0))*(H645+ (H645= 0))*(I645+ (I645= 0))</f>
        <v>6</v>
      </c>
      <c r="K645" s="13"/>
      <c r="L645" s="13"/>
      <c r="M645" s="13"/>
    </row>
    <row r="646" spans="1:13" x14ac:dyDescent="0.25">
      <c r="A646" s="13"/>
      <c r="B646" s="13"/>
      <c r="C646" s="13"/>
      <c r="D646" s="16"/>
      <c r="E646" s="12" t="s">
        <v>484</v>
      </c>
      <c r="F646" s="13">
        <v>1</v>
      </c>
      <c r="G646" s="14">
        <v>6</v>
      </c>
      <c r="H646" s="14">
        <v>1.2</v>
      </c>
      <c r="I646" s="14">
        <v>0</v>
      </c>
      <c r="J646" s="15">
        <f>F646*(G646+ (G646= 0))*(H646+ (H646= 0))*(I646+ (I646= 0))</f>
        <v>7.1999999999999993</v>
      </c>
      <c r="K646" s="13"/>
      <c r="L646" s="13"/>
      <c r="M646" s="13"/>
    </row>
    <row r="647" spans="1:13" x14ac:dyDescent="0.25">
      <c r="A647" s="13"/>
      <c r="B647" s="13"/>
      <c r="C647" s="13"/>
      <c r="D647" s="16"/>
      <c r="E647" s="13"/>
      <c r="F647" s="13"/>
      <c r="G647" s="13"/>
      <c r="H647" s="13"/>
      <c r="I647" s="13"/>
      <c r="J647" s="19" t="s">
        <v>490</v>
      </c>
      <c r="K647" s="9">
        <f>SUM(J644:J646)</f>
        <v>27.7</v>
      </c>
      <c r="L647" s="14">
        <v>24.6</v>
      </c>
      <c r="M647" s="9">
        <f>ROUND(L647*K647,2)</f>
        <v>681.42</v>
      </c>
    </row>
    <row r="648" spans="1:13" ht="0.95" customHeight="1" x14ac:dyDescent="0.25">
      <c r="A648" s="20"/>
      <c r="B648" s="20"/>
      <c r="C648" s="20"/>
      <c r="D648" s="25"/>
      <c r="E648" s="20"/>
      <c r="F648" s="20"/>
      <c r="G648" s="20"/>
      <c r="H648" s="20"/>
      <c r="I648" s="20"/>
      <c r="J648" s="20"/>
      <c r="K648" s="20"/>
      <c r="L648" s="20"/>
      <c r="M648" s="20"/>
    </row>
    <row r="649" spans="1:13" x14ac:dyDescent="0.25">
      <c r="A649" s="12" t="s">
        <v>676</v>
      </c>
      <c r="B649" s="12" t="s">
        <v>22</v>
      </c>
      <c r="C649" s="12" t="s">
        <v>342</v>
      </c>
      <c r="D649" s="24" t="s">
        <v>487</v>
      </c>
      <c r="E649" s="13"/>
      <c r="F649" s="13"/>
      <c r="G649" s="13"/>
      <c r="H649" s="13"/>
      <c r="I649" s="13"/>
      <c r="J649" s="13"/>
      <c r="K649" s="15">
        <f>K652</f>
        <v>4</v>
      </c>
      <c r="L649" s="15">
        <f>L652</f>
        <v>112</v>
      </c>
      <c r="M649" s="15">
        <f>M652</f>
        <v>448</v>
      </c>
    </row>
    <row r="650" spans="1:13" ht="202.5" x14ac:dyDescent="0.25">
      <c r="A650" s="13"/>
      <c r="B650" s="13"/>
      <c r="C650" s="13"/>
      <c r="D650" s="16" t="s">
        <v>488</v>
      </c>
      <c r="E650" s="13"/>
      <c r="F650" s="13"/>
      <c r="G650" s="13"/>
      <c r="H650" s="13"/>
      <c r="I650" s="13"/>
      <c r="J650" s="13"/>
      <c r="K650" s="13"/>
      <c r="L650" s="13"/>
      <c r="M650" s="13"/>
    </row>
    <row r="651" spans="1:13" x14ac:dyDescent="0.25">
      <c r="A651" s="13"/>
      <c r="B651" s="13"/>
      <c r="C651" s="13"/>
      <c r="D651" s="16"/>
      <c r="E651" s="12" t="s">
        <v>489</v>
      </c>
      <c r="F651" s="13">
        <v>4</v>
      </c>
      <c r="G651" s="14">
        <v>0</v>
      </c>
      <c r="H651" s="14">
        <v>0</v>
      </c>
      <c r="I651" s="14">
        <v>0</v>
      </c>
      <c r="J651" s="15">
        <f>F651*(G651+ (G651= 0))*(H651+ (H651= 0))*(I651+ (I651= 0))</f>
        <v>4</v>
      </c>
      <c r="K651" s="13"/>
      <c r="L651" s="13"/>
      <c r="M651" s="13"/>
    </row>
    <row r="652" spans="1:13" x14ac:dyDescent="0.25">
      <c r="A652" s="13"/>
      <c r="B652" s="13"/>
      <c r="C652" s="13"/>
      <c r="D652" s="16"/>
      <c r="E652" s="13"/>
      <c r="F652" s="13"/>
      <c r="G652" s="13"/>
      <c r="H652" s="13"/>
      <c r="I652" s="13"/>
      <c r="J652" s="19" t="s">
        <v>497</v>
      </c>
      <c r="K652" s="9">
        <f>SUM(J651:J651)</f>
        <v>4</v>
      </c>
      <c r="L652" s="14">
        <v>112</v>
      </c>
      <c r="M652" s="9">
        <f>ROUND(L652*K652,2)</f>
        <v>448</v>
      </c>
    </row>
    <row r="653" spans="1:13" ht="0.95" customHeight="1" x14ac:dyDescent="0.25">
      <c r="A653" s="20"/>
      <c r="B653" s="20"/>
      <c r="C653" s="20"/>
      <c r="D653" s="25"/>
      <c r="E653" s="20"/>
      <c r="F653" s="20"/>
      <c r="G653" s="20"/>
      <c r="H653" s="20"/>
      <c r="I653" s="20"/>
      <c r="J653" s="20"/>
      <c r="K653" s="20"/>
      <c r="L653" s="20"/>
      <c r="M653" s="20"/>
    </row>
    <row r="654" spans="1:13" x14ac:dyDescent="0.25">
      <c r="A654" s="12" t="s">
        <v>498</v>
      </c>
      <c r="B654" s="12" t="s">
        <v>22</v>
      </c>
      <c r="C654" s="12" t="s">
        <v>492</v>
      </c>
      <c r="D654" s="24" t="s">
        <v>491</v>
      </c>
      <c r="E654" s="13"/>
      <c r="F654" s="13"/>
      <c r="G654" s="13"/>
      <c r="H654" s="13"/>
      <c r="I654" s="13"/>
      <c r="J654" s="13"/>
      <c r="K654" s="15">
        <f>K659</f>
        <v>25</v>
      </c>
      <c r="L654" s="15">
        <f>L659</f>
        <v>26.7</v>
      </c>
      <c r="M654" s="15">
        <f>M659</f>
        <v>667.5</v>
      </c>
    </row>
    <row r="655" spans="1:13" ht="157.5" x14ac:dyDescent="0.25">
      <c r="A655" s="13"/>
      <c r="B655" s="13"/>
      <c r="C655" s="13"/>
      <c r="D655" s="16" t="s">
        <v>493</v>
      </c>
      <c r="E655" s="13"/>
      <c r="F655" s="13"/>
      <c r="G655" s="13"/>
      <c r="H655" s="13"/>
      <c r="I655" s="13"/>
      <c r="J655" s="13"/>
      <c r="K655" s="13"/>
      <c r="L655" s="13"/>
      <c r="M655" s="13"/>
    </row>
    <row r="656" spans="1:13" x14ac:dyDescent="0.25">
      <c r="A656" s="13"/>
      <c r="B656" s="13"/>
      <c r="C656" s="13"/>
      <c r="D656" s="16"/>
      <c r="E656" s="12" t="s">
        <v>494</v>
      </c>
      <c r="F656" s="13">
        <v>0</v>
      </c>
      <c r="G656" s="14">
        <v>0</v>
      </c>
      <c r="H656" s="14">
        <v>0</v>
      </c>
      <c r="I656" s="14">
        <v>0</v>
      </c>
      <c r="J656" s="15">
        <f>F656*(G656+ (G656= 0))*(H656+ (H656= 0))*(I656+ (I656= 0))</f>
        <v>0</v>
      </c>
      <c r="K656" s="13"/>
      <c r="L656" s="13"/>
      <c r="M656" s="13"/>
    </row>
    <row r="657" spans="1:13" x14ac:dyDescent="0.25">
      <c r="A657" s="13"/>
      <c r="B657" s="13"/>
      <c r="C657" s="13"/>
      <c r="D657" s="16"/>
      <c r="E657" s="12" t="s">
        <v>495</v>
      </c>
      <c r="F657" s="13">
        <v>0</v>
      </c>
      <c r="G657" s="14">
        <v>0</v>
      </c>
      <c r="H657" s="14">
        <v>0</v>
      </c>
      <c r="I657" s="14">
        <v>0</v>
      </c>
      <c r="J657" s="15">
        <f>F657*(G657+ (G657= 0))*(H657+ (H657= 0))*(I657+ (I657= 0))</f>
        <v>0</v>
      </c>
      <c r="K657" s="13"/>
      <c r="L657" s="13"/>
      <c r="M657" s="13"/>
    </row>
    <row r="658" spans="1:13" x14ac:dyDescent="0.25">
      <c r="A658" s="13"/>
      <c r="B658" s="13"/>
      <c r="C658" s="13"/>
      <c r="D658" s="16"/>
      <c r="E658" s="12" t="s">
        <v>496</v>
      </c>
      <c r="F658" s="13">
        <v>1</v>
      </c>
      <c r="G658" s="14">
        <v>25</v>
      </c>
      <c r="H658" s="14">
        <v>0</v>
      </c>
      <c r="I658" s="14">
        <v>0</v>
      </c>
      <c r="J658" s="15">
        <f>F658*(G658+ (G658= 0))*(H658+ (H658= 0))*(I658+ (I658= 0))</f>
        <v>25</v>
      </c>
      <c r="K658" s="13"/>
      <c r="L658" s="13"/>
      <c r="M658" s="13"/>
    </row>
    <row r="659" spans="1:13" x14ac:dyDescent="0.25">
      <c r="A659" s="13"/>
      <c r="B659" s="13"/>
      <c r="C659" s="13"/>
      <c r="D659" s="16"/>
      <c r="E659" s="13"/>
      <c r="F659" s="13"/>
      <c r="G659" s="13"/>
      <c r="H659" s="13"/>
      <c r="I659" s="13"/>
      <c r="J659" s="19" t="s">
        <v>502</v>
      </c>
      <c r="K659" s="9">
        <f>SUM(J656:J658)</f>
        <v>25</v>
      </c>
      <c r="L659" s="14">
        <v>26.7</v>
      </c>
      <c r="M659" s="9">
        <f>ROUND(L659*K659,2)</f>
        <v>667.5</v>
      </c>
    </row>
    <row r="660" spans="1:13" ht="0.95" customHeight="1" x14ac:dyDescent="0.25">
      <c r="A660" s="20"/>
      <c r="B660" s="20"/>
      <c r="C660" s="20"/>
      <c r="D660" s="25"/>
      <c r="E660" s="20"/>
      <c r="F660" s="20"/>
      <c r="G660" s="20"/>
      <c r="H660" s="20"/>
      <c r="I660" s="20"/>
      <c r="J660" s="20"/>
      <c r="K660" s="20"/>
      <c r="L660" s="20"/>
      <c r="M660" s="20"/>
    </row>
    <row r="661" spans="1:13" ht="22.5" x14ac:dyDescent="0.25">
      <c r="A661" s="12" t="s">
        <v>503</v>
      </c>
      <c r="B661" s="12" t="s">
        <v>22</v>
      </c>
      <c r="C661" s="12" t="s">
        <v>342</v>
      </c>
      <c r="D661" s="24" t="s">
        <v>499</v>
      </c>
      <c r="E661" s="13"/>
      <c r="F661" s="13"/>
      <c r="G661" s="13"/>
      <c r="H661" s="13"/>
      <c r="I661" s="13"/>
      <c r="J661" s="13"/>
      <c r="K661" s="15">
        <f>K664</f>
        <v>1</v>
      </c>
      <c r="L661" s="15">
        <f>L664</f>
        <v>100</v>
      </c>
      <c r="M661" s="15">
        <f>M664</f>
        <v>100</v>
      </c>
    </row>
    <row r="662" spans="1:13" ht="90" x14ac:dyDescent="0.25">
      <c r="A662" s="13"/>
      <c r="B662" s="13"/>
      <c r="C662" s="13"/>
      <c r="D662" s="16" t="s">
        <v>500</v>
      </c>
      <c r="E662" s="13"/>
      <c r="F662" s="13"/>
      <c r="G662" s="13"/>
      <c r="H662" s="13"/>
      <c r="I662" s="13"/>
      <c r="J662" s="13"/>
      <c r="K662" s="13"/>
      <c r="L662" s="13"/>
      <c r="M662" s="13"/>
    </row>
    <row r="663" spans="1:13" x14ac:dyDescent="0.25">
      <c r="A663" s="13"/>
      <c r="B663" s="13"/>
      <c r="C663" s="13"/>
      <c r="D663" s="16"/>
      <c r="E663" s="12" t="s">
        <v>501</v>
      </c>
      <c r="F663" s="13">
        <v>1</v>
      </c>
      <c r="G663" s="14">
        <v>0</v>
      </c>
      <c r="H663" s="14">
        <v>0</v>
      </c>
      <c r="I663" s="14">
        <v>0</v>
      </c>
      <c r="J663" s="15">
        <f>F663*(G663+ (G663= 0))*(H663+ (H663= 0))*(I663+ (I663= 0))</f>
        <v>1</v>
      </c>
      <c r="K663" s="13"/>
      <c r="L663" s="13"/>
      <c r="M663" s="13"/>
    </row>
    <row r="664" spans="1:13" x14ac:dyDescent="0.25">
      <c r="A664" s="13"/>
      <c r="B664" s="13"/>
      <c r="C664" s="13"/>
      <c r="D664" s="16"/>
      <c r="E664" s="13"/>
      <c r="F664" s="13"/>
      <c r="G664" s="13"/>
      <c r="H664" s="13"/>
      <c r="I664" s="13"/>
      <c r="J664" s="19" t="s">
        <v>506</v>
      </c>
      <c r="K664" s="9">
        <f>SUM(J663:J663)</f>
        <v>1</v>
      </c>
      <c r="L664" s="14">
        <v>100</v>
      </c>
      <c r="M664" s="9">
        <f>ROUND(L664*K664,2)</f>
        <v>100</v>
      </c>
    </row>
    <row r="665" spans="1:13" ht="0.95" customHeight="1" x14ac:dyDescent="0.25">
      <c r="A665" s="20"/>
      <c r="B665" s="20"/>
      <c r="C665" s="20"/>
      <c r="D665" s="25"/>
      <c r="E665" s="20"/>
      <c r="F665" s="20"/>
      <c r="G665" s="20"/>
      <c r="H665" s="20"/>
      <c r="I665" s="20"/>
      <c r="J665" s="20"/>
      <c r="K665" s="20"/>
      <c r="L665" s="20"/>
      <c r="M665" s="20"/>
    </row>
    <row r="666" spans="1:13" ht="22.5" x14ac:dyDescent="0.25">
      <c r="A666" s="12" t="s">
        <v>507</v>
      </c>
      <c r="B666" s="12" t="s">
        <v>22</v>
      </c>
      <c r="C666" s="12" t="s">
        <v>27</v>
      </c>
      <c r="D666" s="24" t="s">
        <v>504</v>
      </c>
      <c r="E666" s="13"/>
      <c r="F666" s="13"/>
      <c r="G666" s="13"/>
      <c r="H666" s="13"/>
      <c r="I666" s="13"/>
      <c r="J666" s="13"/>
      <c r="K666" s="15">
        <f>K672</f>
        <v>27</v>
      </c>
      <c r="L666" s="15">
        <f>L672</f>
        <v>22.2</v>
      </c>
      <c r="M666" s="15">
        <f>M672</f>
        <v>599.4</v>
      </c>
    </row>
    <row r="667" spans="1:13" ht="112.5" x14ac:dyDescent="0.25">
      <c r="A667" s="13"/>
      <c r="B667" s="13"/>
      <c r="C667" s="13"/>
      <c r="D667" s="16" t="s">
        <v>505</v>
      </c>
      <c r="E667" s="13"/>
      <c r="F667" s="13"/>
      <c r="G667" s="13"/>
      <c r="H667" s="13"/>
      <c r="I667" s="13"/>
      <c r="J667" s="13"/>
      <c r="K667" s="13"/>
      <c r="L667" s="13"/>
      <c r="M667" s="13"/>
    </row>
    <row r="668" spans="1:13" x14ac:dyDescent="0.25">
      <c r="A668" s="13"/>
      <c r="B668" s="13"/>
      <c r="C668" s="13"/>
      <c r="D668" s="16"/>
      <c r="E668" s="12" t="s">
        <v>29</v>
      </c>
      <c r="F668" s="13">
        <v>0</v>
      </c>
      <c r="G668" s="14">
        <v>0</v>
      </c>
      <c r="H668" s="14">
        <v>0</v>
      </c>
      <c r="I668" s="14">
        <v>0</v>
      </c>
      <c r="J668" s="15">
        <f>F668*(G668+ (G668= 0))*(H668+ (H668= 0))*(I668+ (I668= 0))</f>
        <v>0</v>
      </c>
      <c r="K668" s="13"/>
      <c r="L668" s="13"/>
      <c r="M668" s="13"/>
    </row>
    <row r="669" spans="1:13" x14ac:dyDescent="0.25">
      <c r="A669" s="13"/>
      <c r="B669" s="13"/>
      <c r="C669" s="13"/>
      <c r="D669" s="16"/>
      <c r="E669" s="12" t="s">
        <v>30</v>
      </c>
      <c r="F669" s="13">
        <v>1</v>
      </c>
      <c r="G669" s="14">
        <v>8</v>
      </c>
      <c r="H669" s="14">
        <v>1</v>
      </c>
      <c r="I669" s="14">
        <v>0.4</v>
      </c>
      <c r="J669" s="15">
        <f>F669*(G669+ (G669= 0))*(H669+ (H669= 0))*(I669+ (I669= 0))</f>
        <v>3.2</v>
      </c>
      <c r="K669" s="13"/>
      <c r="L669" s="13"/>
      <c r="M669" s="13"/>
    </row>
    <row r="670" spans="1:13" x14ac:dyDescent="0.25">
      <c r="A670" s="13"/>
      <c r="B670" s="13"/>
      <c r="C670" s="13"/>
      <c r="D670" s="16"/>
      <c r="E670" s="12" t="s">
        <v>23</v>
      </c>
      <c r="F670" s="13">
        <v>1</v>
      </c>
      <c r="G670" s="14">
        <v>3</v>
      </c>
      <c r="H670" s="14">
        <v>1.5</v>
      </c>
      <c r="I670" s="14">
        <v>0.4</v>
      </c>
      <c r="J670" s="15">
        <f>F670*(G670+ (G670= 0))*(H670+ (H670= 0))*(I670+ (I670= 0))</f>
        <v>1.8</v>
      </c>
      <c r="K670" s="13"/>
      <c r="L670" s="13"/>
      <c r="M670" s="13"/>
    </row>
    <row r="671" spans="1:13" x14ac:dyDescent="0.25">
      <c r="A671" s="13"/>
      <c r="B671" s="13"/>
      <c r="C671" s="13"/>
      <c r="D671" s="16"/>
      <c r="E671" s="12" t="s">
        <v>31</v>
      </c>
      <c r="F671" s="13">
        <v>1</v>
      </c>
      <c r="G671" s="14">
        <v>11</v>
      </c>
      <c r="H671" s="14">
        <v>5</v>
      </c>
      <c r="I671" s="14">
        <v>0.4</v>
      </c>
      <c r="J671" s="15">
        <f>F671*(G671+ (G671= 0))*(H671+ (H671= 0))*(I671+ (I671= 0))</f>
        <v>22</v>
      </c>
      <c r="K671" s="13"/>
      <c r="L671" s="13"/>
      <c r="M671" s="13"/>
    </row>
    <row r="672" spans="1:13" x14ac:dyDescent="0.25">
      <c r="A672" s="13"/>
      <c r="B672" s="13"/>
      <c r="C672" s="13"/>
      <c r="D672" s="16"/>
      <c r="E672" s="13"/>
      <c r="F672" s="13"/>
      <c r="G672" s="13"/>
      <c r="H672" s="13"/>
      <c r="I672" s="13"/>
      <c r="J672" s="19" t="s">
        <v>510</v>
      </c>
      <c r="K672" s="9">
        <f>SUM(J668:J671)</f>
        <v>27</v>
      </c>
      <c r="L672" s="14">
        <v>22.2</v>
      </c>
      <c r="M672" s="9">
        <f>ROUND(L672*K672,2)</f>
        <v>599.4</v>
      </c>
    </row>
    <row r="673" spans="1:13" ht="0.95" customHeight="1" x14ac:dyDescent="0.25">
      <c r="A673" s="20"/>
      <c r="B673" s="20"/>
      <c r="C673" s="20"/>
      <c r="D673" s="25"/>
      <c r="E673" s="20"/>
      <c r="F673" s="20"/>
      <c r="G673" s="20"/>
      <c r="H673" s="20"/>
      <c r="I673" s="20"/>
      <c r="J673" s="20"/>
      <c r="K673" s="20"/>
      <c r="L673" s="20"/>
      <c r="M673" s="20"/>
    </row>
    <row r="674" spans="1:13" x14ac:dyDescent="0.25">
      <c r="A674" s="12" t="s">
        <v>511</v>
      </c>
      <c r="B674" s="12" t="s">
        <v>22</v>
      </c>
      <c r="C674" s="12" t="s">
        <v>64</v>
      </c>
      <c r="D674" s="24" t="s">
        <v>508</v>
      </c>
      <c r="E674" s="13"/>
      <c r="F674" s="13"/>
      <c r="G674" s="13"/>
      <c r="H674" s="13"/>
      <c r="I674" s="13"/>
      <c r="J674" s="13"/>
      <c r="K674" s="15">
        <f>K680</f>
        <v>67.5</v>
      </c>
      <c r="L674" s="15">
        <f>L680</f>
        <v>3.2</v>
      </c>
      <c r="M674" s="15">
        <f>M680</f>
        <v>216</v>
      </c>
    </row>
    <row r="675" spans="1:13" ht="146.25" x14ac:dyDescent="0.25">
      <c r="A675" s="13"/>
      <c r="B675" s="13"/>
      <c r="C675" s="13"/>
      <c r="D675" s="16" t="s">
        <v>509</v>
      </c>
      <c r="E675" s="13"/>
      <c r="F675" s="13"/>
      <c r="G675" s="13"/>
      <c r="H675" s="13"/>
      <c r="I675" s="13"/>
      <c r="J675" s="13"/>
      <c r="K675" s="13"/>
      <c r="L675" s="13"/>
      <c r="M675" s="13"/>
    </row>
    <row r="676" spans="1:13" x14ac:dyDescent="0.25">
      <c r="A676" s="13"/>
      <c r="B676" s="13"/>
      <c r="C676" s="13"/>
      <c r="D676" s="16"/>
      <c r="E676" s="12" t="s">
        <v>29</v>
      </c>
      <c r="F676" s="13">
        <v>0</v>
      </c>
      <c r="G676" s="17">
        <v>0</v>
      </c>
      <c r="H676" s="17">
        <v>0</v>
      </c>
      <c r="I676" s="17">
        <v>0</v>
      </c>
      <c r="J676" s="18">
        <f>F676*(G676+ (G676= 0))*(H676+ (H676= 0))*(I676+ (I676= 0))</f>
        <v>0</v>
      </c>
      <c r="K676" s="13"/>
      <c r="L676" s="13"/>
      <c r="M676" s="13"/>
    </row>
    <row r="677" spans="1:13" x14ac:dyDescent="0.25">
      <c r="A677" s="13"/>
      <c r="B677" s="13"/>
      <c r="C677" s="13"/>
      <c r="D677" s="16"/>
      <c r="E677" s="12" t="s">
        <v>30</v>
      </c>
      <c r="F677" s="13">
        <v>1</v>
      </c>
      <c r="G677" s="17">
        <v>8</v>
      </c>
      <c r="H677" s="17">
        <v>1</v>
      </c>
      <c r="I677" s="17">
        <v>0</v>
      </c>
      <c r="J677" s="18">
        <f>F677*(G677+ (G677= 0))*(H677+ (H677= 0))*(I677+ (I677= 0))</f>
        <v>8</v>
      </c>
      <c r="K677" s="13"/>
      <c r="L677" s="13"/>
      <c r="M677" s="13"/>
    </row>
    <row r="678" spans="1:13" x14ac:dyDescent="0.25">
      <c r="A678" s="13"/>
      <c r="B678" s="13"/>
      <c r="C678" s="13"/>
      <c r="D678" s="16"/>
      <c r="E678" s="12" t="s">
        <v>23</v>
      </c>
      <c r="F678" s="13">
        <v>1</v>
      </c>
      <c r="G678" s="17">
        <v>3</v>
      </c>
      <c r="H678" s="17">
        <v>1.5</v>
      </c>
      <c r="I678" s="17">
        <v>0</v>
      </c>
      <c r="J678" s="18">
        <f>F678*(G678+ (G678= 0))*(H678+ (H678= 0))*(I678+ (I678= 0))</f>
        <v>4.5</v>
      </c>
      <c r="K678" s="13"/>
      <c r="L678" s="13"/>
      <c r="M678" s="13"/>
    </row>
    <row r="679" spans="1:13" x14ac:dyDescent="0.25">
      <c r="A679" s="13"/>
      <c r="B679" s="13"/>
      <c r="C679" s="13"/>
      <c r="D679" s="16"/>
      <c r="E679" s="12" t="s">
        <v>31</v>
      </c>
      <c r="F679" s="13">
        <v>1</v>
      </c>
      <c r="G679" s="17">
        <v>11</v>
      </c>
      <c r="H679" s="17">
        <v>5</v>
      </c>
      <c r="I679" s="17">
        <v>0</v>
      </c>
      <c r="J679" s="18">
        <f>F679*(G679+ (G679= 0))*(H679+ (H679= 0))*(I679+ (I679= 0))</f>
        <v>55</v>
      </c>
      <c r="K679" s="13"/>
      <c r="L679" s="13"/>
      <c r="M679" s="13"/>
    </row>
    <row r="680" spans="1:13" x14ac:dyDescent="0.25">
      <c r="A680" s="13"/>
      <c r="B680" s="13"/>
      <c r="C680" s="13"/>
      <c r="D680" s="16"/>
      <c r="E680" s="13"/>
      <c r="F680" s="13"/>
      <c r="G680" s="13"/>
      <c r="H680" s="13"/>
      <c r="I680" s="13"/>
      <c r="J680" s="19" t="s">
        <v>515</v>
      </c>
      <c r="K680" s="9">
        <f>SUM(J676:J679)</f>
        <v>67.5</v>
      </c>
      <c r="L680" s="14">
        <v>3.2</v>
      </c>
      <c r="M680" s="9">
        <f>ROUND(L680*K680,2)</f>
        <v>216</v>
      </c>
    </row>
    <row r="681" spans="1:13" ht="0.95" customHeight="1" x14ac:dyDescent="0.25">
      <c r="A681" s="20"/>
      <c r="B681" s="20"/>
      <c r="C681" s="20"/>
      <c r="D681" s="25"/>
      <c r="E681" s="20"/>
      <c r="F681" s="20"/>
      <c r="G681" s="20"/>
      <c r="H681" s="20"/>
      <c r="I681" s="20"/>
      <c r="J681" s="20"/>
      <c r="K681" s="20"/>
      <c r="L681" s="20"/>
      <c r="M681" s="20"/>
    </row>
    <row r="682" spans="1:13" ht="22.5" x14ac:dyDescent="0.25">
      <c r="A682" s="12" t="s">
        <v>325</v>
      </c>
      <c r="B682" s="12" t="s">
        <v>22</v>
      </c>
      <c r="C682" s="12" t="s">
        <v>231</v>
      </c>
      <c r="D682" s="24" t="s">
        <v>512</v>
      </c>
      <c r="E682" s="13"/>
      <c r="F682" s="13"/>
      <c r="G682" s="13"/>
      <c r="H682" s="13"/>
      <c r="I682" s="13"/>
      <c r="J682" s="13"/>
      <c r="K682" s="15">
        <f>K685</f>
        <v>20</v>
      </c>
      <c r="L682" s="15">
        <f>L685</f>
        <v>24.95</v>
      </c>
      <c r="M682" s="15">
        <f>M685</f>
        <v>499</v>
      </c>
    </row>
    <row r="683" spans="1:13" ht="78.75" x14ac:dyDescent="0.25">
      <c r="A683" s="13"/>
      <c r="B683" s="13"/>
      <c r="C683" s="13"/>
      <c r="D683" s="16" t="s">
        <v>513</v>
      </c>
      <c r="E683" s="13"/>
      <c r="F683" s="13"/>
      <c r="G683" s="13"/>
      <c r="H683" s="13"/>
      <c r="I683" s="13"/>
      <c r="J683" s="13"/>
      <c r="K683" s="13"/>
      <c r="L683" s="13"/>
      <c r="M683" s="13"/>
    </row>
    <row r="684" spans="1:13" x14ac:dyDescent="0.25">
      <c r="A684" s="13"/>
      <c r="B684" s="13"/>
      <c r="C684" s="13"/>
      <c r="D684" s="16"/>
      <c r="E684" s="12" t="s">
        <v>514</v>
      </c>
      <c r="F684" s="13">
        <v>1</v>
      </c>
      <c r="G684" s="14">
        <v>20</v>
      </c>
      <c r="H684" s="14">
        <v>0</v>
      </c>
      <c r="I684" s="14">
        <v>0</v>
      </c>
      <c r="J684" s="15">
        <f>F684*(G684+ (G684= 0))*(H684+ (H684= 0))*(I684+ (I684= 0))</f>
        <v>20</v>
      </c>
      <c r="K684" s="13"/>
      <c r="L684" s="13"/>
      <c r="M684" s="13"/>
    </row>
    <row r="685" spans="1:13" x14ac:dyDescent="0.25">
      <c r="A685" s="13"/>
      <c r="B685" s="13"/>
      <c r="C685" s="13"/>
      <c r="D685" s="16"/>
      <c r="E685" s="13"/>
      <c r="F685" s="13"/>
      <c r="G685" s="13"/>
      <c r="H685" s="13"/>
      <c r="I685" s="13"/>
      <c r="J685" s="19" t="s">
        <v>330</v>
      </c>
      <c r="K685" s="9">
        <f>SUM(J684:J684)</f>
        <v>20</v>
      </c>
      <c r="L685" s="14">
        <v>24.95</v>
      </c>
      <c r="M685" s="9">
        <f>ROUND(L685*K685,2)</f>
        <v>499</v>
      </c>
    </row>
    <row r="686" spans="1:13" ht="0.95" customHeight="1" x14ac:dyDescent="0.25">
      <c r="A686" s="20"/>
      <c r="B686" s="20"/>
      <c r="C686" s="20"/>
      <c r="D686" s="25"/>
      <c r="E686" s="20"/>
      <c r="F686" s="20"/>
      <c r="G686" s="20"/>
      <c r="H686" s="20"/>
      <c r="I686" s="20"/>
      <c r="J686" s="20"/>
      <c r="K686" s="20"/>
      <c r="L686" s="20"/>
      <c r="M686" s="20"/>
    </row>
    <row r="687" spans="1:13" ht="22.5" x14ac:dyDescent="0.25">
      <c r="A687" s="12" t="s">
        <v>516</v>
      </c>
      <c r="B687" s="12" t="s">
        <v>22</v>
      </c>
      <c r="C687" s="12" t="s">
        <v>64</v>
      </c>
      <c r="D687" s="24" t="s">
        <v>326</v>
      </c>
      <c r="E687" s="13"/>
      <c r="F687" s="13"/>
      <c r="G687" s="13"/>
      <c r="H687" s="13"/>
      <c r="I687" s="13"/>
      <c r="J687" s="13"/>
      <c r="K687" s="15">
        <f>K692</f>
        <v>27.7</v>
      </c>
      <c r="L687" s="15">
        <f>L692</f>
        <v>39.9</v>
      </c>
      <c r="M687" s="15">
        <f>M692</f>
        <v>1105.23</v>
      </c>
    </row>
    <row r="688" spans="1:13" ht="146.25" x14ac:dyDescent="0.25">
      <c r="A688" s="13"/>
      <c r="B688" s="13"/>
      <c r="C688" s="13"/>
      <c r="D688" s="16" t="s">
        <v>327</v>
      </c>
      <c r="E688" s="13"/>
      <c r="F688" s="13"/>
      <c r="G688" s="13"/>
      <c r="H688" s="13"/>
      <c r="I688" s="13"/>
      <c r="J688" s="13"/>
      <c r="K688" s="13"/>
      <c r="L688" s="13"/>
      <c r="M688" s="13"/>
    </row>
    <row r="689" spans="1:13" x14ac:dyDescent="0.25">
      <c r="A689" s="13"/>
      <c r="B689" s="13"/>
      <c r="C689" s="13"/>
      <c r="D689" s="16"/>
      <c r="E689" s="12" t="s">
        <v>482</v>
      </c>
      <c r="F689" s="13">
        <v>1</v>
      </c>
      <c r="G689" s="14">
        <v>14.5</v>
      </c>
      <c r="H689" s="14">
        <v>1</v>
      </c>
      <c r="I689" s="14">
        <v>0</v>
      </c>
      <c r="J689" s="15">
        <f>F689*(G689+ (G689= 0))*(H689+ (H689= 0))*(I689+ (I689= 0))</f>
        <v>14.5</v>
      </c>
      <c r="K689" s="13"/>
      <c r="L689" s="13"/>
      <c r="M689" s="13"/>
    </row>
    <row r="690" spans="1:13" x14ac:dyDescent="0.25">
      <c r="A690" s="13"/>
      <c r="B690" s="13"/>
      <c r="C690" s="13"/>
      <c r="D690" s="16"/>
      <c r="E690" s="12" t="s">
        <v>483</v>
      </c>
      <c r="F690" s="13">
        <v>1</v>
      </c>
      <c r="G690" s="14">
        <v>6</v>
      </c>
      <c r="H690" s="14">
        <v>1</v>
      </c>
      <c r="I690" s="14">
        <v>0</v>
      </c>
      <c r="J690" s="15">
        <f>F690*(G690+ (G690= 0))*(H690+ (H690= 0))*(I690+ (I690= 0))</f>
        <v>6</v>
      </c>
      <c r="K690" s="13"/>
      <c r="L690" s="13"/>
      <c r="M690" s="13"/>
    </row>
    <row r="691" spans="1:13" x14ac:dyDescent="0.25">
      <c r="A691" s="13"/>
      <c r="B691" s="13"/>
      <c r="C691" s="13"/>
      <c r="D691" s="16"/>
      <c r="E691" s="12" t="s">
        <v>484</v>
      </c>
      <c r="F691" s="13">
        <v>1</v>
      </c>
      <c r="G691" s="14">
        <v>6</v>
      </c>
      <c r="H691" s="14">
        <v>1.2</v>
      </c>
      <c r="I691" s="14">
        <v>0</v>
      </c>
      <c r="J691" s="15">
        <f>F691*(G691+ (G691= 0))*(H691+ (H691= 0))*(I691+ (I691= 0))</f>
        <v>7.1999999999999993</v>
      </c>
      <c r="K691" s="13"/>
      <c r="L691" s="13"/>
      <c r="M691" s="13"/>
    </row>
    <row r="692" spans="1:13" x14ac:dyDescent="0.25">
      <c r="A692" s="13"/>
      <c r="B692" s="13"/>
      <c r="C692" s="13"/>
      <c r="D692" s="16"/>
      <c r="E692" s="13"/>
      <c r="F692" s="13"/>
      <c r="G692" s="13"/>
      <c r="H692" s="13"/>
      <c r="I692" s="13"/>
      <c r="J692" s="19" t="s">
        <v>520</v>
      </c>
      <c r="K692" s="9">
        <f>SUM(J689:J691)</f>
        <v>27.7</v>
      </c>
      <c r="L692" s="14">
        <v>39.9</v>
      </c>
      <c r="M692" s="9">
        <f>ROUND(L692*K692,2)</f>
        <v>1105.23</v>
      </c>
    </row>
    <row r="693" spans="1:13" ht="0.95" customHeight="1" x14ac:dyDescent="0.25">
      <c r="A693" s="20"/>
      <c r="B693" s="20"/>
      <c r="C693" s="20"/>
      <c r="D693" s="25"/>
      <c r="E693" s="20"/>
      <c r="F693" s="20"/>
      <c r="G693" s="20"/>
      <c r="H693" s="20"/>
      <c r="I693" s="20"/>
      <c r="J693" s="20"/>
      <c r="K693" s="20"/>
      <c r="L693" s="20"/>
      <c r="M693" s="20"/>
    </row>
    <row r="694" spans="1:13" ht="22.5" x14ac:dyDescent="0.25">
      <c r="A694" s="12" t="s">
        <v>521</v>
      </c>
      <c r="B694" s="12" t="s">
        <v>22</v>
      </c>
      <c r="C694" s="12" t="s">
        <v>5</v>
      </c>
      <c r="D694" s="24" t="s">
        <v>517</v>
      </c>
      <c r="E694" s="13"/>
      <c r="F694" s="13"/>
      <c r="G694" s="13"/>
      <c r="H694" s="13"/>
      <c r="I694" s="13"/>
      <c r="J694" s="13"/>
      <c r="K694" s="15">
        <f>K698</f>
        <v>3</v>
      </c>
      <c r="L694" s="15">
        <f>L698</f>
        <v>148</v>
      </c>
      <c r="M694" s="15">
        <f>M698</f>
        <v>444</v>
      </c>
    </row>
    <row r="695" spans="1:13" ht="225" x14ac:dyDescent="0.25">
      <c r="A695" s="13"/>
      <c r="B695" s="13"/>
      <c r="C695" s="13"/>
      <c r="D695" s="16" t="s">
        <v>518</v>
      </c>
      <c r="E695" s="13"/>
      <c r="F695" s="13"/>
      <c r="G695" s="13"/>
      <c r="H695" s="13"/>
      <c r="I695" s="13"/>
      <c r="J695" s="13"/>
      <c r="K695" s="13"/>
      <c r="L695" s="13"/>
      <c r="M695" s="13"/>
    </row>
    <row r="696" spans="1:13" x14ac:dyDescent="0.25">
      <c r="A696" s="13"/>
      <c r="B696" s="13"/>
      <c r="C696" s="13"/>
      <c r="D696" s="16"/>
      <c r="E696" s="12" t="s">
        <v>494</v>
      </c>
      <c r="F696" s="13">
        <v>0</v>
      </c>
      <c r="G696" s="14">
        <v>0</v>
      </c>
      <c r="H696" s="14">
        <v>0</v>
      </c>
      <c r="I696" s="14">
        <v>0</v>
      </c>
      <c r="J696" s="15">
        <f>F696*(G696+ (G696= 0))*(H696+ (H696= 0))*(I696+ (I696= 0))</f>
        <v>0</v>
      </c>
      <c r="K696" s="13"/>
      <c r="L696" s="13"/>
      <c r="M696" s="13"/>
    </row>
    <row r="697" spans="1:13" x14ac:dyDescent="0.25">
      <c r="A697" s="13"/>
      <c r="B697" s="13"/>
      <c r="C697" s="13"/>
      <c r="D697" s="16"/>
      <c r="E697" s="12" t="s">
        <v>519</v>
      </c>
      <c r="F697" s="13">
        <v>3</v>
      </c>
      <c r="G697" s="14">
        <v>0</v>
      </c>
      <c r="H697" s="14">
        <v>0</v>
      </c>
      <c r="I697" s="14">
        <v>0</v>
      </c>
      <c r="J697" s="15">
        <f>F697*(G697+ (G697= 0))*(H697+ (H697= 0))*(I697+ (I697= 0))</f>
        <v>3</v>
      </c>
      <c r="K697" s="13"/>
      <c r="L697" s="13"/>
      <c r="M697" s="13"/>
    </row>
    <row r="698" spans="1:13" x14ac:dyDescent="0.25">
      <c r="A698" s="13"/>
      <c r="B698" s="13"/>
      <c r="C698" s="13"/>
      <c r="D698" s="16"/>
      <c r="E698" s="13"/>
      <c r="F698" s="13"/>
      <c r="G698" s="13"/>
      <c r="H698" s="13"/>
      <c r="I698" s="13"/>
      <c r="J698" s="19" t="s">
        <v>526</v>
      </c>
      <c r="K698" s="9">
        <f>SUM(J696:J697)</f>
        <v>3</v>
      </c>
      <c r="L698" s="14">
        <v>148</v>
      </c>
      <c r="M698" s="9">
        <f>ROUND(L698*K698,2)</f>
        <v>444</v>
      </c>
    </row>
    <row r="699" spans="1:13" ht="0.95" customHeight="1" x14ac:dyDescent="0.25">
      <c r="A699" s="20"/>
      <c r="B699" s="20"/>
      <c r="C699" s="20"/>
      <c r="D699" s="25"/>
      <c r="E699" s="20"/>
      <c r="F699" s="20"/>
      <c r="G699" s="20"/>
      <c r="H699" s="20"/>
      <c r="I699" s="20"/>
      <c r="J699" s="20"/>
      <c r="K699" s="20"/>
      <c r="L699" s="20"/>
      <c r="M699" s="20"/>
    </row>
    <row r="700" spans="1:13" ht="22.5" x14ac:dyDescent="0.25">
      <c r="A700" s="12" t="s">
        <v>677</v>
      </c>
      <c r="B700" s="12" t="s">
        <v>22</v>
      </c>
      <c r="C700" s="12" t="s">
        <v>172</v>
      </c>
      <c r="D700" s="24" t="s">
        <v>522</v>
      </c>
      <c r="E700" s="13"/>
      <c r="F700" s="13"/>
      <c r="G700" s="13"/>
      <c r="H700" s="13"/>
      <c r="I700" s="13"/>
      <c r="J700" s="13"/>
      <c r="K700" s="15">
        <f>K705</f>
        <v>1</v>
      </c>
      <c r="L700" s="15">
        <f>L705</f>
        <v>800</v>
      </c>
      <c r="M700" s="15">
        <f>M705</f>
        <v>800</v>
      </c>
    </row>
    <row r="701" spans="1:13" ht="101.25" x14ac:dyDescent="0.25">
      <c r="A701" s="13"/>
      <c r="B701" s="13"/>
      <c r="C701" s="13"/>
      <c r="D701" s="16" t="s">
        <v>523</v>
      </c>
      <c r="E701" s="13"/>
      <c r="F701" s="13"/>
      <c r="G701" s="13"/>
      <c r="H701" s="13"/>
      <c r="I701" s="13"/>
      <c r="J701" s="13"/>
      <c r="K701" s="13"/>
      <c r="L701" s="13"/>
      <c r="M701" s="13"/>
    </row>
    <row r="702" spans="1:13" x14ac:dyDescent="0.25">
      <c r="A702" s="13"/>
      <c r="B702" s="13"/>
      <c r="C702" s="13"/>
      <c r="D702" s="16"/>
      <c r="E702" s="12" t="s">
        <v>494</v>
      </c>
      <c r="F702" s="13">
        <v>0</v>
      </c>
      <c r="G702" s="14">
        <v>0</v>
      </c>
      <c r="H702" s="14">
        <v>0</v>
      </c>
      <c r="I702" s="14">
        <v>0</v>
      </c>
      <c r="J702" s="15">
        <f>F702*(G702+ (G702= 0))*(H702+ (H702= 0))*(I702+ (I702= 0))</f>
        <v>0</v>
      </c>
      <c r="K702" s="13"/>
      <c r="L702" s="13"/>
      <c r="M702" s="13"/>
    </row>
    <row r="703" spans="1:13" x14ac:dyDescent="0.25">
      <c r="A703" s="13"/>
      <c r="B703" s="13"/>
      <c r="C703" s="13"/>
      <c r="D703" s="16"/>
      <c r="E703" s="12" t="s">
        <v>524</v>
      </c>
      <c r="F703" s="13">
        <v>0</v>
      </c>
      <c r="G703" s="14">
        <v>0</v>
      </c>
      <c r="H703" s="14">
        <v>0</v>
      </c>
      <c r="I703" s="14">
        <v>0</v>
      </c>
      <c r="J703" s="15">
        <f>F703*(G703+ (G703= 0))*(H703+ (H703= 0))*(I703+ (I703= 0))</f>
        <v>0</v>
      </c>
      <c r="K703" s="13"/>
      <c r="L703" s="13"/>
      <c r="M703" s="13"/>
    </row>
    <row r="704" spans="1:13" x14ac:dyDescent="0.25">
      <c r="A704" s="13"/>
      <c r="B704" s="13"/>
      <c r="C704" s="13"/>
      <c r="D704" s="16"/>
      <c r="E704" s="12" t="s">
        <v>525</v>
      </c>
      <c r="F704" s="13">
        <v>1</v>
      </c>
      <c r="G704" s="14">
        <v>0</v>
      </c>
      <c r="H704" s="14">
        <v>0</v>
      </c>
      <c r="I704" s="14">
        <v>0</v>
      </c>
      <c r="J704" s="15">
        <f>F704*(G704+ (G704= 0))*(H704+ (H704= 0))*(I704+ (I704= 0))</f>
        <v>1</v>
      </c>
      <c r="K704" s="13"/>
      <c r="L704" s="13"/>
      <c r="M704" s="13"/>
    </row>
    <row r="705" spans="1:13" x14ac:dyDescent="0.25">
      <c r="A705" s="13"/>
      <c r="B705" s="13"/>
      <c r="C705" s="13"/>
      <c r="D705" s="16"/>
      <c r="E705" s="13"/>
      <c r="F705" s="13"/>
      <c r="G705" s="13"/>
      <c r="H705" s="13"/>
      <c r="I705" s="13"/>
      <c r="J705" s="19" t="s">
        <v>734</v>
      </c>
      <c r="K705" s="9">
        <f>SUM(J702:J704)</f>
        <v>1</v>
      </c>
      <c r="L705" s="14">
        <v>800</v>
      </c>
      <c r="M705" s="9">
        <f>ROUND(L705*K705,2)</f>
        <v>800</v>
      </c>
    </row>
    <row r="706" spans="1:13" ht="0.95" customHeight="1" x14ac:dyDescent="0.25">
      <c r="A706" s="20"/>
      <c r="B706" s="20"/>
      <c r="C706" s="20"/>
      <c r="D706" s="25"/>
      <c r="E706" s="20"/>
      <c r="F706" s="20"/>
      <c r="G706" s="20"/>
      <c r="H706" s="20"/>
      <c r="I706" s="20"/>
      <c r="J706" s="20"/>
      <c r="K706" s="20"/>
      <c r="L706" s="20"/>
      <c r="M706" s="20"/>
    </row>
    <row r="707" spans="1:13" x14ac:dyDescent="0.25">
      <c r="A707" s="13"/>
      <c r="B707" s="13"/>
      <c r="C707" s="13"/>
      <c r="D707" s="16"/>
      <c r="E707" s="13"/>
      <c r="F707" s="13"/>
      <c r="G707" s="13"/>
      <c r="H707" s="13"/>
      <c r="I707" s="13"/>
      <c r="J707" s="19" t="s">
        <v>527</v>
      </c>
      <c r="K707" s="14">
        <v>1</v>
      </c>
      <c r="L707" s="9">
        <f>M640+M647+M652+M659+M664+M672+M680+M685+M692+M698+M705</f>
        <v>6276.05</v>
      </c>
      <c r="M707" s="9">
        <f>ROUND(L707*K707,2)</f>
        <v>6276.05</v>
      </c>
    </row>
    <row r="708" spans="1:13" ht="0.95" customHeight="1" x14ac:dyDescent="0.25">
      <c r="A708" s="20"/>
      <c r="B708" s="20"/>
      <c r="C708" s="20"/>
      <c r="D708" s="25"/>
      <c r="E708" s="20"/>
      <c r="F708" s="20"/>
      <c r="G708" s="20"/>
      <c r="H708" s="20"/>
      <c r="I708" s="20"/>
      <c r="J708" s="20"/>
      <c r="K708" s="20"/>
      <c r="L708" s="20"/>
      <c r="M708" s="20"/>
    </row>
    <row r="709" spans="1:13" x14ac:dyDescent="0.25">
      <c r="A709" s="13"/>
      <c r="B709" s="13"/>
      <c r="C709" s="13"/>
      <c r="D709" s="16"/>
      <c r="E709" s="13"/>
      <c r="F709" s="13"/>
      <c r="G709" s="13"/>
      <c r="H709" s="13"/>
      <c r="I709" s="13"/>
      <c r="J709" s="19" t="s">
        <v>528</v>
      </c>
      <c r="K709" s="14">
        <v>1</v>
      </c>
      <c r="L709" s="9">
        <f>M145+M206+M348+M453+M499+M510+M545+M561+M633+M707</f>
        <v>131538.49</v>
      </c>
      <c r="M709" s="9">
        <f>ROUND(L709*K709,2)</f>
        <v>131538.49</v>
      </c>
    </row>
    <row r="710" spans="1:13" ht="0.95" customHeight="1" x14ac:dyDescent="0.25">
      <c r="A710" s="20"/>
      <c r="B710" s="20"/>
      <c r="C710" s="20"/>
      <c r="D710" s="25"/>
      <c r="E710" s="20"/>
      <c r="F710" s="20"/>
      <c r="G710" s="20"/>
      <c r="H710" s="20"/>
      <c r="I710" s="20"/>
      <c r="J710" s="20"/>
      <c r="K710" s="20"/>
      <c r="L710" s="20"/>
      <c r="M710" s="20"/>
    </row>
    <row r="711" spans="1:13" x14ac:dyDescent="0.25">
      <c r="A711" s="7" t="s">
        <v>529</v>
      </c>
      <c r="B711" s="7" t="s">
        <v>16</v>
      </c>
      <c r="C711" s="7" t="s">
        <v>17</v>
      </c>
      <c r="D711" s="22" t="s">
        <v>530</v>
      </c>
      <c r="E711" s="8"/>
      <c r="F711" s="8"/>
      <c r="G711" s="8"/>
      <c r="H711" s="8"/>
      <c r="I711" s="8"/>
      <c r="J711" s="8"/>
      <c r="K711" s="9">
        <f>K1001</f>
        <v>1</v>
      </c>
      <c r="L711" s="9">
        <f>L1001</f>
        <v>42933.82</v>
      </c>
      <c r="M711" s="9">
        <f>M1001</f>
        <v>42933.82</v>
      </c>
    </row>
    <row r="712" spans="1:13" x14ac:dyDescent="0.25">
      <c r="A712" s="10" t="s">
        <v>678</v>
      </c>
      <c r="B712" s="10" t="s">
        <v>16</v>
      </c>
      <c r="C712" s="10" t="s">
        <v>17</v>
      </c>
      <c r="D712" s="23" t="s">
        <v>531</v>
      </c>
      <c r="E712" s="11"/>
      <c r="F712" s="11"/>
      <c r="G712" s="11"/>
      <c r="H712" s="11"/>
      <c r="I712" s="11"/>
      <c r="J712" s="11"/>
      <c r="K712" s="9">
        <f>K875</f>
        <v>1</v>
      </c>
      <c r="L712" s="9">
        <f>L875</f>
        <v>6258.53</v>
      </c>
      <c r="M712" s="9">
        <f>M875</f>
        <v>6258.53</v>
      </c>
    </row>
    <row r="713" spans="1:13" x14ac:dyDescent="0.25">
      <c r="A713" s="12" t="s">
        <v>679</v>
      </c>
      <c r="B713" s="12" t="s">
        <v>22</v>
      </c>
      <c r="C713" s="12" t="s">
        <v>533</v>
      </c>
      <c r="D713" s="24" t="s">
        <v>532</v>
      </c>
      <c r="E713" s="13"/>
      <c r="F713" s="13"/>
      <c r="G713" s="13"/>
      <c r="H713" s="13"/>
      <c r="I713" s="13"/>
      <c r="J713" s="13"/>
      <c r="K713" s="15">
        <f>K716</f>
        <v>1</v>
      </c>
      <c r="L713" s="15">
        <f>L716</f>
        <v>0</v>
      </c>
      <c r="M713" s="15">
        <f>M716</f>
        <v>0</v>
      </c>
    </row>
    <row r="714" spans="1:13" ht="146.25" x14ac:dyDescent="0.25">
      <c r="A714" s="13"/>
      <c r="B714" s="13"/>
      <c r="C714" s="13"/>
      <c r="D714" s="16" t="s">
        <v>534</v>
      </c>
      <c r="E714" s="13"/>
      <c r="F714" s="13"/>
      <c r="G714" s="13"/>
      <c r="H714" s="13"/>
      <c r="I714" s="13"/>
      <c r="J714" s="13"/>
      <c r="K714" s="13"/>
      <c r="L714" s="13"/>
      <c r="M714" s="13"/>
    </row>
    <row r="715" spans="1:13" x14ac:dyDescent="0.25">
      <c r="A715" s="13"/>
      <c r="B715" s="13"/>
      <c r="C715" s="13"/>
      <c r="D715" s="16"/>
      <c r="E715" s="12" t="s">
        <v>344</v>
      </c>
      <c r="F715" s="13">
        <v>1</v>
      </c>
      <c r="G715" s="14">
        <v>0</v>
      </c>
      <c r="H715" s="14">
        <v>0</v>
      </c>
      <c r="I715" s="14">
        <v>0</v>
      </c>
      <c r="J715" s="15">
        <f>F715*(G715+ (G715= 0))*(H715+ (H715= 0))*(I715+ (I715= 0))</f>
        <v>1</v>
      </c>
      <c r="K715" s="13"/>
      <c r="L715" s="13"/>
      <c r="M715" s="13"/>
    </row>
    <row r="716" spans="1:13" x14ac:dyDescent="0.25">
      <c r="A716" s="13"/>
      <c r="B716" s="13"/>
      <c r="C716" s="13"/>
      <c r="D716" s="16"/>
      <c r="E716" s="13"/>
      <c r="F716" s="13"/>
      <c r="G716" s="13"/>
      <c r="H716" s="13"/>
      <c r="I716" s="13"/>
      <c r="J716" s="19" t="s">
        <v>735</v>
      </c>
      <c r="K716" s="9">
        <f>SUM(J715:J715)</f>
        <v>1</v>
      </c>
      <c r="L716" s="14">
        <v>0</v>
      </c>
      <c r="M716" s="9">
        <f>ROUND(L716*K716,2)</f>
        <v>0</v>
      </c>
    </row>
    <row r="717" spans="1:13" ht="0.95" customHeight="1" x14ac:dyDescent="0.25">
      <c r="A717" s="20"/>
      <c r="B717" s="20"/>
      <c r="C717" s="20"/>
      <c r="D717" s="25"/>
      <c r="E717" s="20"/>
      <c r="F717" s="20"/>
      <c r="G717" s="20"/>
      <c r="H717" s="20"/>
      <c r="I717" s="20"/>
      <c r="J717" s="20"/>
      <c r="K717" s="20"/>
      <c r="L717" s="20"/>
      <c r="M717" s="20"/>
    </row>
    <row r="718" spans="1:13" ht="22.9" customHeight="1" x14ac:dyDescent="0.25">
      <c r="A718" s="12" t="s">
        <v>680</v>
      </c>
      <c r="B718" s="12" t="s">
        <v>22</v>
      </c>
      <c r="C718" s="12" t="s">
        <v>342</v>
      </c>
      <c r="D718" s="24" t="s">
        <v>535</v>
      </c>
      <c r="E718" s="13"/>
      <c r="F718" s="13"/>
      <c r="G718" s="13"/>
      <c r="H718" s="13"/>
      <c r="I718" s="13"/>
      <c r="J718" s="13"/>
      <c r="K718" s="15">
        <f>K721</f>
        <v>1</v>
      </c>
      <c r="L718" s="15">
        <f>L721</f>
        <v>180</v>
      </c>
      <c r="M718" s="15">
        <f>M721</f>
        <v>180</v>
      </c>
    </row>
    <row r="719" spans="1:13" ht="78.75" x14ac:dyDescent="0.25">
      <c r="A719" s="13"/>
      <c r="B719" s="13"/>
      <c r="C719" s="13"/>
      <c r="D719" s="16" t="s">
        <v>536</v>
      </c>
      <c r="E719" s="13"/>
      <c r="F719" s="13"/>
      <c r="G719" s="13"/>
      <c r="H719" s="13"/>
      <c r="I719" s="13"/>
      <c r="J719" s="13"/>
      <c r="K719" s="13"/>
      <c r="L719" s="13"/>
      <c r="M719" s="13"/>
    </row>
    <row r="720" spans="1:13" x14ac:dyDescent="0.25">
      <c r="A720" s="13"/>
      <c r="B720" s="13"/>
      <c r="C720" s="13"/>
      <c r="D720" s="16"/>
      <c r="E720" s="12" t="s">
        <v>537</v>
      </c>
      <c r="F720" s="13">
        <v>1</v>
      </c>
      <c r="G720" s="14">
        <v>0</v>
      </c>
      <c r="H720" s="14">
        <v>0</v>
      </c>
      <c r="I720" s="14">
        <v>0</v>
      </c>
      <c r="J720" s="15">
        <f>F720*(G720+ (G720= 0))*(H720+ (H720= 0))*(I720+ (I720= 0))</f>
        <v>1</v>
      </c>
      <c r="K720" s="13"/>
      <c r="L720" s="13"/>
      <c r="M720" s="13"/>
    </row>
    <row r="721" spans="1:13" x14ac:dyDescent="0.25">
      <c r="A721" s="13"/>
      <c r="B721" s="13"/>
      <c r="C721" s="13"/>
      <c r="D721" s="16"/>
      <c r="E721" s="13"/>
      <c r="F721" s="13"/>
      <c r="G721" s="13"/>
      <c r="H721" s="13"/>
      <c r="I721" s="13"/>
      <c r="J721" s="19" t="s">
        <v>736</v>
      </c>
      <c r="K721" s="9">
        <f>SUM(J720:J720)</f>
        <v>1</v>
      </c>
      <c r="L721" s="14">
        <v>180</v>
      </c>
      <c r="M721" s="9">
        <f>ROUND(L721*K721,2)</f>
        <v>180</v>
      </c>
    </row>
    <row r="722" spans="1:13" ht="0.95" customHeight="1" x14ac:dyDescent="0.25">
      <c r="A722" s="20"/>
      <c r="B722" s="20"/>
      <c r="C722" s="20"/>
      <c r="D722" s="25"/>
      <c r="E722" s="20"/>
      <c r="F722" s="20"/>
      <c r="G722" s="20"/>
      <c r="H722" s="20"/>
      <c r="I722" s="20"/>
      <c r="J722" s="20"/>
      <c r="K722" s="20"/>
      <c r="L722" s="20"/>
      <c r="M722" s="20"/>
    </row>
    <row r="723" spans="1:13" ht="22.5" x14ac:dyDescent="0.25">
      <c r="A723" s="12" t="s">
        <v>681</v>
      </c>
      <c r="B723" s="12" t="s">
        <v>22</v>
      </c>
      <c r="C723" s="12" t="s">
        <v>492</v>
      </c>
      <c r="D723" s="24" t="s">
        <v>538</v>
      </c>
      <c r="E723" s="13"/>
      <c r="F723" s="13"/>
      <c r="G723" s="13"/>
      <c r="H723" s="13"/>
      <c r="I723" s="13"/>
      <c r="J723" s="13"/>
      <c r="K723" s="15">
        <f>K726</f>
        <v>25</v>
      </c>
      <c r="L723" s="15">
        <f>L726</f>
        <v>12.79</v>
      </c>
      <c r="M723" s="15">
        <f>M726</f>
        <v>319.75</v>
      </c>
    </row>
    <row r="724" spans="1:13" ht="202.5" x14ac:dyDescent="0.25">
      <c r="A724" s="13"/>
      <c r="B724" s="13"/>
      <c r="C724" s="13"/>
      <c r="D724" s="16" t="s">
        <v>539</v>
      </c>
      <c r="E724" s="13"/>
      <c r="F724" s="13"/>
      <c r="G724" s="13"/>
      <c r="H724" s="13"/>
      <c r="I724" s="13"/>
      <c r="J724" s="13"/>
      <c r="K724" s="13"/>
      <c r="L724" s="13"/>
      <c r="M724" s="13"/>
    </row>
    <row r="725" spans="1:13" x14ac:dyDescent="0.25">
      <c r="A725" s="13"/>
      <c r="B725" s="13"/>
      <c r="C725" s="13"/>
      <c r="D725" s="16"/>
      <c r="E725" s="12" t="s">
        <v>540</v>
      </c>
      <c r="F725" s="13">
        <v>1</v>
      </c>
      <c r="G725" s="14">
        <v>25</v>
      </c>
      <c r="H725" s="14">
        <v>0</v>
      </c>
      <c r="I725" s="14">
        <v>0</v>
      </c>
      <c r="J725" s="15">
        <f>F725*(G725+ (G725= 0))*(H725+ (H725= 0))*(I725+ (I725= 0))</f>
        <v>25</v>
      </c>
      <c r="K725" s="13"/>
      <c r="L725" s="13"/>
      <c r="M725" s="13"/>
    </row>
    <row r="726" spans="1:13" x14ac:dyDescent="0.25">
      <c r="A726" s="13"/>
      <c r="B726" s="13"/>
      <c r="C726" s="13"/>
      <c r="D726" s="16"/>
      <c r="E726" s="13"/>
      <c r="F726" s="13"/>
      <c r="G726" s="13"/>
      <c r="H726" s="13"/>
      <c r="I726" s="13"/>
      <c r="J726" s="19" t="s">
        <v>737</v>
      </c>
      <c r="K726" s="9">
        <f>SUM(J725:J725)</f>
        <v>25</v>
      </c>
      <c r="L726" s="14">
        <v>12.79</v>
      </c>
      <c r="M726" s="9">
        <f>ROUND(L726*K726,2)</f>
        <v>319.75</v>
      </c>
    </row>
    <row r="727" spans="1:13" ht="0.95" customHeight="1" x14ac:dyDescent="0.25">
      <c r="A727" s="20"/>
      <c r="B727" s="20"/>
      <c r="C727" s="20"/>
      <c r="D727" s="25"/>
      <c r="E727" s="20"/>
      <c r="F727" s="20"/>
      <c r="G727" s="20"/>
      <c r="H727" s="20"/>
      <c r="I727" s="20"/>
      <c r="J727" s="20"/>
      <c r="K727" s="20"/>
      <c r="L727" s="20"/>
      <c r="M727" s="20"/>
    </row>
    <row r="728" spans="1:13" ht="22.5" x14ac:dyDescent="0.25">
      <c r="A728" s="12" t="s">
        <v>682</v>
      </c>
      <c r="B728" s="12" t="s">
        <v>22</v>
      </c>
      <c r="C728" s="12" t="s">
        <v>492</v>
      </c>
      <c r="D728" s="24" t="s">
        <v>541</v>
      </c>
      <c r="E728" s="13"/>
      <c r="F728" s="13"/>
      <c r="G728" s="13"/>
      <c r="H728" s="13"/>
      <c r="I728" s="13"/>
      <c r="J728" s="13"/>
      <c r="K728" s="15">
        <f>K732</f>
        <v>25</v>
      </c>
      <c r="L728" s="15">
        <f>L732</f>
        <v>2.76</v>
      </c>
      <c r="M728" s="15">
        <f>M732</f>
        <v>69</v>
      </c>
    </row>
    <row r="729" spans="1:13" ht="101.25" x14ac:dyDescent="0.25">
      <c r="A729" s="13"/>
      <c r="B729" s="13"/>
      <c r="C729" s="13"/>
      <c r="D729" s="16" t="s">
        <v>542</v>
      </c>
      <c r="E729" s="13"/>
      <c r="F729" s="13"/>
      <c r="G729" s="13"/>
      <c r="H729" s="13"/>
      <c r="I729" s="13"/>
      <c r="J729" s="13"/>
      <c r="K729" s="13"/>
      <c r="L729" s="13"/>
      <c r="M729" s="13"/>
    </row>
    <row r="730" spans="1:13" x14ac:dyDescent="0.25">
      <c r="A730" s="13"/>
      <c r="B730" s="13"/>
      <c r="C730" s="13"/>
      <c r="D730" s="16"/>
      <c r="E730" s="12" t="s">
        <v>494</v>
      </c>
      <c r="F730" s="13">
        <v>0</v>
      </c>
      <c r="G730" s="14">
        <v>0</v>
      </c>
      <c r="H730" s="14">
        <v>0</v>
      </c>
      <c r="I730" s="14">
        <v>0</v>
      </c>
      <c r="J730" s="15">
        <f>F730*(G730+ (G730= 0))*(H730+ (H730= 0))*(I730+ (I730= 0))</f>
        <v>0</v>
      </c>
      <c r="K730" s="13"/>
      <c r="L730" s="13"/>
      <c r="M730" s="13"/>
    </row>
    <row r="731" spans="1:13" x14ac:dyDescent="0.25">
      <c r="A731" s="13"/>
      <c r="B731" s="13"/>
      <c r="C731" s="13"/>
      <c r="D731" s="16"/>
      <c r="E731" s="12" t="s">
        <v>540</v>
      </c>
      <c r="F731" s="13">
        <v>1</v>
      </c>
      <c r="G731" s="14">
        <v>25</v>
      </c>
      <c r="H731" s="14">
        <v>0</v>
      </c>
      <c r="I731" s="14">
        <v>0</v>
      </c>
      <c r="J731" s="15">
        <f>F731*(G731+ (G731= 0))*(H731+ (H731= 0))*(I731+ (I731= 0))</f>
        <v>25</v>
      </c>
      <c r="K731" s="13"/>
      <c r="L731" s="13"/>
      <c r="M731" s="13"/>
    </row>
    <row r="732" spans="1:13" x14ac:dyDescent="0.25">
      <c r="A732" s="13"/>
      <c r="B732" s="13"/>
      <c r="C732" s="13"/>
      <c r="D732" s="16"/>
      <c r="E732" s="13"/>
      <c r="F732" s="13"/>
      <c r="G732" s="13"/>
      <c r="H732" s="13"/>
      <c r="I732" s="13"/>
      <c r="J732" s="19" t="s">
        <v>738</v>
      </c>
      <c r="K732" s="9">
        <f>SUM(J730:J731)</f>
        <v>25</v>
      </c>
      <c r="L732" s="14">
        <v>2.76</v>
      </c>
      <c r="M732" s="9">
        <f>ROUND(L732*K732,2)</f>
        <v>69</v>
      </c>
    </row>
    <row r="733" spans="1:13" ht="0.95" customHeight="1" x14ac:dyDescent="0.25">
      <c r="A733" s="20"/>
      <c r="B733" s="20"/>
      <c r="C733" s="20"/>
      <c r="D733" s="25"/>
      <c r="E733" s="20"/>
      <c r="F733" s="20"/>
      <c r="G733" s="20"/>
      <c r="H733" s="20"/>
      <c r="I733" s="20"/>
      <c r="J733" s="20"/>
      <c r="K733" s="20"/>
      <c r="L733" s="20"/>
      <c r="M733" s="20"/>
    </row>
    <row r="734" spans="1:13" ht="22.5" x14ac:dyDescent="0.25">
      <c r="A734" s="12" t="s">
        <v>683</v>
      </c>
      <c r="B734" s="12" t="s">
        <v>22</v>
      </c>
      <c r="C734" s="12" t="s">
        <v>342</v>
      </c>
      <c r="D734" s="24" t="s">
        <v>543</v>
      </c>
      <c r="E734" s="13"/>
      <c r="F734" s="13"/>
      <c r="G734" s="13"/>
      <c r="H734" s="13"/>
      <c r="I734" s="13"/>
      <c r="J734" s="13"/>
      <c r="K734" s="15">
        <f>K737</f>
        <v>1</v>
      </c>
      <c r="L734" s="15">
        <f>L737</f>
        <v>276.29000000000002</v>
      </c>
      <c r="M734" s="15">
        <f>M737</f>
        <v>276.29000000000002</v>
      </c>
    </row>
    <row r="735" spans="1:13" ht="303.75" x14ac:dyDescent="0.25">
      <c r="A735" s="13"/>
      <c r="B735" s="13"/>
      <c r="C735" s="13"/>
      <c r="D735" s="16" t="s">
        <v>544</v>
      </c>
      <c r="E735" s="13"/>
      <c r="F735" s="13"/>
      <c r="G735" s="13"/>
      <c r="H735" s="13"/>
      <c r="I735" s="13"/>
      <c r="J735" s="13"/>
      <c r="K735" s="13"/>
      <c r="L735" s="13"/>
      <c r="M735" s="13"/>
    </row>
    <row r="736" spans="1:13" x14ac:dyDescent="0.25">
      <c r="A736" s="13"/>
      <c r="B736" s="13"/>
      <c r="C736" s="13"/>
      <c r="D736" s="16"/>
      <c r="E736" s="12" t="s">
        <v>545</v>
      </c>
      <c r="F736" s="13">
        <v>1</v>
      </c>
      <c r="G736" s="14">
        <v>0</v>
      </c>
      <c r="H736" s="14">
        <v>0</v>
      </c>
      <c r="I736" s="14">
        <v>0</v>
      </c>
      <c r="J736" s="15">
        <f>F736*(G736+ (G736= 0))*(H736+ (H736= 0))*(I736+ (I736= 0))</f>
        <v>1</v>
      </c>
      <c r="K736" s="13"/>
      <c r="L736" s="13"/>
      <c r="M736" s="13"/>
    </row>
    <row r="737" spans="1:13" x14ac:dyDescent="0.25">
      <c r="A737" s="13"/>
      <c r="B737" s="13"/>
      <c r="C737" s="13"/>
      <c r="D737" s="16"/>
      <c r="E737" s="13"/>
      <c r="F737" s="13"/>
      <c r="G737" s="13"/>
      <c r="H737" s="13"/>
      <c r="I737" s="13"/>
      <c r="J737" s="19" t="s">
        <v>739</v>
      </c>
      <c r="K737" s="9">
        <f>SUM(J736:J736)</f>
        <v>1</v>
      </c>
      <c r="L737" s="14">
        <v>276.29000000000002</v>
      </c>
      <c r="M737" s="9">
        <f>ROUND(L737*K737,2)</f>
        <v>276.29000000000002</v>
      </c>
    </row>
    <row r="738" spans="1:13" ht="0.95" customHeight="1" x14ac:dyDescent="0.25">
      <c r="A738" s="20"/>
      <c r="B738" s="20"/>
      <c r="C738" s="20"/>
      <c r="D738" s="25"/>
      <c r="E738" s="20"/>
      <c r="F738" s="20"/>
      <c r="G738" s="20"/>
      <c r="H738" s="20"/>
      <c r="I738" s="20"/>
      <c r="J738" s="20"/>
      <c r="K738" s="20"/>
      <c r="L738" s="20"/>
      <c r="M738" s="20"/>
    </row>
    <row r="739" spans="1:13" x14ac:dyDescent="0.25">
      <c r="A739" s="12" t="s">
        <v>684</v>
      </c>
      <c r="B739" s="12" t="s">
        <v>22</v>
      </c>
      <c r="C739" s="12" t="s">
        <v>342</v>
      </c>
      <c r="D739" s="24" t="s">
        <v>546</v>
      </c>
      <c r="E739" s="13"/>
      <c r="F739" s="13"/>
      <c r="G739" s="13"/>
      <c r="H739" s="13"/>
      <c r="I739" s="13"/>
      <c r="J739" s="13"/>
      <c r="K739" s="15">
        <f>K745</f>
        <v>4</v>
      </c>
      <c r="L739" s="15">
        <f>L745</f>
        <v>11</v>
      </c>
      <c r="M739" s="15">
        <f>M745</f>
        <v>44</v>
      </c>
    </row>
    <row r="740" spans="1:13" ht="202.5" x14ac:dyDescent="0.25">
      <c r="A740" s="13"/>
      <c r="B740" s="13"/>
      <c r="C740" s="13"/>
      <c r="D740" s="16" t="s">
        <v>547</v>
      </c>
      <c r="E740" s="13"/>
      <c r="F740" s="13"/>
      <c r="G740" s="13"/>
      <c r="H740" s="13"/>
      <c r="I740" s="13"/>
      <c r="J740" s="13"/>
      <c r="K740" s="13"/>
      <c r="L740" s="13"/>
      <c r="M740" s="13"/>
    </row>
    <row r="741" spans="1:13" x14ac:dyDescent="0.25">
      <c r="A741" s="13"/>
      <c r="B741" s="13"/>
      <c r="C741" s="13"/>
      <c r="D741" s="16"/>
      <c r="E741" s="12" t="s">
        <v>548</v>
      </c>
      <c r="F741" s="13">
        <v>1</v>
      </c>
      <c r="G741" s="14">
        <v>0</v>
      </c>
      <c r="H741" s="14">
        <v>0</v>
      </c>
      <c r="I741" s="14">
        <v>0</v>
      </c>
      <c r="J741" s="15">
        <f>F741*(G741+ (G741= 0))*(H741+ (H741= 0))*(I741+ (I741= 0))</f>
        <v>1</v>
      </c>
      <c r="K741" s="13"/>
      <c r="L741" s="13"/>
      <c r="M741" s="13"/>
    </row>
    <row r="742" spans="1:13" x14ac:dyDescent="0.25">
      <c r="A742" s="13"/>
      <c r="B742" s="13"/>
      <c r="C742" s="13"/>
      <c r="D742" s="16"/>
      <c r="E742" s="12" t="s">
        <v>365</v>
      </c>
      <c r="F742" s="13">
        <v>1</v>
      </c>
      <c r="G742" s="14">
        <v>0</v>
      </c>
      <c r="H742" s="14">
        <v>0</v>
      </c>
      <c r="I742" s="14">
        <v>0</v>
      </c>
      <c r="J742" s="15">
        <f>F742*(G742+ (G742= 0))*(H742+ (H742= 0))*(I742+ (I742= 0))</f>
        <v>1</v>
      </c>
      <c r="K742" s="13"/>
      <c r="L742" s="13"/>
      <c r="M742" s="13"/>
    </row>
    <row r="743" spans="1:13" x14ac:dyDescent="0.25">
      <c r="A743" s="13"/>
      <c r="B743" s="13"/>
      <c r="C743" s="13"/>
      <c r="D743" s="16"/>
      <c r="E743" s="12" t="s">
        <v>318</v>
      </c>
      <c r="F743" s="13">
        <v>1</v>
      </c>
      <c r="G743" s="14">
        <v>0</v>
      </c>
      <c r="H743" s="14">
        <v>0</v>
      </c>
      <c r="I743" s="14">
        <v>0</v>
      </c>
      <c r="J743" s="15">
        <f>F743*(G743+ (G743= 0))*(H743+ (H743= 0))*(I743+ (I743= 0))</f>
        <v>1</v>
      </c>
      <c r="K743" s="13"/>
      <c r="L743" s="13"/>
      <c r="M743" s="13"/>
    </row>
    <row r="744" spans="1:13" x14ac:dyDescent="0.25">
      <c r="A744" s="13"/>
      <c r="B744" s="13"/>
      <c r="C744" s="13"/>
      <c r="D744" s="16"/>
      <c r="E744" s="12" t="s">
        <v>319</v>
      </c>
      <c r="F744" s="13">
        <v>1</v>
      </c>
      <c r="G744" s="14">
        <v>0</v>
      </c>
      <c r="H744" s="14">
        <v>0</v>
      </c>
      <c r="I744" s="14">
        <v>0</v>
      </c>
      <c r="J744" s="15">
        <f>F744*(G744+ (G744= 0))*(H744+ (H744= 0))*(I744+ (I744= 0))</f>
        <v>1</v>
      </c>
      <c r="K744" s="13"/>
      <c r="L744" s="13"/>
      <c r="M744" s="13"/>
    </row>
    <row r="745" spans="1:13" x14ac:dyDescent="0.25">
      <c r="A745" s="13"/>
      <c r="B745" s="13"/>
      <c r="C745" s="13"/>
      <c r="D745" s="16"/>
      <c r="E745" s="13"/>
      <c r="F745" s="13"/>
      <c r="G745" s="13"/>
      <c r="H745" s="13"/>
      <c r="I745" s="13"/>
      <c r="J745" s="19" t="s">
        <v>740</v>
      </c>
      <c r="K745" s="9">
        <f>SUM(J741:J744)</f>
        <v>4</v>
      </c>
      <c r="L745" s="14">
        <v>11</v>
      </c>
      <c r="M745" s="9">
        <f>ROUND(L745*K745,2)</f>
        <v>44</v>
      </c>
    </row>
    <row r="746" spans="1:13" ht="0.95" customHeight="1" x14ac:dyDescent="0.25">
      <c r="A746" s="20"/>
      <c r="B746" s="20"/>
      <c r="C746" s="20"/>
      <c r="D746" s="25"/>
      <c r="E746" s="20"/>
      <c r="F746" s="20"/>
      <c r="G746" s="20"/>
      <c r="H746" s="20"/>
      <c r="I746" s="20"/>
      <c r="J746" s="20"/>
      <c r="K746" s="20"/>
      <c r="L746" s="20"/>
      <c r="M746" s="20"/>
    </row>
    <row r="747" spans="1:13" x14ac:dyDescent="0.25">
      <c r="A747" s="12" t="s">
        <v>685</v>
      </c>
      <c r="B747" s="12" t="s">
        <v>22</v>
      </c>
      <c r="C747" s="12" t="s">
        <v>342</v>
      </c>
      <c r="D747" s="24" t="s">
        <v>549</v>
      </c>
      <c r="E747" s="13"/>
      <c r="F747" s="13"/>
      <c r="G747" s="13"/>
      <c r="H747" s="13"/>
      <c r="I747" s="13"/>
      <c r="J747" s="13"/>
      <c r="K747" s="15">
        <f>K753</f>
        <v>3</v>
      </c>
      <c r="L747" s="15">
        <f>L753</f>
        <v>12</v>
      </c>
      <c r="M747" s="15">
        <f>M753</f>
        <v>36</v>
      </c>
    </row>
    <row r="748" spans="1:13" ht="202.5" x14ac:dyDescent="0.25">
      <c r="A748" s="13"/>
      <c r="B748" s="13"/>
      <c r="C748" s="13"/>
      <c r="D748" s="16" t="s">
        <v>550</v>
      </c>
      <c r="E748" s="13"/>
      <c r="F748" s="13"/>
      <c r="G748" s="13"/>
      <c r="H748" s="13"/>
      <c r="I748" s="13"/>
      <c r="J748" s="13"/>
      <c r="K748" s="13"/>
      <c r="L748" s="13"/>
      <c r="M748" s="13"/>
    </row>
    <row r="749" spans="1:13" x14ac:dyDescent="0.25">
      <c r="A749" s="13"/>
      <c r="B749" s="13"/>
      <c r="C749" s="13"/>
      <c r="D749" s="16"/>
      <c r="E749" s="12" t="s">
        <v>551</v>
      </c>
      <c r="F749" s="13">
        <v>0</v>
      </c>
      <c r="G749" s="14">
        <v>0</v>
      </c>
      <c r="H749" s="14">
        <v>0</v>
      </c>
      <c r="I749" s="14">
        <v>0</v>
      </c>
      <c r="J749" s="15">
        <f>F749*(G749+ (G749= 0))*(H749+ (H749= 0))*(I749+ (I749= 0))</f>
        <v>0</v>
      </c>
      <c r="K749" s="13"/>
      <c r="L749" s="13"/>
      <c r="M749" s="13"/>
    </row>
    <row r="750" spans="1:13" x14ac:dyDescent="0.25">
      <c r="A750" s="13"/>
      <c r="B750" s="13"/>
      <c r="C750" s="13"/>
      <c r="D750" s="16"/>
      <c r="E750" s="12" t="s">
        <v>318</v>
      </c>
      <c r="F750" s="13">
        <v>1</v>
      </c>
      <c r="G750" s="14">
        <v>0</v>
      </c>
      <c r="H750" s="14">
        <v>0</v>
      </c>
      <c r="I750" s="14">
        <v>0</v>
      </c>
      <c r="J750" s="15">
        <f>F750*(G750+ (G750= 0))*(H750+ (H750= 0))*(I750+ (I750= 0))</f>
        <v>1</v>
      </c>
      <c r="K750" s="13"/>
      <c r="L750" s="13"/>
      <c r="M750" s="13"/>
    </row>
    <row r="751" spans="1:13" x14ac:dyDescent="0.25">
      <c r="A751" s="13"/>
      <c r="B751" s="13"/>
      <c r="C751" s="13"/>
      <c r="D751" s="16"/>
      <c r="E751" s="12" t="s">
        <v>319</v>
      </c>
      <c r="F751" s="13">
        <v>1</v>
      </c>
      <c r="G751" s="14">
        <v>0</v>
      </c>
      <c r="H751" s="14">
        <v>0</v>
      </c>
      <c r="I751" s="14">
        <v>0</v>
      </c>
      <c r="J751" s="15">
        <f>F751*(G751+ (G751= 0))*(H751+ (H751= 0))*(I751+ (I751= 0))</f>
        <v>1</v>
      </c>
      <c r="K751" s="13"/>
      <c r="L751" s="13"/>
      <c r="M751" s="13"/>
    </row>
    <row r="752" spans="1:13" x14ac:dyDescent="0.25">
      <c r="A752" s="13"/>
      <c r="B752" s="13"/>
      <c r="C752" s="13"/>
      <c r="D752" s="16"/>
      <c r="E752" s="12" t="s">
        <v>552</v>
      </c>
      <c r="F752" s="13">
        <v>1</v>
      </c>
      <c r="G752" s="14">
        <v>0</v>
      </c>
      <c r="H752" s="14">
        <v>0</v>
      </c>
      <c r="I752" s="14">
        <v>0</v>
      </c>
      <c r="J752" s="15">
        <f>F752*(G752+ (G752= 0))*(H752+ (H752= 0))*(I752+ (I752= 0))</f>
        <v>1</v>
      </c>
      <c r="K752" s="13"/>
      <c r="L752" s="13"/>
      <c r="M752" s="13"/>
    </row>
    <row r="753" spans="1:13" x14ac:dyDescent="0.25">
      <c r="A753" s="13"/>
      <c r="B753" s="13"/>
      <c r="C753" s="13"/>
      <c r="D753" s="16"/>
      <c r="E753" s="13"/>
      <c r="F753" s="13"/>
      <c r="G753" s="13"/>
      <c r="H753" s="13"/>
      <c r="I753" s="13"/>
      <c r="J753" s="19" t="s">
        <v>741</v>
      </c>
      <c r="K753" s="9">
        <f>SUM(J749:J752)</f>
        <v>3</v>
      </c>
      <c r="L753" s="14">
        <v>12</v>
      </c>
      <c r="M753" s="9">
        <f>ROUND(L753*K753,2)</f>
        <v>36</v>
      </c>
    </row>
    <row r="754" spans="1:13" ht="0.95" customHeight="1" x14ac:dyDescent="0.25">
      <c r="A754" s="20"/>
      <c r="B754" s="20"/>
      <c r="C754" s="20"/>
      <c r="D754" s="25"/>
      <c r="E754" s="20"/>
      <c r="F754" s="20"/>
      <c r="G754" s="20"/>
      <c r="H754" s="20"/>
      <c r="I754" s="20"/>
      <c r="J754" s="20"/>
      <c r="K754" s="20"/>
      <c r="L754" s="20"/>
      <c r="M754" s="20"/>
    </row>
    <row r="755" spans="1:13" ht="22.5" x14ac:dyDescent="0.25">
      <c r="A755" s="12" t="s">
        <v>686</v>
      </c>
      <c r="B755" s="12" t="s">
        <v>22</v>
      </c>
      <c r="C755" s="12" t="s">
        <v>231</v>
      </c>
      <c r="D755" s="24" t="s">
        <v>553</v>
      </c>
      <c r="E755" s="13"/>
      <c r="F755" s="13"/>
      <c r="G755" s="13"/>
      <c r="H755" s="13"/>
      <c r="I755" s="13"/>
      <c r="J755" s="13"/>
      <c r="K755" s="15">
        <f>K761</f>
        <v>28</v>
      </c>
      <c r="L755" s="15">
        <f>L761</f>
        <v>12.7</v>
      </c>
      <c r="M755" s="15">
        <f>M761</f>
        <v>355.6</v>
      </c>
    </row>
    <row r="756" spans="1:13" ht="78.75" x14ac:dyDescent="0.25">
      <c r="A756" s="13"/>
      <c r="B756" s="13"/>
      <c r="C756" s="13"/>
      <c r="D756" s="16" t="s">
        <v>554</v>
      </c>
      <c r="E756" s="13"/>
      <c r="F756" s="13"/>
      <c r="G756" s="13"/>
      <c r="H756" s="13"/>
      <c r="I756" s="13"/>
      <c r="J756" s="13"/>
      <c r="K756" s="13"/>
      <c r="L756" s="13"/>
      <c r="M756" s="13"/>
    </row>
    <row r="757" spans="1:13" x14ac:dyDescent="0.25">
      <c r="A757" s="13"/>
      <c r="B757" s="13"/>
      <c r="C757" s="13"/>
      <c r="D757" s="16"/>
      <c r="E757" s="12" t="s">
        <v>318</v>
      </c>
      <c r="F757" s="13">
        <v>1</v>
      </c>
      <c r="G757" s="14">
        <v>8</v>
      </c>
      <c r="H757" s="14">
        <v>0</v>
      </c>
      <c r="I757" s="14">
        <v>0</v>
      </c>
      <c r="J757" s="15">
        <f>F757*(G757+ (G757= 0))*(H757+ (H757= 0))*(I757+ (I757= 0))</f>
        <v>8</v>
      </c>
      <c r="K757" s="13"/>
      <c r="L757" s="13"/>
      <c r="M757" s="13"/>
    </row>
    <row r="758" spans="1:13" x14ac:dyDescent="0.25">
      <c r="A758" s="13"/>
      <c r="B758" s="13"/>
      <c r="C758" s="13"/>
      <c r="D758" s="16"/>
      <c r="E758" s="12" t="s">
        <v>23</v>
      </c>
      <c r="F758" s="13">
        <v>1</v>
      </c>
      <c r="G758" s="14">
        <v>7</v>
      </c>
      <c r="H758" s="14">
        <v>0</v>
      </c>
      <c r="I758" s="14">
        <v>0</v>
      </c>
      <c r="J758" s="15">
        <f>F758*(G758+ (G758= 0))*(H758+ (H758= 0))*(I758+ (I758= 0))</f>
        <v>7</v>
      </c>
      <c r="K758" s="13"/>
      <c r="L758" s="13"/>
      <c r="M758" s="13"/>
    </row>
    <row r="759" spans="1:13" x14ac:dyDescent="0.25">
      <c r="A759" s="13"/>
      <c r="B759" s="13"/>
      <c r="C759" s="13"/>
      <c r="D759" s="16"/>
      <c r="E759" s="12" t="s">
        <v>319</v>
      </c>
      <c r="F759" s="13">
        <v>1</v>
      </c>
      <c r="G759" s="14">
        <v>6</v>
      </c>
      <c r="H759" s="14">
        <v>0</v>
      </c>
      <c r="I759" s="14">
        <v>0</v>
      </c>
      <c r="J759" s="15">
        <f>F759*(G759+ (G759= 0))*(H759+ (H759= 0))*(I759+ (I759= 0))</f>
        <v>6</v>
      </c>
      <c r="K759" s="13"/>
      <c r="L759" s="13"/>
      <c r="M759" s="13"/>
    </row>
    <row r="760" spans="1:13" x14ac:dyDescent="0.25">
      <c r="A760" s="13"/>
      <c r="B760" s="13"/>
      <c r="C760" s="13"/>
      <c r="D760" s="16"/>
      <c r="E760" s="12" t="s">
        <v>23</v>
      </c>
      <c r="F760" s="13">
        <v>1</v>
      </c>
      <c r="G760" s="14">
        <v>7</v>
      </c>
      <c r="H760" s="14">
        <v>0</v>
      </c>
      <c r="I760" s="14">
        <v>0</v>
      </c>
      <c r="J760" s="15">
        <f>F760*(G760+ (G760= 0))*(H760+ (H760= 0))*(I760+ (I760= 0))</f>
        <v>7</v>
      </c>
      <c r="K760" s="13"/>
      <c r="L760" s="13"/>
      <c r="M760" s="13"/>
    </row>
    <row r="761" spans="1:13" x14ac:dyDescent="0.25">
      <c r="A761" s="13"/>
      <c r="B761" s="13"/>
      <c r="C761" s="13"/>
      <c r="D761" s="16"/>
      <c r="E761" s="13"/>
      <c r="F761" s="13"/>
      <c r="G761" s="13"/>
      <c r="H761" s="13"/>
      <c r="I761" s="13"/>
      <c r="J761" s="19" t="s">
        <v>742</v>
      </c>
      <c r="K761" s="9">
        <f>SUM(J757:J760)</f>
        <v>28</v>
      </c>
      <c r="L761" s="14">
        <v>12.7</v>
      </c>
      <c r="M761" s="9">
        <f>ROUND(L761*K761,2)</f>
        <v>355.6</v>
      </c>
    </row>
    <row r="762" spans="1:13" ht="0.95" customHeight="1" x14ac:dyDescent="0.25">
      <c r="A762" s="20"/>
      <c r="B762" s="20"/>
      <c r="C762" s="20"/>
      <c r="D762" s="25"/>
      <c r="E762" s="20"/>
      <c r="F762" s="20"/>
      <c r="G762" s="20"/>
      <c r="H762" s="20"/>
      <c r="I762" s="20"/>
      <c r="J762" s="20"/>
      <c r="K762" s="20"/>
      <c r="L762" s="20"/>
      <c r="M762" s="20"/>
    </row>
    <row r="763" spans="1:13" x14ac:dyDescent="0.25">
      <c r="A763" s="12" t="s">
        <v>687</v>
      </c>
      <c r="B763" s="12" t="s">
        <v>22</v>
      </c>
      <c r="C763" s="12" t="s">
        <v>342</v>
      </c>
      <c r="D763" s="24" t="s">
        <v>555</v>
      </c>
      <c r="E763" s="13"/>
      <c r="F763" s="13"/>
      <c r="G763" s="13"/>
      <c r="H763" s="13"/>
      <c r="I763" s="13"/>
      <c r="J763" s="13"/>
      <c r="K763" s="15">
        <f>K770</f>
        <v>33</v>
      </c>
      <c r="L763" s="15">
        <f>L770</f>
        <v>13</v>
      </c>
      <c r="M763" s="15">
        <f>M770</f>
        <v>429</v>
      </c>
    </row>
    <row r="764" spans="1:13" ht="191.25" x14ac:dyDescent="0.25">
      <c r="A764" s="13"/>
      <c r="B764" s="13"/>
      <c r="C764" s="13"/>
      <c r="D764" s="16" t="s">
        <v>556</v>
      </c>
      <c r="E764" s="13"/>
      <c r="F764" s="13"/>
      <c r="G764" s="13"/>
      <c r="H764" s="13"/>
      <c r="I764" s="13"/>
      <c r="J764" s="13"/>
      <c r="K764" s="13"/>
      <c r="L764" s="13"/>
      <c r="M764" s="13"/>
    </row>
    <row r="765" spans="1:13" x14ac:dyDescent="0.25">
      <c r="A765" s="13"/>
      <c r="B765" s="13"/>
      <c r="C765" s="13"/>
      <c r="D765" s="16"/>
      <c r="E765" s="12" t="s">
        <v>548</v>
      </c>
      <c r="F765" s="13">
        <v>6</v>
      </c>
      <c r="G765" s="14">
        <v>0</v>
      </c>
      <c r="H765" s="14">
        <v>0</v>
      </c>
      <c r="I765" s="14">
        <v>0</v>
      </c>
      <c r="J765" s="15">
        <f>F765*(G765+ (G765= 0))*(H765+ (H765= 0))*(I765+ (I765= 0))</f>
        <v>6</v>
      </c>
      <c r="K765" s="13"/>
      <c r="L765" s="13"/>
      <c r="M765" s="13"/>
    </row>
    <row r="766" spans="1:13" x14ac:dyDescent="0.25">
      <c r="A766" s="13"/>
      <c r="B766" s="13"/>
      <c r="C766" s="13"/>
      <c r="D766" s="16"/>
      <c r="E766" s="12" t="s">
        <v>557</v>
      </c>
      <c r="F766" s="13">
        <v>11</v>
      </c>
      <c r="G766" s="14">
        <v>0</v>
      </c>
      <c r="H766" s="14">
        <v>0</v>
      </c>
      <c r="I766" s="14">
        <v>0</v>
      </c>
      <c r="J766" s="15">
        <f>F766*(G766+ (G766= 0))*(H766+ (H766= 0))*(I766+ (I766= 0))</f>
        <v>11</v>
      </c>
      <c r="K766" s="13"/>
      <c r="L766" s="13"/>
      <c r="M766" s="13"/>
    </row>
    <row r="767" spans="1:13" x14ac:dyDescent="0.25">
      <c r="A767" s="13"/>
      <c r="B767" s="13"/>
      <c r="C767" s="13"/>
      <c r="D767" s="16"/>
      <c r="E767" s="12" t="s">
        <v>365</v>
      </c>
      <c r="F767" s="13">
        <v>2</v>
      </c>
      <c r="G767" s="14">
        <v>0</v>
      </c>
      <c r="H767" s="14">
        <v>0</v>
      </c>
      <c r="I767" s="14">
        <v>0</v>
      </c>
      <c r="J767" s="15">
        <f>F767*(G767+ (G767= 0))*(H767+ (H767= 0))*(I767+ (I767= 0))</f>
        <v>2</v>
      </c>
      <c r="K767" s="13"/>
      <c r="L767" s="13"/>
      <c r="M767" s="13"/>
    </row>
    <row r="768" spans="1:13" x14ac:dyDescent="0.25">
      <c r="A768" s="13"/>
      <c r="B768" s="13"/>
      <c r="C768" s="13"/>
      <c r="D768" s="16"/>
      <c r="E768" s="12" t="s">
        <v>318</v>
      </c>
      <c r="F768" s="13">
        <v>8</v>
      </c>
      <c r="G768" s="14">
        <v>0</v>
      </c>
      <c r="H768" s="14">
        <v>0</v>
      </c>
      <c r="I768" s="14">
        <v>0</v>
      </c>
      <c r="J768" s="15">
        <f>F768*(G768+ (G768= 0))*(H768+ (H768= 0))*(I768+ (I768= 0))</f>
        <v>8</v>
      </c>
      <c r="K768" s="13"/>
      <c r="L768" s="13"/>
      <c r="M768" s="13"/>
    </row>
    <row r="769" spans="1:13" x14ac:dyDescent="0.25">
      <c r="A769" s="13"/>
      <c r="B769" s="13"/>
      <c r="C769" s="13"/>
      <c r="D769" s="16"/>
      <c r="E769" s="12" t="s">
        <v>319</v>
      </c>
      <c r="F769" s="13">
        <v>6</v>
      </c>
      <c r="G769" s="14">
        <v>0</v>
      </c>
      <c r="H769" s="14">
        <v>0</v>
      </c>
      <c r="I769" s="14">
        <v>0</v>
      </c>
      <c r="J769" s="15">
        <f>F769*(G769+ (G769= 0))*(H769+ (H769= 0))*(I769+ (I769= 0))</f>
        <v>6</v>
      </c>
      <c r="K769" s="13"/>
      <c r="L769" s="13"/>
      <c r="M769" s="13"/>
    </row>
    <row r="770" spans="1:13" x14ac:dyDescent="0.25">
      <c r="A770" s="13"/>
      <c r="B770" s="13"/>
      <c r="C770" s="13"/>
      <c r="D770" s="16"/>
      <c r="E770" s="13"/>
      <c r="F770" s="13"/>
      <c r="G770" s="13"/>
      <c r="H770" s="13"/>
      <c r="I770" s="13"/>
      <c r="J770" s="19" t="s">
        <v>743</v>
      </c>
      <c r="K770" s="9">
        <f>SUM(J765:J769)</f>
        <v>33</v>
      </c>
      <c r="L770" s="14">
        <v>13</v>
      </c>
      <c r="M770" s="9">
        <f>ROUND(L770*K770,2)</f>
        <v>429</v>
      </c>
    </row>
    <row r="771" spans="1:13" ht="0.95" customHeight="1" x14ac:dyDescent="0.25">
      <c r="A771" s="20"/>
      <c r="B771" s="20"/>
      <c r="C771" s="20"/>
      <c r="D771" s="25"/>
      <c r="E771" s="20"/>
      <c r="F771" s="20"/>
      <c r="G771" s="20"/>
      <c r="H771" s="20"/>
      <c r="I771" s="20"/>
      <c r="J771" s="20"/>
      <c r="K771" s="20"/>
      <c r="L771" s="20"/>
      <c r="M771" s="20"/>
    </row>
    <row r="772" spans="1:13" x14ac:dyDescent="0.25">
      <c r="A772" s="12" t="s">
        <v>688</v>
      </c>
      <c r="B772" s="12" t="s">
        <v>22</v>
      </c>
      <c r="C772" s="12" t="s">
        <v>342</v>
      </c>
      <c r="D772" s="24" t="s">
        <v>558</v>
      </c>
      <c r="E772" s="13"/>
      <c r="F772" s="13"/>
      <c r="G772" s="13"/>
      <c r="H772" s="13"/>
      <c r="I772" s="13"/>
      <c r="J772" s="13"/>
      <c r="K772" s="15">
        <f>K780</f>
        <v>24</v>
      </c>
      <c r="L772" s="15">
        <f>L780</f>
        <v>20</v>
      </c>
      <c r="M772" s="15">
        <f>M780</f>
        <v>480</v>
      </c>
    </row>
    <row r="773" spans="1:13" ht="258.75" x14ac:dyDescent="0.25">
      <c r="A773" s="13"/>
      <c r="B773" s="13"/>
      <c r="C773" s="13"/>
      <c r="D773" s="16" t="s">
        <v>559</v>
      </c>
      <c r="E773" s="13"/>
      <c r="F773" s="13"/>
      <c r="G773" s="13"/>
      <c r="H773" s="13"/>
      <c r="I773" s="13"/>
      <c r="J773" s="13"/>
      <c r="K773" s="13"/>
      <c r="L773" s="13"/>
      <c r="M773" s="13"/>
    </row>
    <row r="774" spans="1:13" x14ac:dyDescent="0.25">
      <c r="A774" s="13"/>
      <c r="B774" s="13"/>
      <c r="C774" s="13"/>
      <c r="D774" s="16"/>
      <c r="E774" s="12" t="s">
        <v>560</v>
      </c>
      <c r="F774" s="13">
        <v>0</v>
      </c>
      <c r="G774" s="14">
        <v>0</v>
      </c>
      <c r="H774" s="14">
        <v>0</v>
      </c>
      <c r="I774" s="14">
        <v>0</v>
      </c>
      <c r="J774" s="15">
        <f t="shared" ref="J774:J779" si="16">F774*(G774+ (G774= 0))*(H774+ (H774= 0))*(I774+ (I774= 0))</f>
        <v>0</v>
      </c>
      <c r="K774" s="13"/>
      <c r="L774" s="13"/>
      <c r="M774" s="13"/>
    </row>
    <row r="775" spans="1:13" x14ac:dyDescent="0.25">
      <c r="A775" s="13"/>
      <c r="B775" s="13"/>
      <c r="C775" s="13"/>
      <c r="D775" s="16"/>
      <c r="E775" s="12" t="s">
        <v>365</v>
      </c>
      <c r="F775" s="13">
        <v>2</v>
      </c>
      <c r="G775" s="14">
        <v>0</v>
      </c>
      <c r="H775" s="14">
        <v>0</v>
      </c>
      <c r="I775" s="14">
        <v>0</v>
      </c>
      <c r="J775" s="15">
        <f t="shared" si="16"/>
        <v>2</v>
      </c>
      <c r="K775" s="13"/>
      <c r="L775" s="13"/>
      <c r="M775" s="13"/>
    </row>
    <row r="776" spans="1:13" x14ac:dyDescent="0.25">
      <c r="A776" s="13"/>
      <c r="B776" s="13"/>
      <c r="C776" s="13"/>
      <c r="D776" s="16"/>
      <c r="E776" s="12" t="s">
        <v>319</v>
      </c>
      <c r="F776" s="13">
        <v>2</v>
      </c>
      <c r="G776" s="14">
        <v>0</v>
      </c>
      <c r="H776" s="14">
        <v>0</v>
      </c>
      <c r="I776" s="14">
        <v>0</v>
      </c>
      <c r="J776" s="15">
        <f t="shared" si="16"/>
        <v>2</v>
      </c>
      <c r="K776" s="13"/>
      <c r="L776" s="13"/>
      <c r="M776" s="13"/>
    </row>
    <row r="777" spans="1:13" x14ac:dyDescent="0.25">
      <c r="A777" s="13"/>
      <c r="B777" s="13"/>
      <c r="C777" s="13"/>
      <c r="D777" s="16"/>
      <c r="E777" s="12" t="s">
        <v>561</v>
      </c>
      <c r="F777" s="13">
        <v>0</v>
      </c>
      <c r="G777" s="14">
        <v>0</v>
      </c>
      <c r="H777" s="14">
        <v>0</v>
      </c>
      <c r="I777" s="14">
        <v>0</v>
      </c>
      <c r="J777" s="15">
        <f t="shared" si="16"/>
        <v>0</v>
      </c>
      <c r="K777" s="13"/>
      <c r="L777" s="13"/>
      <c r="M777" s="13"/>
    </row>
    <row r="778" spans="1:13" x14ac:dyDescent="0.25">
      <c r="A778" s="13"/>
      <c r="B778" s="13"/>
      <c r="C778" s="13"/>
      <c r="D778" s="16"/>
      <c r="E778" s="12" t="s">
        <v>318</v>
      </c>
      <c r="F778" s="13">
        <v>10</v>
      </c>
      <c r="G778" s="14">
        <v>0</v>
      </c>
      <c r="H778" s="14">
        <v>0</v>
      </c>
      <c r="I778" s="14">
        <v>0</v>
      </c>
      <c r="J778" s="15">
        <f t="shared" si="16"/>
        <v>10</v>
      </c>
      <c r="K778" s="13"/>
      <c r="L778" s="13"/>
      <c r="M778" s="13"/>
    </row>
    <row r="779" spans="1:13" x14ac:dyDescent="0.25">
      <c r="A779" s="13"/>
      <c r="B779" s="13"/>
      <c r="C779" s="13"/>
      <c r="D779" s="16"/>
      <c r="E779" s="12" t="s">
        <v>319</v>
      </c>
      <c r="F779" s="13">
        <v>10</v>
      </c>
      <c r="G779" s="14">
        <v>0</v>
      </c>
      <c r="H779" s="14">
        <v>0</v>
      </c>
      <c r="I779" s="14">
        <v>0</v>
      </c>
      <c r="J779" s="15">
        <f t="shared" si="16"/>
        <v>10</v>
      </c>
      <c r="K779" s="13"/>
      <c r="L779" s="13"/>
      <c r="M779" s="13"/>
    </row>
    <row r="780" spans="1:13" x14ac:dyDescent="0.25">
      <c r="A780" s="13"/>
      <c r="B780" s="13"/>
      <c r="C780" s="13"/>
      <c r="D780" s="16"/>
      <c r="E780" s="13"/>
      <c r="F780" s="13"/>
      <c r="G780" s="13"/>
      <c r="H780" s="13"/>
      <c r="I780" s="13"/>
      <c r="J780" s="19" t="s">
        <v>744</v>
      </c>
      <c r="K780" s="9">
        <f>SUM(J774:J779)</f>
        <v>24</v>
      </c>
      <c r="L780" s="14">
        <v>20</v>
      </c>
      <c r="M780" s="9">
        <f>ROUND(L780*K780,2)</f>
        <v>480</v>
      </c>
    </row>
    <row r="781" spans="1:13" ht="0.95" customHeight="1" x14ac:dyDescent="0.25">
      <c r="A781" s="20"/>
      <c r="B781" s="20"/>
      <c r="C781" s="20"/>
      <c r="D781" s="25"/>
      <c r="E781" s="20"/>
      <c r="F781" s="20"/>
      <c r="G781" s="20"/>
      <c r="H781" s="20"/>
      <c r="I781" s="20"/>
      <c r="J781" s="20"/>
      <c r="K781" s="20"/>
      <c r="L781" s="20"/>
      <c r="M781" s="20"/>
    </row>
    <row r="782" spans="1:13" x14ac:dyDescent="0.25">
      <c r="A782" s="12" t="s">
        <v>689</v>
      </c>
      <c r="B782" s="12" t="s">
        <v>22</v>
      </c>
      <c r="C782" s="12" t="s">
        <v>342</v>
      </c>
      <c r="D782" s="24" t="s">
        <v>562</v>
      </c>
      <c r="E782" s="13"/>
      <c r="F782" s="13"/>
      <c r="G782" s="13"/>
      <c r="H782" s="13"/>
      <c r="I782" s="13"/>
      <c r="J782" s="13"/>
      <c r="K782" s="15">
        <f>K786</f>
        <v>2</v>
      </c>
      <c r="L782" s="15">
        <f>L786</f>
        <v>24</v>
      </c>
      <c r="M782" s="15">
        <f>M786</f>
        <v>48</v>
      </c>
    </row>
    <row r="783" spans="1:13" ht="202.5" x14ac:dyDescent="0.25">
      <c r="A783" s="13"/>
      <c r="B783" s="13"/>
      <c r="C783" s="13"/>
      <c r="D783" s="16" t="s">
        <v>563</v>
      </c>
      <c r="E783" s="13"/>
      <c r="F783" s="13"/>
      <c r="G783" s="13"/>
      <c r="H783" s="13"/>
      <c r="I783" s="13"/>
      <c r="J783" s="13"/>
      <c r="K783" s="13"/>
      <c r="L783" s="13"/>
      <c r="M783" s="13"/>
    </row>
    <row r="784" spans="1:13" x14ac:dyDescent="0.25">
      <c r="A784" s="13"/>
      <c r="B784" s="13"/>
      <c r="C784" s="13"/>
      <c r="D784" s="16"/>
      <c r="E784" s="12" t="s">
        <v>318</v>
      </c>
      <c r="F784" s="13">
        <v>1</v>
      </c>
      <c r="G784" s="14">
        <v>0</v>
      </c>
      <c r="H784" s="14">
        <v>0</v>
      </c>
      <c r="I784" s="14">
        <v>0</v>
      </c>
      <c r="J784" s="15">
        <f>F784*(G784+ (G784= 0))*(H784+ (H784= 0))*(I784+ (I784= 0))</f>
        <v>1</v>
      </c>
      <c r="K784" s="13"/>
      <c r="L784" s="13"/>
      <c r="M784" s="13"/>
    </row>
    <row r="785" spans="1:13" x14ac:dyDescent="0.25">
      <c r="A785" s="13"/>
      <c r="B785" s="13"/>
      <c r="C785" s="13"/>
      <c r="D785" s="16"/>
      <c r="E785" s="12" t="s">
        <v>319</v>
      </c>
      <c r="F785" s="13">
        <v>1</v>
      </c>
      <c r="G785" s="14">
        <v>0</v>
      </c>
      <c r="H785" s="14">
        <v>0</v>
      </c>
      <c r="I785" s="14">
        <v>0</v>
      </c>
      <c r="J785" s="15">
        <f>F785*(G785+ (G785= 0))*(H785+ (H785= 0))*(I785+ (I785= 0))</f>
        <v>1</v>
      </c>
      <c r="K785" s="13"/>
      <c r="L785" s="13"/>
      <c r="M785" s="13"/>
    </row>
    <row r="786" spans="1:13" x14ac:dyDescent="0.25">
      <c r="A786" s="13"/>
      <c r="B786" s="13"/>
      <c r="C786" s="13"/>
      <c r="D786" s="16"/>
      <c r="E786" s="13"/>
      <c r="F786" s="13"/>
      <c r="G786" s="13"/>
      <c r="H786" s="13"/>
      <c r="I786" s="13"/>
      <c r="J786" s="19" t="s">
        <v>745</v>
      </c>
      <c r="K786" s="9">
        <f>SUM(J784:J785)</f>
        <v>2</v>
      </c>
      <c r="L786" s="14">
        <v>24</v>
      </c>
      <c r="M786" s="9">
        <f>ROUND(L786*K786,2)</f>
        <v>48</v>
      </c>
    </row>
    <row r="787" spans="1:13" ht="0.95" customHeight="1" x14ac:dyDescent="0.25">
      <c r="A787" s="20"/>
      <c r="B787" s="20"/>
      <c r="C787" s="20"/>
      <c r="D787" s="25"/>
      <c r="E787" s="20"/>
      <c r="F787" s="20"/>
      <c r="G787" s="20"/>
      <c r="H787" s="20"/>
      <c r="I787" s="20"/>
      <c r="J787" s="20"/>
      <c r="K787" s="20"/>
      <c r="L787" s="20"/>
      <c r="M787" s="20"/>
    </row>
    <row r="788" spans="1:13" ht="22.5" x14ac:dyDescent="0.25">
      <c r="A788" s="12" t="s">
        <v>690</v>
      </c>
      <c r="B788" s="12" t="s">
        <v>22</v>
      </c>
      <c r="C788" s="12" t="s">
        <v>342</v>
      </c>
      <c r="D788" s="24" t="s">
        <v>564</v>
      </c>
      <c r="E788" s="13"/>
      <c r="F788" s="13"/>
      <c r="G788" s="13"/>
      <c r="H788" s="13"/>
      <c r="I788" s="13"/>
      <c r="J788" s="13"/>
      <c r="K788" s="15">
        <f>K794</f>
        <v>5</v>
      </c>
      <c r="L788" s="15">
        <f>L794</f>
        <v>50</v>
      </c>
      <c r="M788" s="15">
        <f>M794</f>
        <v>250</v>
      </c>
    </row>
    <row r="789" spans="1:13" ht="191.25" x14ac:dyDescent="0.25">
      <c r="A789" s="13"/>
      <c r="B789" s="13"/>
      <c r="C789" s="13"/>
      <c r="D789" s="16" t="s">
        <v>565</v>
      </c>
      <c r="E789" s="13"/>
      <c r="F789" s="13"/>
      <c r="G789" s="13"/>
      <c r="H789" s="13"/>
      <c r="I789" s="13"/>
      <c r="J789" s="13"/>
      <c r="K789" s="13"/>
      <c r="L789" s="13"/>
      <c r="M789" s="13"/>
    </row>
    <row r="790" spans="1:13" x14ac:dyDescent="0.25">
      <c r="A790" s="13"/>
      <c r="B790" s="13"/>
      <c r="C790" s="13"/>
      <c r="D790" s="16"/>
      <c r="E790" s="12" t="s">
        <v>477</v>
      </c>
      <c r="F790" s="13">
        <v>1</v>
      </c>
      <c r="G790" s="14">
        <v>0</v>
      </c>
      <c r="H790" s="14">
        <v>0</v>
      </c>
      <c r="I790" s="14">
        <v>0</v>
      </c>
      <c r="J790" s="15">
        <f>F790*(G790+ (G790= 0))*(H790+ (H790= 0))*(I790+ (I790= 0))</f>
        <v>1</v>
      </c>
      <c r="K790" s="13"/>
      <c r="L790" s="13"/>
      <c r="M790" s="13"/>
    </row>
    <row r="791" spans="1:13" x14ac:dyDescent="0.25">
      <c r="A791" s="13"/>
      <c r="B791" s="13"/>
      <c r="C791" s="13"/>
      <c r="D791" s="16"/>
      <c r="E791" s="12" t="s">
        <v>566</v>
      </c>
      <c r="F791" s="13">
        <v>1</v>
      </c>
      <c r="G791" s="14">
        <v>0</v>
      </c>
      <c r="H791" s="14">
        <v>0</v>
      </c>
      <c r="I791" s="14">
        <v>0</v>
      </c>
      <c r="J791" s="15">
        <f>F791*(G791+ (G791= 0))*(H791+ (H791= 0))*(I791+ (I791= 0))</f>
        <v>1</v>
      </c>
      <c r="K791" s="13"/>
      <c r="L791" s="13"/>
      <c r="M791" s="13"/>
    </row>
    <row r="792" spans="1:13" x14ac:dyDescent="0.25">
      <c r="A792" s="13"/>
      <c r="B792" s="13"/>
      <c r="C792" s="13"/>
      <c r="D792" s="16"/>
      <c r="E792" s="12" t="s">
        <v>316</v>
      </c>
      <c r="F792" s="13">
        <v>1</v>
      </c>
      <c r="G792" s="14">
        <v>0</v>
      </c>
      <c r="H792" s="14">
        <v>0</v>
      </c>
      <c r="I792" s="14">
        <v>0</v>
      </c>
      <c r="J792" s="15">
        <f>F792*(G792+ (G792= 0))*(H792+ (H792= 0))*(I792+ (I792= 0))</f>
        <v>1</v>
      </c>
      <c r="K792" s="13"/>
      <c r="L792" s="13"/>
      <c r="M792" s="13"/>
    </row>
    <row r="793" spans="1:13" x14ac:dyDescent="0.25">
      <c r="A793" s="13"/>
      <c r="B793" s="13"/>
      <c r="C793" s="13"/>
      <c r="D793" s="16"/>
      <c r="E793" s="12" t="s">
        <v>567</v>
      </c>
      <c r="F793" s="13">
        <v>2</v>
      </c>
      <c r="G793" s="14">
        <v>0</v>
      </c>
      <c r="H793" s="14">
        <v>0</v>
      </c>
      <c r="I793" s="14">
        <v>0</v>
      </c>
      <c r="J793" s="15">
        <f>F793*(G793+ (G793= 0))*(H793+ (H793= 0))*(I793+ (I793= 0))</f>
        <v>2</v>
      </c>
      <c r="K793" s="13"/>
      <c r="L793" s="13"/>
      <c r="M793" s="13"/>
    </row>
    <row r="794" spans="1:13" x14ac:dyDescent="0.25">
      <c r="A794" s="13"/>
      <c r="B794" s="13"/>
      <c r="C794" s="13"/>
      <c r="D794" s="16"/>
      <c r="E794" s="13"/>
      <c r="F794" s="13"/>
      <c r="G794" s="13"/>
      <c r="H794" s="13"/>
      <c r="I794" s="13"/>
      <c r="J794" s="19" t="s">
        <v>746</v>
      </c>
      <c r="K794" s="9">
        <f>SUM(J790:J793)</f>
        <v>5</v>
      </c>
      <c r="L794" s="14">
        <v>50</v>
      </c>
      <c r="M794" s="9">
        <f>ROUND(L794*K794,2)</f>
        <v>250</v>
      </c>
    </row>
    <row r="795" spans="1:13" ht="0.95" customHeight="1" x14ac:dyDescent="0.25">
      <c r="A795" s="20"/>
      <c r="B795" s="20"/>
      <c r="C795" s="20"/>
      <c r="D795" s="25"/>
      <c r="E795" s="20"/>
      <c r="F795" s="20"/>
      <c r="G795" s="20"/>
      <c r="H795" s="20"/>
      <c r="I795" s="20"/>
      <c r="J795" s="20"/>
      <c r="K795" s="20"/>
      <c r="L795" s="20"/>
      <c r="M795" s="20"/>
    </row>
    <row r="796" spans="1:13" ht="22.5" x14ac:dyDescent="0.25">
      <c r="A796" s="12" t="s">
        <v>691</v>
      </c>
      <c r="B796" s="12" t="s">
        <v>22</v>
      </c>
      <c r="C796" s="12" t="s">
        <v>342</v>
      </c>
      <c r="D796" s="24" t="s">
        <v>568</v>
      </c>
      <c r="E796" s="13"/>
      <c r="F796" s="13"/>
      <c r="G796" s="13"/>
      <c r="H796" s="13"/>
      <c r="I796" s="13"/>
      <c r="J796" s="13"/>
      <c r="K796" s="15">
        <f>K800</f>
        <v>3</v>
      </c>
      <c r="L796" s="15">
        <f>L800</f>
        <v>60</v>
      </c>
      <c r="M796" s="15">
        <f>M800</f>
        <v>180</v>
      </c>
    </row>
    <row r="797" spans="1:13" ht="191.25" x14ac:dyDescent="0.25">
      <c r="A797" s="13"/>
      <c r="B797" s="13"/>
      <c r="C797" s="13"/>
      <c r="D797" s="16" t="s">
        <v>569</v>
      </c>
      <c r="E797" s="13"/>
      <c r="F797" s="13"/>
      <c r="G797" s="13"/>
      <c r="H797" s="13"/>
      <c r="I797" s="13"/>
      <c r="J797" s="13"/>
      <c r="K797" s="13"/>
      <c r="L797" s="13"/>
      <c r="M797" s="13"/>
    </row>
    <row r="798" spans="1:13" x14ac:dyDescent="0.25">
      <c r="A798" s="13"/>
      <c r="B798" s="13"/>
      <c r="C798" s="13"/>
      <c r="D798" s="16"/>
      <c r="E798" s="12" t="s">
        <v>316</v>
      </c>
      <c r="F798" s="13">
        <v>1</v>
      </c>
      <c r="G798" s="14">
        <v>0</v>
      </c>
      <c r="H798" s="14">
        <v>0</v>
      </c>
      <c r="I798" s="14">
        <v>0</v>
      </c>
      <c r="J798" s="15">
        <f>F798*(G798+ (G798= 0))*(H798+ (H798= 0))*(I798+ (I798= 0))</f>
        <v>1</v>
      </c>
      <c r="K798" s="13"/>
      <c r="L798" s="13"/>
      <c r="M798" s="13"/>
    </row>
    <row r="799" spans="1:13" x14ac:dyDescent="0.25">
      <c r="A799" s="13"/>
      <c r="B799" s="13"/>
      <c r="C799" s="13"/>
      <c r="D799" s="16"/>
      <c r="E799" s="12" t="s">
        <v>567</v>
      </c>
      <c r="F799" s="13">
        <v>2</v>
      </c>
      <c r="G799" s="14">
        <v>0</v>
      </c>
      <c r="H799" s="14">
        <v>0</v>
      </c>
      <c r="I799" s="14">
        <v>0</v>
      </c>
      <c r="J799" s="15">
        <f>F799*(G799+ (G799= 0))*(H799+ (H799= 0))*(I799+ (I799= 0))</f>
        <v>2</v>
      </c>
      <c r="K799" s="13"/>
      <c r="L799" s="13"/>
      <c r="M799" s="13"/>
    </row>
    <row r="800" spans="1:13" x14ac:dyDescent="0.25">
      <c r="A800" s="13"/>
      <c r="B800" s="13"/>
      <c r="C800" s="13"/>
      <c r="D800" s="16"/>
      <c r="E800" s="13"/>
      <c r="F800" s="13"/>
      <c r="G800" s="13"/>
      <c r="H800" s="13"/>
      <c r="I800" s="13"/>
      <c r="J800" s="19" t="s">
        <v>753</v>
      </c>
      <c r="K800" s="9">
        <f>SUM(J798:J799)</f>
        <v>3</v>
      </c>
      <c r="L800" s="14">
        <v>60</v>
      </c>
      <c r="M800" s="9">
        <f>ROUND(L800*K800,2)</f>
        <v>180</v>
      </c>
    </row>
    <row r="801" spans="1:13" ht="0.95" customHeight="1" x14ac:dyDescent="0.25">
      <c r="A801" s="20"/>
      <c r="B801" s="20"/>
      <c r="C801" s="20"/>
      <c r="D801" s="25"/>
      <c r="E801" s="20"/>
      <c r="F801" s="20"/>
      <c r="G801" s="20"/>
      <c r="H801" s="20"/>
      <c r="I801" s="20"/>
      <c r="J801" s="20"/>
      <c r="K801" s="20"/>
      <c r="L801" s="20"/>
      <c r="M801" s="20"/>
    </row>
    <row r="802" spans="1:13" x14ac:dyDescent="0.25">
      <c r="A802" s="12" t="s">
        <v>692</v>
      </c>
      <c r="B802" s="12" t="s">
        <v>22</v>
      </c>
      <c r="C802" s="12" t="s">
        <v>342</v>
      </c>
      <c r="D802" s="24" t="s">
        <v>570</v>
      </c>
      <c r="E802" s="13"/>
      <c r="F802" s="13"/>
      <c r="G802" s="13"/>
      <c r="H802" s="13"/>
      <c r="I802" s="13"/>
      <c r="J802" s="13"/>
      <c r="K802" s="15">
        <f>K805</f>
        <v>1</v>
      </c>
      <c r="L802" s="15">
        <f>L805</f>
        <v>78.94</v>
      </c>
      <c r="M802" s="15">
        <f>M805</f>
        <v>78.94</v>
      </c>
    </row>
    <row r="803" spans="1:13" ht="146.25" x14ac:dyDescent="0.25">
      <c r="A803" s="13"/>
      <c r="B803" s="13"/>
      <c r="C803" s="13"/>
      <c r="D803" s="16" t="s">
        <v>571</v>
      </c>
      <c r="E803" s="13"/>
      <c r="F803" s="13"/>
      <c r="G803" s="13"/>
      <c r="H803" s="13"/>
      <c r="I803" s="13"/>
      <c r="J803" s="13"/>
      <c r="K803" s="13"/>
      <c r="L803" s="13"/>
      <c r="M803" s="13"/>
    </row>
    <row r="804" spans="1:13" x14ac:dyDescent="0.25">
      <c r="A804" s="13"/>
      <c r="B804" s="13"/>
      <c r="C804" s="13"/>
      <c r="D804" s="16"/>
      <c r="E804" s="12" t="s">
        <v>572</v>
      </c>
      <c r="F804" s="13">
        <v>1</v>
      </c>
      <c r="G804" s="14">
        <v>0</v>
      </c>
      <c r="H804" s="14">
        <v>0</v>
      </c>
      <c r="I804" s="14">
        <v>0</v>
      </c>
      <c r="J804" s="15">
        <f>F804*(G804+ (G804= 0))*(H804+ (H804= 0))*(I804+ (I804= 0))</f>
        <v>1</v>
      </c>
      <c r="K804" s="13"/>
      <c r="L804" s="13"/>
      <c r="M804" s="13"/>
    </row>
    <row r="805" spans="1:13" x14ac:dyDescent="0.25">
      <c r="A805" s="13"/>
      <c r="B805" s="13"/>
      <c r="C805" s="13"/>
      <c r="D805" s="16"/>
      <c r="E805" s="13"/>
      <c r="F805" s="13"/>
      <c r="G805" s="13"/>
      <c r="H805" s="13"/>
      <c r="I805" s="13"/>
      <c r="J805" s="19" t="s">
        <v>752</v>
      </c>
      <c r="K805" s="9">
        <f>SUM(J804:J804)</f>
        <v>1</v>
      </c>
      <c r="L805" s="14">
        <v>78.94</v>
      </c>
      <c r="M805" s="9">
        <f>ROUND(L805*K805,2)</f>
        <v>78.94</v>
      </c>
    </row>
    <row r="806" spans="1:13" ht="0.95" customHeight="1" x14ac:dyDescent="0.25">
      <c r="A806" s="20"/>
      <c r="B806" s="20"/>
      <c r="C806" s="20"/>
      <c r="D806" s="25"/>
      <c r="E806" s="20"/>
      <c r="F806" s="20"/>
      <c r="G806" s="20"/>
      <c r="H806" s="20"/>
      <c r="I806" s="20"/>
      <c r="J806" s="20"/>
      <c r="K806" s="20"/>
      <c r="L806" s="20"/>
      <c r="M806" s="20"/>
    </row>
    <row r="807" spans="1:13" x14ac:dyDescent="0.25">
      <c r="A807" s="12" t="s">
        <v>693</v>
      </c>
      <c r="B807" s="12" t="s">
        <v>22</v>
      </c>
      <c r="C807" s="12" t="s">
        <v>492</v>
      </c>
      <c r="D807" s="24" t="s">
        <v>573</v>
      </c>
      <c r="E807" s="13"/>
      <c r="F807" s="13"/>
      <c r="G807" s="13"/>
      <c r="H807" s="13"/>
      <c r="I807" s="13"/>
      <c r="J807" s="13"/>
      <c r="K807" s="15">
        <f>K810</f>
        <v>1</v>
      </c>
      <c r="L807" s="15">
        <f>L810</f>
        <v>94.73</v>
      </c>
      <c r="M807" s="15">
        <f>M810</f>
        <v>94.73</v>
      </c>
    </row>
    <row r="808" spans="1:13" ht="135" x14ac:dyDescent="0.25">
      <c r="A808" s="13"/>
      <c r="B808" s="13"/>
      <c r="C808" s="13"/>
      <c r="D808" s="16" t="s">
        <v>574</v>
      </c>
      <c r="E808" s="13"/>
      <c r="F808" s="13"/>
      <c r="G808" s="13"/>
      <c r="H808" s="13"/>
      <c r="I808" s="13"/>
      <c r="J808" s="13"/>
      <c r="K808" s="13"/>
      <c r="L808" s="13"/>
      <c r="M808" s="13"/>
    </row>
    <row r="809" spans="1:13" x14ac:dyDescent="0.25">
      <c r="A809" s="13"/>
      <c r="B809" s="13"/>
      <c r="C809" s="13"/>
      <c r="D809" s="16"/>
      <c r="E809" s="12" t="s">
        <v>575</v>
      </c>
      <c r="F809" s="13">
        <v>1</v>
      </c>
      <c r="G809" s="14">
        <v>0</v>
      </c>
      <c r="H809" s="14">
        <v>0</v>
      </c>
      <c r="I809" s="14">
        <v>0</v>
      </c>
      <c r="J809" s="15">
        <f>F809*(G809+ (G809= 0))*(H809+ (H809= 0))*(I809+ (I809= 0))</f>
        <v>1</v>
      </c>
      <c r="K809" s="13"/>
      <c r="L809" s="13"/>
      <c r="M809" s="13"/>
    </row>
    <row r="810" spans="1:13" x14ac:dyDescent="0.25">
      <c r="A810" s="13"/>
      <c r="B810" s="13"/>
      <c r="C810" s="13"/>
      <c r="D810" s="16"/>
      <c r="E810" s="13"/>
      <c r="F810" s="13"/>
      <c r="G810" s="13"/>
      <c r="H810" s="13"/>
      <c r="I810" s="13"/>
      <c r="J810" s="19" t="s">
        <v>751</v>
      </c>
      <c r="K810" s="9">
        <f>SUM(J809:J809)</f>
        <v>1</v>
      </c>
      <c r="L810" s="14">
        <v>94.73</v>
      </c>
      <c r="M810" s="9">
        <f>ROUND(L810*K810,2)</f>
        <v>94.73</v>
      </c>
    </row>
    <row r="811" spans="1:13" ht="0.95" customHeight="1" x14ac:dyDescent="0.25">
      <c r="A811" s="20"/>
      <c r="B811" s="20"/>
      <c r="C811" s="20"/>
      <c r="D811" s="25"/>
      <c r="E811" s="20"/>
      <c r="F811" s="20"/>
      <c r="G811" s="20"/>
      <c r="H811" s="20"/>
      <c r="I811" s="20"/>
      <c r="J811" s="20"/>
      <c r="K811" s="20"/>
      <c r="L811" s="20"/>
      <c r="M811" s="20"/>
    </row>
    <row r="812" spans="1:13" x14ac:dyDescent="0.25">
      <c r="A812" s="12" t="s">
        <v>694</v>
      </c>
      <c r="B812" s="12" t="s">
        <v>22</v>
      </c>
      <c r="C812" s="12" t="s">
        <v>342</v>
      </c>
      <c r="D812" s="24" t="s">
        <v>576</v>
      </c>
      <c r="E812" s="13"/>
      <c r="F812" s="13"/>
      <c r="G812" s="13"/>
      <c r="H812" s="13"/>
      <c r="I812" s="13"/>
      <c r="J812" s="13"/>
      <c r="K812" s="15">
        <f>K815</f>
        <v>1</v>
      </c>
      <c r="L812" s="15">
        <f>L815</f>
        <v>60</v>
      </c>
      <c r="M812" s="15">
        <f>M815</f>
        <v>60</v>
      </c>
    </row>
    <row r="813" spans="1:13" ht="123.75" x14ac:dyDescent="0.25">
      <c r="A813" s="13"/>
      <c r="B813" s="13"/>
      <c r="C813" s="13"/>
      <c r="D813" s="16" t="s">
        <v>577</v>
      </c>
      <c r="E813" s="13"/>
      <c r="F813" s="13"/>
      <c r="G813" s="13"/>
      <c r="H813" s="13"/>
      <c r="I813" s="13"/>
      <c r="J813" s="13"/>
      <c r="K813" s="13"/>
      <c r="L813" s="13"/>
      <c r="M813" s="13"/>
    </row>
    <row r="814" spans="1:13" x14ac:dyDescent="0.25">
      <c r="A814" s="13"/>
      <c r="B814" s="13"/>
      <c r="C814" s="13"/>
      <c r="D814" s="16"/>
      <c r="E814" s="12" t="s">
        <v>347</v>
      </c>
      <c r="F814" s="13">
        <v>1</v>
      </c>
      <c r="G814" s="14">
        <v>0</v>
      </c>
      <c r="H814" s="14">
        <v>0</v>
      </c>
      <c r="I814" s="14">
        <v>0</v>
      </c>
      <c r="J814" s="15">
        <f>F814*(G814+ (G814= 0))*(H814+ (H814= 0))*(I814+ (I814= 0))</f>
        <v>1</v>
      </c>
      <c r="K814" s="13"/>
      <c r="L814" s="13"/>
      <c r="M814" s="13"/>
    </row>
    <row r="815" spans="1:13" x14ac:dyDescent="0.25">
      <c r="A815" s="13"/>
      <c r="B815" s="13"/>
      <c r="C815" s="13"/>
      <c r="D815" s="16"/>
      <c r="E815" s="13"/>
      <c r="F815" s="13"/>
      <c r="G815" s="13"/>
      <c r="H815" s="13"/>
      <c r="I815" s="13"/>
      <c r="J815" s="19" t="s">
        <v>750</v>
      </c>
      <c r="K815" s="9">
        <f>SUM(J814:J814)</f>
        <v>1</v>
      </c>
      <c r="L815" s="14">
        <v>60</v>
      </c>
      <c r="M815" s="9">
        <f>ROUND(L815*K815,2)</f>
        <v>60</v>
      </c>
    </row>
    <row r="816" spans="1:13" ht="0.95" customHeight="1" x14ac:dyDescent="0.25">
      <c r="A816" s="20"/>
      <c r="B816" s="20"/>
      <c r="C816" s="20"/>
      <c r="D816" s="25"/>
      <c r="E816" s="20"/>
      <c r="F816" s="20"/>
      <c r="G816" s="20"/>
      <c r="H816" s="20"/>
      <c r="I816" s="20"/>
      <c r="J816" s="20"/>
      <c r="K816" s="20"/>
      <c r="L816" s="20"/>
      <c r="M816" s="20"/>
    </row>
    <row r="817" spans="1:13" ht="22.5" x14ac:dyDescent="0.25">
      <c r="A817" s="12" t="s">
        <v>695</v>
      </c>
      <c r="B817" s="12" t="s">
        <v>22</v>
      </c>
      <c r="C817" s="12" t="s">
        <v>342</v>
      </c>
      <c r="D817" s="24" t="s">
        <v>578</v>
      </c>
      <c r="E817" s="13"/>
      <c r="F817" s="13"/>
      <c r="G817" s="13"/>
      <c r="H817" s="13"/>
      <c r="I817" s="13"/>
      <c r="J817" s="13"/>
      <c r="K817" s="15">
        <f>K820</f>
        <v>1</v>
      </c>
      <c r="L817" s="15">
        <f>L820</f>
        <v>120</v>
      </c>
      <c r="M817" s="15">
        <f>M820</f>
        <v>120</v>
      </c>
    </row>
    <row r="818" spans="1:13" ht="202.5" x14ac:dyDescent="0.25">
      <c r="A818" s="13"/>
      <c r="B818" s="13"/>
      <c r="C818" s="13"/>
      <c r="D818" s="16" t="s">
        <v>579</v>
      </c>
      <c r="E818" s="13"/>
      <c r="F818" s="13"/>
      <c r="G818" s="13"/>
      <c r="H818" s="13"/>
      <c r="I818" s="13"/>
      <c r="J818" s="13"/>
      <c r="K818" s="13"/>
      <c r="L818" s="13"/>
      <c r="M818" s="13"/>
    </row>
    <row r="819" spans="1:13" x14ac:dyDescent="0.25">
      <c r="A819" s="13"/>
      <c r="B819" s="13"/>
      <c r="C819" s="13"/>
      <c r="D819" s="16"/>
      <c r="E819" s="12" t="s">
        <v>580</v>
      </c>
      <c r="F819" s="13">
        <v>1</v>
      </c>
      <c r="G819" s="14">
        <v>0</v>
      </c>
      <c r="H819" s="14">
        <v>0</v>
      </c>
      <c r="I819" s="14">
        <v>0</v>
      </c>
      <c r="J819" s="15">
        <f>F819*(G819+ (G819= 0))*(H819+ (H819= 0))*(I819+ (I819= 0))</f>
        <v>1</v>
      </c>
      <c r="K819" s="13"/>
      <c r="L819" s="13"/>
      <c r="M819" s="13"/>
    </row>
    <row r="820" spans="1:13" x14ac:dyDescent="0.25">
      <c r="A820" s="13"/>
      <c r="B820" s="13"/>
      <c r="C820" s="13"/>
      <c r="D820" s="16"/>
      <c r="E820" s="13"/>
      <c r="F820" s="13"/>
      <c r="G820" s="13"/>
      <c r="H820" s="13"/>
      <c r="I820" s="13"/>
      <c r="J820" s="19" t="s">
        <v>749</v>
      </c>
      <c r="K820" s="9">
        <f>SUM(J819:J819)</f>
        <v>1</v>
      </c>
      <c r="L820" s="14">
        <v>120</v>
      </c>
      <c r="M820" s="9">
        <f>ROUND(L820*K820,2)</f>
        <v>120</v>
      </c>
    </row>
    <row r="821" spans="1:13" ht="0.95" customHeight="1" x14ac:dyDescent="0.25">
      <c r="A821" s="20"/>
      <c r="B821" s="20"/>
      <c r="C821" s="20"/>
      <c r="D821" s="25"/>
      <c r="E821" s="20"/>
      <c r="F821" s="20"/>
      <c r="G821" s="20"/>
      <c r="H821" s="20"/>
      <c r="I821" s="20"/>
      <c r="J821" s="20"/>
      <c r="K821" s="20"/>
      <c r="L821" s="20"/>
      <c r="M821" s="20"/>
    </row>
    <row r="822" spans="1:13" x14ac:dyDescent="0.25">
      <c r="A822" s="12" t="s">
        <v>696</v>
      </c>
      <c r="B822" s="12" t="s">
        <v>22</v>
      </c>
      <c r="C822" s="12" t="s">
        <v>342</v>
      </c>
      <c r="D822" s="24" t="s">
        <v>581</v>
      </c>
      <c r="E822" s="13"/>
      <c r="F822" s="13"/>
      <c r="G822" s="13"/>
      <c r="H822" s="13"/>
      <c r="I822" s="13"/>
      <c r="J822" s="13"/>
      <c r="K822" s="15">
        <f>K825</f>
        <v>1</v>
      </c>
      <c r="L822" s="15">
        <f>L825</f>
        <v>153.93</v>
      </c>
      <c r="M822" s="15">
        <f>M825</f>
        <v>153.93</v>
      </c>
    </row>
    <row r="823" spans="1:13" ht="202.5" x14ac:dyDescent="0.25">
      <c r="A823" s="13"/>
      <c r="B823" s="13"/>
      <c r="C823" s="13"/>
      <c r="D823" s="16" t="s">
        <v>582</v>
      </c>
      <c r="E823" s="13"/>
      <c r="F823" s="13"/>
      <c r="G823" s="13"/>
      <c r="H823" s="13"/>
      <c r="I823" s="13"/>
      <c r="J823" s="13"/>
      <c r="K823" s="13"/>
      <c r="L823" s="13"/>
      <c r="M823" s="13"/>
    </row>
    <row r="824" spans="1:13" x14ac:dyDescent="0.25">
      <c r="A824" s="13"/>
      <c r="B824" s="13"/>
      <c r="C824" s="13"/>
      <c r="D824" s="16"/>
      <c r="E824" s="12" t="s">
        <v>344</v>
      </c>
      <c r="F824" s="13">
        <v>1</v>
      </c>
      <c r="G824" s="14">
        <v>0</v>
      </c>
      <c r="H824" s="14">
        <v>0</v>
      </c>
      <c r="I824" s="14">
        <v>0</v>
      </c>
      <c r="J824" s="15">
        <f>F824*(G824+ (G824= 0))*(H824+ (H824= 0))*(I824+ (I824= 0))</f>
        <v>1</v>
      </c>
      <c r="K824" s="13"/>
      <c r="L824" s="13"/>
      <c r="M824" s="13"/>
    </row>
    <row r="825" spans="1:13" x14ac:dyDescent="0.25">
      <c r="A825" s="13"/>
      <c r="B825" s="13"/>
      <c r="C825" s="13"/>
      <c r="D825" s="16"/>
      <c r="E825" s="13"/>
      <c r="F825" s="13"/>
      <c r="G825" s="13"/>
      <c r="H825" s="13"/>
      <c r="I825" s="13"/>
      <c r="J825" s="19" t="s">
        <v>748</v>
      </c>
      <c r="K825" s="9">
        <f>SUM(J824:J824)</f>
        <v>1</v>
      </c>
      <c r="L825" s="14">
        <v>153.93</v>
      </c>
      <c r="M825" s="9">
        <f>ROUND(L825*K825,2)</f>
        <v>153.93</v>
      </c>
    </row>
    <row r="826" spans="1:13" ht="0.95" customHeight="1" x14ac:dyDescent="0.25">
      <c r="A826" s="20"/>
      <c r="B826" s="20"/>
      <c r="C826" s="20"/>
      <c r="D826" s="25"/>
      <c r="E826" s="20"/>
      <c r="F826" s="20"/>
      <c r="G826" s="20"/>
      <c r="H826" s="20"/>
      <c r="I826" s="20"/>
      <c r="J826" s="20"/>
      <c r="K826" s="20"/>
      <c r="L826" s="20"/>
      <c r="M826" s="20"/>
    </row>
    <row r="827" spans="1:13" x14ac:dyDescent="0.25">
      <c r="A827" s="12" t="s">
        <v>697</v>
      </c>
      <c r="B827" s="12" t="s">
        <v>22</v>
      </c>
      <c r="C827" s="12" t="s">
        <v>342</v>
      </c>
      <c r="D827" s="24" t="s">
        <v>583</v>
      </c>
      <c r="E827" s="13"/>
      <c r="F827" s="13"/>
      <c r="G827" s="13"/>
      <c r="H827" s="13"/>
      <c r="I827" s="13"/>
      <c r="J827" s="13"/>
      <c r="K827" s="15">
        <f>K831</f>
        <v>1</v>
      </c>
      <c r="L827" s="15">
        <f>L831</f>
        <v>100</v>
      </c>
      <c r="M827" s="15">
        <f>M831</f>
        <v>100</v>
      </c>
    </row>
    <row r="828" spans="1:13" ht="225" x14ac:dyDescent="0.25">
      <c r="A828" s="13"/>
      <c r="B828" s="13"/>
      <c r="C828" s="13"/>
      <c r="D828" s="16" t="s">
        <v>584</v>
      </c>
      <c r="E828" s="13"/>
      <c r="F828" s="13"/>
      <c r="G828" s="13"/>
      <c r="H828" s="13"/>
      <c r="I828" s="13"/>
      <c r="J828" s="13"/>
      <c r="K828" s="13"/>
      <c r="L828" s="13"/>
      <c r="M828" s="13"/>
    </row>
    <row r="829" spans="1:13" x14ac:dyDescent="0.25">
      <c r="A829" s="13"/>
      <c r="B829" s="13"/>
      <c r="C829" s="13"/>
      <c r="D829" s="16"/>
      <c r="E829" s="12" t="s">
        <v>105</v>
      </c>
      <c r="F829" s="13">
        <v>0</v>
      </c>
      <c r="G829" s="14">
        <v>0</v>
      </c>
      <c r="H829" s="14">
        <v>0</v>
      </c>
      <c r="I829" s="14">
        <v>0</v>
      </c>
      <c r="J829" s="15">
        <f>F829*(G829+ (G829= 0))*(H829+ (H829= 0))*(I829+ (I829= 0))</f>
        <v>0</v>
      </c>
      <c r="K829" s="13"/>
      <c r="L829" s="13"/>
      <c r="M829" s="13"/>
    </row>
    <row r="830" spans="1:13" x14ac:dyDescent="0.25">
      <c r="A830" s="13"/>
      <c r="B830" s="13"/>
      <c r="C830" s="13"/>
      <c r="D830" s="16"/>
      <c r="E830" s="12" t="s">
        <v>344</v>
      </c>
      <c r="F830" s="13">
        <v>1</v>
      </c>
      <c r="G830" s="14">
        <v>0</v>
      </c>
      <c r="H830" s="14">
        <v>0</v>
      </c>
      <c r="I830" s="14">
        <v>0</v>
      </c>
      <c r="J830" s="15">
        <f>F830*(G830+ (G830= 0))*(H830+ (H830= 0))*(I830+ (I830= 0))</f>
        <v>1</v>
      </c>
      <c r="K830" s="13"/>
      <c r="L830" s="13"/>
      <c r="M830" s="13"/>
    </row>
    <row r="831" spans="1:13" x14ac:dyDescent="0.25">
      <c r="A831" s="13"/>
      <c r="B831" s="13"/>
      <c r="C831" s="13"/>
      <c r="D831" s="16"/>
      <c r="E831" s="13"/>
      <c r="F831" s="13"/>
      <c r="G831" s="13"/>
      <c r="H831" s="13"/>
      <c r="I831" s="13"/>
      <c r="J831" s="19" t="s">
        <v>747</v>
      </c>
      <c r="K831" s="9">
        <f>SUM(J829:J830)</f>
        <v>1</v>
      </c>
      <c r="L831" s="14">
        <v>100</v>
      </c>
      <c r="M831" s="9">
        <f>ROUND(L831*K831,2)</f>
        <v>100</v>
      </c>
    </row>
    <row r="832" spans="1:13" ht="0.95" customHeight="1" x14ac:dyDescent="0.25">
      <c r="A832" s="20"/>
      <c r="B832" s="20"/>
      <c r="C832" s="20"/>
      <c r="D832" s="25"/>
      <c r="E832" s="20"/>
      <c r="F832" s="20"/>
      <c r="G832" s="20"/>
      <c r="H832" s="20"/>
      <c r="I832" s="20"/>
      <c r="J832" s="20"/>
      <c r="K832" s="20"/>
      <c r="L832" s="20"/>
      <c r="M832" s="20"/>
    </row>
    <row r="833" spans="1:13" ht="22.5" x14ac:dyDescent="0.25">
      <c r="A833" s="12" t="s">
        <v>698</v>
      </c>
      <c r="B833" s="12" t="s">
        <v>22</v>
      </c>
      <c r="C833" s="12" t="s">
        <v>342</v>
      </c>
      <c r="D833" s="24" t="s">
        <v>585</v>
      </c>
      <c r="E833" s="13"/>
      <c r="F833" s="13"/>
      <c r="G833" s="13"/>
      <c r="H833" s="13"/>
      <c r="I833" s="13"/>
      <c r="J833" s="13"/>
      <c r="K833" s="15">
        <f>K837</f>
        <v>17</v>
      </c>
      <c r="L833" s="15">
        <f>L837</f>
        <v>65</v>
      </c>
      <c r="M833" s="15">
        <f>M837</f>
        <v>1105</v>
      </c>
    </row>
    <row r="834" spans="1:13" ht="225" x14ac:dyDescent="0.25">
      <c r="A834" s="13"/>
      <c r="B834" s="13"/>
      <c r="C834" s="13"/>
      <c r="D834" s="16" t="s">
        <v>586</v>
      </c>
      <c r="E834" s="13"/>
      <c r="F834" s="13"/>
      <c r="G834" s="13"/>
      <c r="H834" s="13"/>
      <c r="I834" s="13"/>
      <c r="J834" s="13"/>
      <c r="K834" s="13"/>
      <c r="L834" s="13"/>
      <c r="M834" s="13"/>
    </row>
    <row r="835" spans="1:13" x14ac:dyDescent="0.25">
      <c r="A835" s="13"/>
      <c r="B835" s="13"/>
      <c r="C835" s="13"/>
      <c r="D835" s="16"/>
      <c r="E835" s="12" t="s">
        <v>548</v>
      </c>
      <c r="F835" s="13">
        <v>6</v>
      </c>
      <c r="G835" s="14">
        <v>0</v>
      </c>
      <c r="H835" s="14">
        <v>0</v>
      </c>
      <c r="I835" s="14">
        <v>0</v>
      </c>
      <c r="J835" s="15">
        <f>F835*(G835+ (G835= 0))*(H835+ (H835= 0))*(I835+ (I835= 0))</f>
        <v>6</v>
      </c>
      <c r="K835" s="13"/>
      <c r="L835" s="13"/>
      <c r="M835" s="13"/>
    </row>
    <row r="836" spans="1:13" x14ac:dyDescent="0.25">
      <c r="A836" s="13"/>
      <c r="B836" s="13"/>
      <c r="C836" s="13"/>
      <c r="D836" s="16"/>
      <c r="E836" s="12" t="s">
        <v>557</v>
      </c>
      <c r="F836" s="13">
        <v>11</v>
      </c>
      <c r="G836" s="14">
        <v>0</v>
      </c>
      <c r="H836" s="14">
        <v>0</v>
      </c>
      <c r="I836" s="14">
        <v>0</v>
      </c>
      <c r="J836" s="15">
        <f>F836*(G836+ (G836= 0))*(H836+ (H836= 0))*(I836+ (I836= 0))</f>
        <v>11</v>
      </c>
      <c r="K836" s="13"/>
      <c r="L836" s="13"/>
      <c r="M836" s="13"/>
    </row>
    <row r="837" spans="1:13" x14ac:dyDescent="0.25">
      <c r="A837" s="13"/>
      <c r="B837" s="13"/>
      <c r="C837" s="13"/>
      <c r="D837" s="16"/>
      <c r="E837" s="13"/>
      <c r="F837" s="13"/>
      <c r="G837" s="13"/>
      <c r="H837" s="13"/>
      <c r="I837" s="13"/>
      <c r="J837" s="19" t="s">
        <v>698</v>
      </c>
      <c r="K837" s="9">
        <f>SUM(J835:J836)</f>
        <v>17</v>
      </c>
      <c r="L837" s="14">
        <v>65</v>
      </c>
      <c r="M837" s="9">
        <f>ROUND(L837*K837,2)</f>
        <v>1105</v>
      </c>
    </row>
    <row r="838" spans="1:13" ht="0.95" customHeight="1" x14ac:dyDescent="0.25">
      <c r="A838" s="20"/>
      <c r="B838" s="20"/>
      <c r="C838" s="20"/>
      <c r="D838" s="25"/>
      <c r="E838" s="20"/>
      <c r="F838" s="20"/>
      <c r="G838" s="20"/>
      <c r="H838" s="20"/>
      <c r="I838" s="20"/>
      <c r="J838" s="20"/>
      <c r="K838" s="20"/>
      <c r="L838" s="20"/>
      <c r="M838" s="20"/>
    </row>
    <row r="839" spans="1:13" ht="22.5" x14ac:dyDescent="0.25">
      <c r="A839" s="12" t="s">
        <v>699</v>
      </c>
      <c r="B839" s="12" t="s">
        <v>22</v>
      </c>
      <c r="C839" s="12" t="s">
        <v>342</v>
      </c>
      <c r="D839" s="24" t="s">
        <v>587</v>
      </c>
      <c r="E839" s="13"/>
      <c r="F839" s="13"/>
      <c r="G839" s="13"/>
      <c r="H839" s="13"/>
      <c r="I839" s="13"/>
      <c r="J839" s="13"/>
      <c r="K839" s="15">
        <f>K846</f>
        <v>4</v>
      </c>
      <c r="L839" s="15">
        <f>L846</f>
        <v>42</v>
      </c>
      <c r="M839" s="15">
        <f>M846</f>
        <v>168</v>
      </c>
    </row>
    <row r="840" spans="1:13" ht="213.75" x14ac:dyDescent="0.25">
      <c r="A840" s="13"/>
      <c r="B840" s="13"/>
      <c r="C840" s="13"/>
      <c r="D840" s="16" t="s">
        <v>588</v>
      </c>
      <c r="E840" s="13"/>
      <c r="F840" s="13"/>
      <c r="G840" s="13"/>
      <c r="H840" s="13"/>
      <c r="I840" s="13"/>
      <c r="J840" s="13"/>
      <c r="K840" s="13"/>
      <c r="L840" s="13"/>
      <c r="M840" s="13"/>
    </row>
    <row r="841" spans="1:13" x14ac:dyDescent="0.25">
      <c r="A841" s="13"/>
      <c r="B841" s="13"/>
      <c r="C841" s="13"/>
      <c r="D841" s="16"/>
      <c r="E841" s="12" t="s">
        <v>589</v>
      </c>
      <c r="F841" s="13">
        <v>0</v>
      </c>
      <c r="G841" s="14">
        <v>0</v>
      </c>
      <c r="H841" s="14">
        <v>0</v>
      </c>
      <c r="I841" s="14">
        <v>0</v>
      </c>
      <c r="J841" s="15">
        <f>F841*(G841+ (G841= 0))*(H841+ (H841= 0))*(I841+ (I841= 0))</f>
        <v>0</v>
      </c>
      <c r="K841" s="13"/>
      <c r="L841" s="13"/>
      <c r="M841" s="13"/>
    </row>
    <row r="842" spans="1:13" x14ac:dyDescent="0.25">
      <c r="A842" s="13"/>
      <c r="B842" s="13"/>
      <c r="C842" s="13"/>
      <c r="D842" s="16"/>
      <c r="E842" s="12" t="s">
        <v>318</v>
      </c>
      <c r="F842" s="13">
        <v>1</v>
      </c>
      <c r="G842" s="14">
        <v>0</v>
      </c>
      <c r="H842" s="14">
        <v>0</v>
      </c>
      <c r="I842" s="14">
        <v>0</v>
      </c>
      <c r="J842" s="15">
        <f>F842*(G842+ (G842= 0))*(H842+ (H842= 0))*(I842+ (I842= 0))</f>
        <v>1</v>
      </c>
      <c r="K842" s="13"/>
      <c r="L842" s="13"/>
      <c r="M842" s="13"/>
    </row>
    <row r="843" spans="1:13" x14ac:dyDescent="0.25">
      <c r="A843" s="13"/>
      <c r="B843" s="13"/>
      <c r="C843" s="13"/>
      <c r="D843" s="16"/>
      <c r="E843" s="12" t="s">
        <v>319</v>
      </c>
      <c r="F843" s="13">
        <v>1</v>
      </c>
      <c r="G843" s="14">
        <v>0</v>
      </c>
      <c r="H843" s="14">
        <v>0</v>
      </c>
      <c r="I843" s="14">
        <v>0</v>
      </c>
      <c r="J843" s="15">
        <f>F843*(G843+ (G843= 0))*(H843+ (H843= 0))*(I843+ (I843= 0))</f>
        <v>1</v>
      </c>
      <c r="K843" s="13"/>
      <c r="L843" s="13"/>
      <c r="M843" s="13"/>
    </row>
    <row r="844" spans="1:13" x14ac:dyDescent="0.25">
      <c r="A844" s="13"/>
      <c r="B844" s="13"/>
      <c r="C844" s="13"/>
      <c r="D844" s="16"/>
      <c r="E844" s="12" t="s">
        <v>365</v>
      </c>
      <c r="F844" s="13">
        <v>1</v>
      </c>
      <c r="G844" s="14">
        <v>0</v>
      </c>
      <c r="H844" s="14">
        <v>0</v>
      </c>
      <c r="I844" s="14">
        <v>0</v>
      </c>
      <c r="J844" s="15">
        <f>F844*(G844+ (G844= 0))*(H844+ (H844= 0))*(I844+ (I844= 0))</f>
        <v>1</v>
      </c>
      <c r="K844" s="13"/>
      <c r="L844" s="13"/>
      <c r="M844" s="13"/>
    </row>
    <row r="845" spans="1:13" x14ac:dyDescent="0.25">
      <c r="A845" s="13"/>
      <c r="B845" s="13"/>
      <c r="C845" s="13"/>
      <c r="D845" s="16"/>
      <c r="E845" s="12" t="s">
        <v>552</v>
      </c>
      <c r="F845" s="13">
        <v>1</v>
      </c>
      <c r="G845" s="14">
        <v>0</v>
      </c>
      <c r="H845" s="14">
        <v>0</v>
      </c>
      <c r="I845" s="14">
        <v>0</v>
      </c>
      <c r="J845" s="15">
        <f>F845*(G845+ (G845= 0))*(H845+ (H845= 0))*(I845+ (I845= 0))</f>
        <v>1</v>
      </c>
      <c r="K845" s="13"/>
      <c r="L845" s="13"/>
      <c r="M845" s="13"/>
    </row>
    <row r="846" spans="1:13" x14ac:dyDescent="0.25">
      <c r="A846" s="13"/>
      <c r="B846" s="13"/>
      <c r="C846" s="13"/>
      <c r="D846" s="16"/>
      <c r="E846" s="13"/>
      <c r="F846" s="13"/>
      <c r="G846" s="13"/>
      <c r="H846" s="13"/>
      <c r="I846" s="13"/>
      <c r="J846" s="19" t="s">
        <v>699</v>
      </c>
      <c r="K846" s="9">
        <f>SUM(J841:J845)</f>
        <v>4</v>
      </c>
      <c r="L846" s="14">
        <v>42</v>
      </c>
      <c r="M846" s="9">
        <f>ROUND(L846*K846,2)</f>
        <v>168</v>
      </c>
    </row>
    <row r="847" spans="1:13" ht="0.95" customHeight="1" x14ac:dyDescent="0.25">
      <c r="A847" s="20"/>
      <c r="B847" s="20"/>
      <c r="C847" s="20"/>
      <c r="D847" s="25"/>
      <c r="E847" s="20"/>
      <c r="F847" s="20"/>
      <c r="G847" s="20"/>
      <c r="H847" s="20"/>
      <c r="I847" s="20"/>
      <c r="J847" s="20"/>
      <c r="K847" s="20"/>
      <c r="L847" s="20"/>
      <c r="M847" s="20"/>
    </row>
    <row r="848" spans="1:13" ht="22.5" x14ac:dyDescent="0.25">
      <c r="A848" s="12" t="s">
        <v>700</v>
      </c>
      <c r="B848" s="12" t="s">
        <v>22</v>
      </c>
      <c r="C848" s="12" t="s">
        <v>172</v>
      </c>
      <c r="D848" s="24" t="s">
        <v>590</v>
      </c>
      <c r="E848" s="13"/>
      <c r="F848" s="13"/>
      <c r="G848" s="13"/>
      <c r="H848" s="13"/>
      <c r="I848" s="13"/>
      <c r="J848" s="13"/>
      <c r="K848" s="15">
        <f>K851</f>
        <v>1</v>
      </c>
      <c r="L848" s="15">
        <f>L851</f>
        <v>34</v>
      </c>
      <c r="M848" s="15">
        <f>M851</f>
        <v>34</v>
      </c>
    </row>
    <row r="849" spans="1:13" ht="225" x14ac:dyDescent="0.25">
      <c r="A849" s="13"/>
      <c r="B849" s="13"/>
      <c r="C849" s="13"/>
      <c r="D849" s="16" t="s">
        <v>591</v>
      </c>
      <c r="E849" s="13"/>
      <c r="F849" s="13"/>
      <c r="G849" s="13"/>
      <c r="H849" s="13"/>
      <c r="I849" s="13"/>
      <c r="J849" s="13"/>
      <c r="K849" s="13"/>
      <c r="L849" s="13"/>
      <c r="M849" s="13"/>
    </row>
    <row r="850" spans="1:13" x14ac:dyDescent="0.25">
      <c r="A850" s="13"/>
      <c r="B850" s="13"/>
      <c r="C850" s="13"/>
      <c r="D850" s="16"/>
      <c r="E850" s="12" t="s">
        <v>592</v>
      </c>
      <c r="F850" s="13">
        <v>1</v>
      </c>
      <c r="G850" s="14">
        <v>0</v>
      </c>
      <c r="H850" s="14">
        <v>0</v>
      </c>
      <c r="I850" s="14">
        <v>0</v>
      </c>
      <c r="J850" s="15">
        <f>F850*(G850+ (G850= 0))*(H850+ (H850= 0))*(I850+ (I850= 0))</f>
        <v>1</v>
      </c>
      <c r="K850" s="13"/>
      <c r="L850" s="13"/>
      <c r="M850" s="13"/>
    </row>
    <row r="851" spans="1:13" x14ac:dyDescent="0.25">
      <c r="A851" s="13"/>
      <c r="B851" s="13"/>
      <c r="C851" s="13"/>
      <c r="D851" s="16"/>
      <c r="E851" s="13"/>
      <c r="F851" s="13"/>
      <c r="G851" s="13"/>
      <c r="H851" s="13"/>
      <c r="I851" s="13"/>
      <c r="J851" s="19" t="s">
        <v>700</v>
      </c>
      <c r="K851" s="9">
        <f>SUM(J850:J850)</f>
        <v>1</v>
      </c>
      <c r="L851" s="14">
        <v>34</v>
      </c>
      <c r="M851" s="9">
        <f>ROUND(L851*K851,2)</f>
        <v>34</v>
      </c>
    </row>
    <row r="852" spans="1:13" ht="0.95" customHeight="1" x14ac:dyDescent="0.25">
      <c r="A852" s="20"/>
      <c r="B852" s="20"/>
      <c r="C852" s="20"/>
      <c r="D852" s="25"/>
      <c r="E852" s="20"/>
      <c r="F852" s="20"/>
      <c r="G852" s="20"/>
      <c r="H852" s="20"/>
      <c r="I852" s="20"/>
      <c r="J852" s="20"/>
      <c r="K852" s="20"/>
      <c r="L852" s="20"/>
      <c r="M852" s="20"/>
    </row>
    <row r="853" spans="1:13" x14ac:dyDescent="0.25">
      <c r="A853" s="12" t="s">
        <v>701</v>
      </c>
      <c r="B853" s="12" t="s">
        <v>22</v>
      </c>
      <c r="C853" s="12" t="s">
        <v>342</v>
      </c>
      <c r="D853" s="24" t="s">
        <v>593</v>
      </c>
      <c r="E853" s="13"/>
      <c r="F853" s="13"/>
      <c r="G853" s="13"/>
      <c r="H853" s="13"/>
      <c r="I853" s="13"/>
      <c r="J853" s="13"/>
      <c r="K853" s="15">
        <f>K856</f>
        <v>1</v>
      </c>
      <c r="L853" s="15">
        <f>L856</f>
        <v>142.09</v>
      </c>
      <c r="M853" s="15">
        <f>M856</f>
        <v>142.09</v>
      </c>
    </row>
    <row r="854" spans="1:13" ht="191.25" x14ac:dyDescent="0.25">
      <c r="A854" s="13"/>
      <c r="B854" s="13"/>
      <c r="C854" s="13"/>
      <c r="D854" s="16" t="s">
        <v>594</v>
      </c>
      <c r="E854" s="13"/>
      <c r="F854" s="13"/>
      <c r="G854" s="13"/>
      <c r="H854" s="13"/>
      <c r="I854" s="13"/>
      <c r="J854" s="13"/>
      <c r="K854" s="13"/>
      <c r="L854" s="13"/>
      <c r="M854" s="13"/>
    </row>
    <row r="855" spans="1:13" x14ac:dyDescent="0.25">
      <c r="A855" s="13"/>
      <c r="B855" s="13"/>
      <c r="C855" s="13"/>
      <c r="D855" s="16"/>
      <c r="E855" s="12" t="s">
        <v>344</v>
      </c>
      <c r="F855" s="13">
        <v>1</v>
      </c>
      <c r="G855" s="14">
        <v>0</v>
      </c>
      <c r="H855" s="14">
        <v>0</v>
      </c>
      <c r="I855" s="14">
        <v>0</v>
      </c>
      <c r="J855" s="15">
        <f>F855*(G855+ (G855= 0))*(H855+ (H855= 0))*(I855+ (I855= 0))</f>
        <v>1</v>
      </c>
      <c r="K855" s="13"/>
      <c r="L855" s="13"/>
      <c r="M855" s="13"/>
    </row>
    <row r="856" spans="1:13" x14ac:dyDescent="0.25">
      <c r="A856" s="13"/>
      <c r="B856" s="13"/>
      <c r="C856" s="13"/>
      <c r="D856" s="16"/>
      <c r="E856" s="13"/>
      <c r="F856" s="13"/>
      <c r="G856" s="13"/>
      <c r="H856" s="13"/>
      <c r="I856" s="13"/>
      <c r="J856" s="19" t="s">
        <v>701</v>
      </c>
      <c r="K856" s="9">
        <f>SUM(J855:J855)</f>
        <v>1</v>
      </c>
      <c r="L856" s="14">
        <v>142.09</v>
      </c>
      <c r="M856" s="9">
        <f>ROUND(L856*K856,2)</f>
        <v>142.09</v>
      </c>
    </row>
    <row r="857" spans="1:13" ht="0.95" customHeight="1" x14ac:dyDescent="0.25">
      <c r="A857" s="20"/>
      <c r="B857" s="20"/>
      <c r="C857" s="20"/>
      <c r="D857" s="25"/>
      <c r="E857" s="20"/>
      <c r="F857" s="20"/>
      <c r="G857" s="20"/>
      <c r="H857" s="20"/>
      <c r="I857" s="20"/>
      <c r="J857" s="20"/>
      <c r="K857" s="20"/>
      <c r="L857" s="20"/>
      <c r="M857" s="20"/>
    </row>
    <row r="858" spans="1:13" x14ac:dyDescent="0.25">
      <c r="A858" s="12" t="s">
        <v>702</v>
      </c>
      <c r="B858" s="12" t="s">
        <v>22</v>
      </c>
      <c r="C858" s="12" t="s">
        <v>5</v>
      </c>
      <c r="D858" s="24" t="s">
        <v>595</v>
      </c>
      <c r="E858" s="13"/>
      <c r="F858" s="13"/>
      <c r="G858" s="13"/>
      <c r="H858" s="13"/>
      <c r="I858" s="13"/>
      <c r="J858" s="13"/>
      <c r="K858" s="15">
        <f>K863</f>
        <v>16</v>
      </c>
      <c r="L858" s="15">
        <f>L863</f>
        <v>72.5</v>
      </c>
      <c r="M858" s="15">
        <f>M863</f>
        <v>1160</v>
      </c>
    </row>
    <row r="859" spans="1:13" ht="225" x14ac:dyDescent="0.25">
      <c r="A859" s="13"/>
      <c r="B859" s="13"/>
      <c r="C859" s="13"/>
      <c r="D859" s="16" t="s">
        <v>596</v>
      </c>
      <c r="E859" s="13"/>
      <c r="F859" s="13"/>
      <c r="G859" s="13"/>
      <c r="H859" s="13"/>
      <c r="I859" s="13"/>
      <c r="J859" s="13"/>
      <c r="K859" s="13"/>
      <c r="L859" s="13"/>
      <c r="M859" s="13"/>
    </row>
    <row r="860" spans="1:13" x14ac:dyDescent="0.25">
      <c r="A860" s="13"/>
      <c r="B860" s="13"/>
      <c r="C860" s="13"/>
      <c r="D860" s="16"/>
      <c r="E860" s="12" t="s">
        <v>365</v>
      </c>
      <c r="F860" s="13">
        <v>2</v>
      </c>
      <c r="G860" s="14">
        <v>0</v>
      </c>
      <c r="H860" s="14">
        <v>0</v>
      </c>
      <c r="I860" s="14">
        <v>0</v>
      </c>
      <c r="J860" s="15">
        <f>F860*(G860+ (G860= 0))*(H860+ (H860= 0))*(I860+ (I860= 0))</f>
        <v>2</v>
      </c>
      <c r="K860" s="13"/>
      <c r="L860" s="13"/>
      <c r="M860" s="13"/>
    </row>
    <row r="861" spans="1:13" x14ac:dyDescent="0.25">
      <c r="A861" s="13"/>
      <c r="B861" s="13"/>
      <c r="C861" s="13"/>
      <c r="D861" s="16"/>
      <c r="E861" s="12" t="s">
        <v>318</v>
      </c>
      <c r="F861" s="13">
        <v>8</v>
      </c>
      <c r="G861" s="14">
        <v>0</v>
      </c>
      <c r="H861" s="14">
        <v>0</v>
      </c>
      <c r="I861" s="14">
        <v>0</v>
      </c>
      <c r="J861" s="15">
        <f>F861*(G861+ (G861= 0))*(H861+ (H861= 0))*(I861+ (I861= 0))</f>
        <v>8</v>
      </c>
      <c r="K861" s="13"/>
      <c r="L861" s="13"/>
      <c r="M861" s="13"/>
    </row>
    <row r="862" spans="1:13" x14ac:dyDescent="0.25">
      <c r="A862" s="13"/>
      <c r="B862" s="13"/>
      <c r="C862" s="13"/>
      <c r="D862" s="16"/>
      <c r="E862" s="12" t="s">
        <v>319</v>
      </c>
      <c r="F862" s="13">
        <v>6</v>
      </c>
      <c r="G862" s="14">
        <v>0</v>
      </c>
      <c r="H862" s="14">
        <v>0</v>
      </c>
      <c r="I862" s="14">
        <v>0</v>
      </c>
      <c r="J862" s="15">
        <f>F862*(G862+ (G862= 0))*(H862+ (H862= 0))*(I862+ (I862= 0))</f>
        <v>6</v>
      </c>
      <c r="K862" s="13"/>
      <c r="L862" s="13"/>
      <c r="M862" s="13"/>
    </row>
    <row r="863" spans="1:13" x14ac:dyDescent="0.25">
      <c r="A863" s="13"/>
      <c r="B863" s="13"/>
      <c r="C863" s="13"/>
      <c r="D863" s="16"/>
      <c r="E863" s="13"/>
      <c r="F863" s="13"/>
      <c r="G863" s="13"/>
      <c r="H863" s="13"/>
      <c r="I863" s="13"/>
      <c r="J863" s="19" t="s">
        <v>702</v>
      </c>
      <c r="K863" s="9">
        <f>SUM(J860:J862)</f>
        <v>16</v>
      </c>
      <c r="L863" s="14">
        <v>72.5</v>
      </c>
      <c r="M863" s="9">
        <f>ROUND(L863*K863,2)</f>
        <v>1160</v>
      </c>
    </row>
    <row r="864" spans="1:13" ht="0.95" customHeight="1" x14ac:dyDescent="0.25">
      <c r="A864" s="20"/>
      <c r="B864" s="20"/>
      <c r="C864" s="20"/>
      <c r="D864" s="25"/>
      <c r="E864" s="20"/>
      <c r="F864" s="20"/>
      <c r="G864" s="20"/>
      <c r="H864" s="20"/>
      <c r="I864" s="20"/>
      <c r="J864" s="20"/>
      <c r="K864" s="20"/>
      <c r="L864" s="20"/>
      <c r="M864" s="20"/>
    </row>
    <row r="865" spans="1:13" x14ac:dyDescent="0.25">
      <c r="A865" s="12" t="s">
        <v>703</v>
      </c>
      <c r="B865" s="12" t="s">
        <v>22</v>
      </c>
      <c r="C865" s="12" t="s">
        <v>492</v>
      </c>
      <c r="D865" s="24" t="s">
        <v>597</v>
      </c>
      <c r="E865" s="13"/>
      <c r="F865" s="13"/>
      <c r="G865" s="13"/>
      <c r="H865" s="13"/>
      <c r="I865" s="13"/>
      <c r="J865" s="13"/>
      <c r="K865" s="15">
        <f>K868</f>
        <v>10</v>
      </c>
      <c r="L865" s="15">
        <f>L868</f>
        <v>28.42</v>
      </c>
      <c r="M865" s="15">
        <f>M868</f>
        <v>284.2</v>
      </c>
    </row>
    <row r="866" spans="1:13" ht="112.5" x14ac:dyDescent="0.25">
      <c r="A866" s="13"/>
      <c r="B866" s="13"/>
      <c r="C866" s="13"/>
      <c r="D866" s="16" t="s">
        <v>598</v>
      </c>
      <c r="E866" s="13"/>
      <c r="F866" s="13"/>
      <c r="G866" s="13"/>
      <c r="H866" s="13"/>
      <c r="I866" s="13"/>
      <c r="J866" s="13"/>
      <c r="K866" s="13"/>
      <c r="L866" s="13"/>
      <c r="M866" s="13"/>
    </row>
    <row r="867" spans="1:13" x14ac:dyDescent="0.25">
      <c r="A867" s="13"/>
      <c r="B867" s="13"/>
      <c r="C867" s="13"/>
      <c r="D867" s="16"/>
      <c r="E867" s="12" t="s">
        <v>469</v>
      </c>
      <c r="F867" s="13">
        <v>1</v>
      </c>
      <c r="G867" s="14">
        <v>10</v>
      </c>
      <c r="H867" s="14">
        <v>0</v>
      </c>
      <c r="I867" s="14">
        <v>0</v>
      </c>
      <c r="J867" s="15">
        <f>F867*(G867+ (G867= 0))*(H867+ (H867= 0))*(I867+ (I867= 0))</f>
        <v>10</v>
      </c>
      <c r="K867" s="13"/>
      <c r="L867" s="13"/>
      <c r="M867" s="13"/>
    </row>
    <row r="868" spans="1:13" x14ac:dyDescent="0.25">
      <c r="A868" s="13"/>
      <c r="B868" s="13"/>
      <c r="C868" s="13"/>
      <c r="D868" s="16"/>
      <c r="E868" s="13"/>
      <c r="F868" s="13"/>
      <c r="G868" s="13"/>
      <c r="H868" s="13"/>
      <c r="I868" s="13"/>
      <c r="J868" s="19" t="s">
        <v>703</v>
      </c>
      <c r="K868" s="9">
        <f>SUM(J867:J867)</f>
        <v>10</v>
      </c>
      <c r="L868" s="14">
        <v>28.42</v>
      </c>
      <c r="M868" s="9">
        <f>ROUND(L868*K868,2)</f>
        <v>284.2</v>
      </c>
    </row>
    <row r="869" spans="1:13" ht="0.95" customHeight="1" x14ac:dyDescent="0.25">
      <c r="A869" s="20"/>
      <c r="B869" s="20"/>
      <c r="C869" s="20"/>
      <c r="D869" s="25"/>
      <c r="E869" s="20"/>
      <c r="F869" s="20"/>
      <c r="G869" s="20"/>
      <c r="H869" s="20"/>
      <c r="I869" s="20"/>
      <c r="J869" s="20"/>
      <c r="K869" s="20"/>
      <c r="L869" s="20"/>
      <c r="M869" s="20"/>
    </row>
    <row r="870" spans="1:13" x14ac:dyDescent="0.25">
      <c r="A870" s="12" t="s">
        <v>704</v>
      </c>
      <c r="B870" s="12" t="s">
        <v>22</v>
      </c>
      <c r="C870" s="12" t="s">
        <v>172</v>
      </c>
      <c r="D870" s="24" t="s">
        <v>599</v>
      </c>
      <c r="E870" s="13"/>
      <c r="F870" s="13"/>
      <c r="G870" s="13"/>
      <c r="H870" s="13"/>
      <c r="I870" s="13"/>
      <c r="J870" s="13"/>
      <c r="K870" s="15">
        <f>K873</f>
        <v>3</v>
      </c>
      <c r="L870" s="15">
        <f>L873</f>
        <v>30</v>
      </c>
      <c r="M870" s="15">
        <f>M873</f>
        <v>90</v>
      </c>
    </row>
    <row r="871" spans="1:13" ht="90" x14ac:dyDescent="0.25">
      <c r="A871" s="13"/>
      <c r="B871" s="13"/>
      <c r="C871" s="13"/>
      <c r="D871" s="16" t="s">
        <v>600</v>
      </c>
      <c r="E871" s="13"/>
      <c r="F871" s="13"/>
      <c r="G871" s="13"/>
      <c r="H871" s="13"/>
      <c r="I871" s="13"/>
      <c r="J871" s="13"/>
      <c r="K871" s="13"/>
      <c r="L871" s="13"/>
      <c r="M871" s="13"/>
    </row>
    <row r="872" spans="1:13" x14ac:dyDescent="0.25">
      <c r="A872" s="13"/>
      <c r="B872" s="13"/>
      <c r="C872" s="13"/>
      <c r="D872" s="16"/>
      <c r="E872" s="12" t="s">
        <v>601</v>
      </c>
      <c r="F872" s="13">
        <v>3</v>
      </c>
      <c r="G872" s="14">
        <v>0</v>
      </c>
      <c r="H872" s="14">
        <v>0</v>
      </c>
      <c r="I872" s="14">
        <v>0</v>
      </c>
      <c r="J872" s="15">
        <f>F872*(G872+ (G872= 0))*(H872+ (H872= 0))*(I872+ (I872= 0))</f>
        <v>3</v>
      </c>
      <c r="K872" s="13"/>
      <c r="L872" s="13"/>
      <c r="M872" s="13"/>
    </row>
    <row r="873" spans="1:13" x14ac:dyDescent="0.25">
      <c r="A873" s="13"/>
      <c r="B873" s="13"/>
      <c r="C873" s="13"/>
      <c r="D873" s="16"/>
      <c r="E873" s="13"/>
      <c r="F873" s="13"/>
      <c r="G873" s="13"/>
      <c r="H873" s="13"/>
      <c r="I873" s="13"/>
      <c r="J873" s="19" t="s">
        <v>704</v>
      </c>
      <c r="K873" s="9">
        <f>SUM(J872:J872)</f>
        <v>3</v>
      </c>
      <c r="L873" s="14">
        <v>30</v>
      </c>
      <c r="M873" s="9">
        <f>ROUND(L873*K873,2)</f>
        <v>90</v>
      </c>
    </row>
    <row r="874" spans="1:13" ht="0.95" customHeight="1" x14ac:dyDescent="0.25">
      <c r="A874" s="20"/>
      <c r="B874" s="20"/>
      <c r="C874" s="20"/>
      <c r="D874" s="25"/>
      <c r="E874" s="20"/>
      <c r="F874" s="20"/>
      <c r="G874" s="20"/>
      <c r="H874" s="20"/>
      <c r="I874" s="20"/>
      <c r="J874" s="20"/>
      <c r="K874" s="20"/>
      <c r="L874" s="20"/>
      <c r="M874" s="20"/>
    </row>
    <row r="875" spans="1:13" x14ac:dyDescent="0.25">
      <c r="A875" s="13"/>
      <c r="B875" s="13"/>
      <c r="C875" s="13"/>
      <c r="D875" s="16"/>
      <c r="E875" s="13"/>
      <c r="F875" s="13"/>
      <c r="G875" s="13"/>
      <c r="H875" s="13"/>
      <c r="I875" s="13"/>
      <c r="J875" s="19" t="s">
        <v>754</v>
      </c>
      <c r="K875" s="14">
        <v>1</v>
      </c>
      <c r="L875" s="9">
        <f>M716+M721+M726+M732+M737+M745+M753+M761+M770+M780+M786+M794+M800+M805+M810+M815+M820+M825+M831+M837+M846+M851+M856+M863+M868+M873</f>
        <v>6258.53</v>
      </c>
      <c r="M875" s="9">
        <f>ROUND(L875*K875,2)</f>
        <v>6258.53</v>
      </c>
    </row>
    <row r="876" spans="1:13" ht="0.95" customHeight="1" x14ac:dyDescent="0.25">
      <c r="A876" s="20"/>
      <c r="B876" s="20"/>
      <c r="C876" s="20"/>
      <c r="D876" s="25"/>
      <c r="E876" s="20"/>
      <c r="F876" s="20"/>
      <c r="G876" s="20"/>
      <c r="H876" s="20"/>
      <c r="I876" s="20"/>
      <c r="J876" s="20"/>
      <c r="K876" s="20"/>
      <c r="L876" s="20"/>
      <c r="M876" s="20"/>
    </row>
    <row r="877" spans="1:13" x14ac:dyDescent="0.25">
      <c r="A877" s="10" t="s">
        <v>705</v>
      </c>
      <c r="B877" s="10" t="s">
        <v>16</v>
      </c>
      <c r="C877" s="10" t="s">
        <v>17</v>
      </c>
      <c r="D877" s="23" t="s">
        <v>602</v>
      </c>
      <c r="E877" s="11"/>
      <c r="F877" s="11"/>
      <c r="G877" s="11"/>
      <c r="H877" s="11"/>
      <c r="I877" s="11"/>
      <c r="J877" s="11"/>
      <c r="K877" s="9">
        <f>K953</f>
        <v>1</v>
      </c>
      <c r="L877" s="9">
        <f>L953</f>
        <v>22334.29</v>
      </c>
      <c r="M877" s="9">
        <f>M953</f>
        <v>22334.29</v>
      </c>
    </row>
    <row r="878" spans="1:13" x14ac:dyDescent="0.25">
      <c r="A878" s="12" t="s">
        <v>706</v>
      </c>
      <c r="B878" s="12" t="s">
        <v>22</v>
      </c>
      <c r="C878" s="12" t="s">
        <v>172</v>
      </c>
      <c r="D878" s="24" t="s">
        <v>793</v>
      </c>
      <c r="E878" s="13"/>
      <c r="F878" s="13"/>
      <c r="G878" s="13"/>
      <c r="H878" s="13"/>
      <c r="I878" s="13"/>
      <c r="J878" s="13"/>
      <c r="K878" s="15">
        <f>K883</f>
        <v>1</v>
      </c>
      <c r="L878" s="15">
        <f>L883</f>
        <v>14075</v>
      </c>
      <c r="M878" s="15">
        <f>M882</f>
        <v>0</v>
      </c>
    </row>
    <row r="879" spans="1:13" ht="56.25" x14ac:dyDescent="0.25">
      <c r="A879" s="13"/>
      <c r="B879" s="13"/>
      <c r="C879" s="13"/>
      <c r="D879" s="16" t="s">
        <v>787</v>
      </c>
      <c r="E879" s="13"/>
      <c r="F879" s="13"/>
      <c r="G879" s="13"/>
      <c r="H879" s="13"/>
      <c r="I879" s="13"/>
      <c r="J879" s="13"/>
      <c r="K879" s="13"/>
      <c r="L879" s="13"/>
      <c r="M879" s="13"/>
    </row>
    <row r="880" spans="1:13" x14ac:dyDescent="0.25">
      <c r="A880" s="13"/>
      <c r="B880" s="13"/>
      <c r="C880" s="13"/>
      <c r="D880" s="16"/>
      <c r="E880" s="12" t="s">
        <v>788</v>
      </c>
      <c r="F880" s="13">
        <v>0</v>
      </c>
      <c r="G880" s="14">
        <v>0</v>
      </c>
      <c r="H880" s="14">
        <v>0</v>
      </c>
      <c r="I880" s="14">
        <v>0</v>
      </c>
      <c r="J880" s="15">
        <f>F880*(G880+ (G880= 0))*(H880+ (H880= 0))*(I880+ (I880= 0))</f>
        <v>0</v>
      </c>
      <c r="K880" s="13"/>
      <c r="L880" s="13"/>
      <c r="M880" s="13"/>
    </row>
    <row r="881" spans="1:13" x14ac:dyDescent="0.25">
      <c r="A881" s="13"/>
      <c r="B881" s="13"/>
      <c r="C881" s="13"/>
      <c r="D881" s="16"/>
      <c r="E881" s="12" t="s">
        <v>789</v>
      </c>
      <c r="F881" s="13">
        <v>0</v>
      </c>
      <c r="G881" s="14">
        <v>0</v>
      </c>
      <c r="H881" s="14">
        <v>0</v>
      </c>
      <c r="I881" s="14">
        <v>0</v>
      </c>
      <c r="J881" s="15">
        <f>F881*(G881+ (G881= 0))*(H881+ (H881= 0))*(I881+ (I881= 0))</f>
        <v>0</v>
      </c>
      <c r="K881" s="13"/>
      <c r="L881" s="13"/>
      <c r="M881" s="13"/>
    </row>
    <row r="882" spans="1:13" x14ac:dyDescent="0.25">
      <c r="A882" s="13"/>
      <c r="B882" s="13"/>
      <c r="C882" s="13"/>
      <c r="D882" s="16"/>
      <c r="E882" s="12" t="s">
        <v>603</v>
      </c>
      <c r="F882" s="13">
        <v>0</v>
      </c>
      <c r="G882" s="14">
        <v>0</v>
      </c>
      <c r="H882" s="14">
        <v>0</v>
      </c>
      <c r="I882" s="14">
        <v>0</v>
      </c>
      <c r="J882" s="15">
        <f>F882*(G882+ (G882= 0))*(H882+ (H882= 0))*(I882+ (I882= 0))</f>
        <v>0</v>
      </c>
      <c r="K882" s="13"/>
      <c r="L882" s="13"/>
      <c r="M882" s="13"/>
    </row>
    <row r="883" spans="1:13" x14ac:dyDescent="0.25">
      <c r="A883" s="13"/>
      <c r="B883" s="13"/>
      <c r="C883" s="13"/>
      <c r="D883" s="16"/>
      <c r="E883" s="13"/>
      <c r="F883" s="13"/>
      <c r="G883" s="13"/>
      <c r="H883" s="13"/>
      <c r="I883" s="13"/>
      <c r="J883" s="19" t="s">
        <v>755</v>
      </c>
      <c r="K883" s="9">
        <v>1</v>
      </c>
      <c r="L883" s="14">
        <v>14075</v>
      </c>
      <c r="M883" s="9">
        <f>ROUND(L883*K883,2)</f>
        <v>14075</v>
      </c>
    </row>
    <row r="884" spans="1:13" ht="0.95" customHeight="1" x14ac:dyDescent="0.25">
      <c r="A884" s="20"/>
      <c r="B884" s="20"/>
      <c r="C884" s="20"/>
      <c r="D884" s="25"/>
      <c r="E884" s="20"/>
      <c r="F884" s="20"/>
      <c r="G884" s="20"/>
      <c r="H884" s="20"/>
      <c r="I884" s="20"/>
      <c r="J884" s="20"/>
      <c r="K884" s="20"/>
      <c r="L884" s="20"/>
      <c r="M884" s="20"/>
    </row>
    <row r="885" spans="1:13" x14ac:dyDescent="0.25">
      <c r="A885" s="12" t="s">
        <v>707</v>
      </c>
      <c r="B885" s="12" t="s">
        <v>22</v>
      </c>
      <c r="C885" s="12" t="s">
        <v>172</v>
      </c>
      <c r="D885" s="24" t="s">
        <v>790</v>
      </c>
      <c r="E885" s="13"/>
      <c r="F885" s="13"/>
      <c r="G885" s="13"/>
      <c r="H885" s="13"/>
      <c r="I885" s="13"/>
      <c r="J885" s="13"/>
      <c r="K885" s="15">
        <f>K887</f>
        <v>1</v>
      </c>
      <c r="L885" s="15">
        <f>L887</f>
        <v>200</v>
      </c>
      <c r="M885" s="15">
        <f>M887</f>
        <v>200</v>
      </c>
    </row>
    <row r="886" spans="1:13" x14ac:dyDescent="0.25">
      <c r="A886" s="13"/>
      <c r="B886" s="13"/>
      <c r="C886" s="13"/>
      <c r="D886" s="16"/>
      <c r="E886" s="12" t="s">
        <v>344</v>
      </c>
      <c r="F886" s="13">
        <v>1</v>
      </c>
      <c r="G886" s="14">
        <v>0</v>
      </c>
      <c r="H886" s="14">
        <v>0</v>
      </c>
      <c r="I886" s="14">
        <v>0</v>
      </c>
      <c r="J886" s="15">
        <f>F886*(G886+ (G886= 0))*(H886+ (H886= 0))*(I886+ (I886= 0))</f>
        <v>1</v>
      </c>
      <c r="K886" s="13"/>
      <c r="L886" s="13"/>
      <c r="M886" s="13"/>
    </row>
    <row r="887" spans="1:13" x14ac:dyDescent="0.25">
      <c r="A887" s="13"/>
      <c r="B887" s="13"/>
      <c r="C887" s="13"/>
      <c r="D887" s="16"/>
      <c r="E887" s="13"/>
      <c r="F887" s="13"/>
      <c r="G887" s="13"/>
      <c r="H887" s="13"/>
      <c r="I887" s="13"/>
      <c r="J887" s="19" t="s">
        <v>756</v>
      </c>
      <c r="K887" s="9">
        <f>SUM(J886:J886)</f>
        <v>1</v>
      </c>
      <c r="L887" s="14">
        <v>200</v>
      </c>
      <c r="M887" s="9">
        <f>ROUND(L887*K887,2)</f>
        <v>200</v>
      </c>
    </row>
    <row r="888" spans="1:13" ht="0.95" customHeight="1" x14ac:dyDescent="0.25">
      <c r="A888" s="20"/>
      <c r="B888" s="20"/>
      <c r="C888" s="20"/>
      <c r="D888" s="25"/>
      <c r="E888" s="20"/>
      <c r="F888" s="20"/>
      <c r="G888" s="20"/>
      <c r="H888" s="20"/>
      <c r="I888" s="20"/>
      <c r="J888" s="20"/>
      <c r="K888" s="20"/>
      <c r="L888" s="20"/>
      <c r="M888" s="20"/>
    </row>
    <row r="889" spans="1:13" ht="22.5" x14ac:dyDescent="0.25">
      <c r="A889" s="12" t="s">
        <v>708</v>
      </c>
      <c r="B889" s="12" t="s">
        <v>22</v>
      </c>
      <c r="C889" s="12" t="s">
        <v>172</v>
      </c>
      <c r="D889" s="24" t="s">
        <v>791</v>
      </c>
      <c r="E889" s="13"/>
      <c r="F889" s="13"/>
      <c r="G889" s="13"/>
      <c r="H889" s="13"/>
      <c r="I889" s="13"/>
      <c r="J889" s="13"/>
      <c r="K889" s="15">
        <f>K892</f>
        <v>4</v>
      </c>
      <c r="L889" s="15">
        <f>L892</f>
        <v>1137</v>
      </c>
      <c r="M889" s="15">
        <f>M892</f>
        <v>4548</v>
      </c>
    </row>
    <row r="890" spans="1:13" ht="56.25" x14ac:dyDescent="0.25">
      <c r="A890" s="13"/>
      <c r="B890" s="13"/>
      <c r="C890" s="13"/>
      <c r="D890" s="16" t="s">
        <v>792</v>
      </c>
      <c r="E890" s="13"/>
      <c r="F890" s="13"/>
      <c r="G890" s="13"/>
      <c r="H890" s="13"/>
      <c r="I890" s="13"/>
      <c r="J890" s="13"/>
      <c r="K890" s="13"/>
      <c r="L890" s="13"/>
      <c r="M890" s="13"/>
    </row>
    <row r="891" spans="1:13" x14ac:dyDescent="0.25">
      <c r="A891" s="13"/>
      <c r="B891" s="13"/>
      <c r="C891" s="13"/>
      <c r="D891" s="16"/>
      <c r="E891" s="12" t="s">
        <v>545</v>
      </c>
      <c r="F891" s="13">
        <v>4</v>
      </c>
      <c r="G891" s="14">
        <v>0</v>
      </c>
      <c r="H891" s="14">
        <v>0</v>
      </c>
      <c r="I891" s="14">
        <v>0</v>
      </c>
      <c r="J891" s="15">
        <f>F891*(G891+ (G891= 0))*(H891+ (H891= 0))*(I891+ (I891= 0))</f>
        <v>4</v>
      </c>
      <c r="K891" s="13"/>
      <c r="L891" s="13"/>
      <c r="M891" s="13"/>
    </row>
    <row r="892" spans="1:13" x14ac:dyDescent="0.25">
      <c r="A892" s="13"/>
      <c r="B892" s="13"/>
      <c r="C892" s="13"/>
      <c r="D892" s="16"/>
      <c r="E892" s="13"/>
      <c r="F892" s="13"/>
      <c r="G892" s="13"/>
      <c r="H892" s="13"/>
      <c r="I892" s="13"/>
      <c r="J892" s="19" t="s">
        <v>757</v>
      </c>
      <c r="K892" s="9">
        <f>SUM(J891:J891)</f>
        <v>4</v>
      </c>
      <c r="L892" s="14">
        <v>1137</v>
      </c>
      <c r="M892" s="9">
        <f>ROUND(L892*K892,2)</f>
        <v>4548</v>
      </c>
    </row>
    <row r="893" spans="1:13" ht="0.95" customHeight="1" x14ac:dyDescent="0.25">
      <c r="A893" s="20"/>
      <c r="B893" s="20"/>
      <c r="C893" s="20"/>
      <c r="D893" s="25"/>
      <c r="E893" s="20"/>
      <c r="F893" s="20"/>
      <c r="G893" s="20"/>
      <c r="H893" s="20"/>
      <c r="I893" s="20"/>
      <c r="J893" s="20"/>
      <c r="K893" s="20"/>
      <c r="L893" s="20"/>
      <c r="M893" s="20"/>
    </row>
    <row r="894" spans="1:13" ht="22.5" x14ac:dyDescent="0.25">
      <c r="A894" s="12" t="s">
        <v>709</v>
      </c>
      <c r="B894" s="12" t="s">
        <v>22</v>
      </c>
      <c r="C894" s="12" t="s">
        <v>172</v>
      </c>
      <c r="D894" s="24" t="s">
        <v>604</v>
      </c>
      <c r="E894" s="13"/>
      <c r="F894" s="13"/>
      <c r="G894" s="13"/>
      <c r="H894" s="13"/>
      <c r="I894" s="13"/>
      <c r="J894" s="13"/>
      <c r="K894" s="15">
        <f>K896</f>
        <v>4</v>
      </c>
      <c r="L894" s="15">
        <f>L896</f>
        <v>120</v>
      </c>
      <c r="M894" s="15">
        <f>M896</f>
        <v>480</v>
      </c>
    </row>
    <row r="895" spans="1:13" x14ac:dyDescent="0.25">
      <c r="A895" s="13"/>
      <c r="B895" s="13"/>
      <c r="C895" s="13"/>
      <c r="D895" s="16"/>
      <c r="E895" s="12" t="s">
        <v>545</v>
      </c>
      <c r="F895" s="13">
        <v>4</v>
      </c>
      <c r="G895" s="14">
        <v>0</v>
      </c>
      <c r="H895" s="14">
        <v>0</v>
      </c>
      <c r="I895" s="14">
        <v>0</v>
      </c>
      <c r="J895" s="15">
        <f>F895*(G895+ (G895= 0))*(H895+ (H895= 0))*(I895+ (I895= 0))</f>
        <v>4</v>
      </c>
      <c r="K895" s="13"/>
      <c r="L895" s="13"/>
      <c r="M895" s="13"/>
    </row>
    <row r="896" spans="1:13" x14ac:dyDescent="0.25">
      <c r="A896" s="13"/>
      <c r="B896" s="13"/>
      <c r="C896" s="13"/>
      <c r="D896" s="16"/>
      <c r="E896" s="13"/>
      <c r="F896" s="13"/>
      <c r="G896" s="13"/>
      <c r="H896" s="13"/>
      <c r="I896" s="13"/>
      <c r="J896" s="19" t="s">
        <v>758</v>
      </c>
      <c r="K896" s="9">
        <f>SUM(J895:J895)</f>
        <v>4</v>
      </c>
      <c r="L896" s="14">
        <v>120</v>
      </c>
      <c r="M896" s="9">
        <f>ROUND(L896*K896,2)</f>
        <v>480</v>
      </c>
    </row>
    <row r="897" spans="1:13" ht="0.95" customHeight="1" x14ac:dyDescent="0.25">
      <c r="A897" s="20"/>
      <c r="B897" s="20"/>
      <c r="C897" s="20"/>
      <c r="D897" s="25"/>
      <c r="E897" s="20"/>
      <c r="F897" s="20"/>
      <c r="G897" s="20"/>
      <c r="H897" s="20"/>
      <c r="I897" s="20"/>
      <c r="J897" s="20"/>
      <c r="K897" s="20"/>
      <c r="L897" s="20"/>
      <c r="M897" s="20"/>
    </row>
    <row r="898" spans="1:13" x14ac:dyDescent="0.25">
      <c r="A898" s="12" t="s">
        <v>710</v>
      </c>
      <c r="B898" s="12" t="s">
        <v>22</v>
      </c>
      <c r="C898" s="12" t="s">
        <v>172</v>
      </c>
      <c r="D898" s="24" t="s">
        <v>605</v>
      </c>
      <c r="E898" s="13"/>
      <c r="F898" s="13"/>
      <c r="G898" s="13"/>
      <c r="H898" s="13"/>
      <c r="I898" s="13"/>
      <c r="J898" s="13"/>
      <c r="K898" s="15">
        <f>K901</f>
        <v>4</v>
      </c>
      <c r="L898" s="15">
        <f>L901</f>
        <v>40</v>
      </c>
      <c r="M898" s="15">
        <f>M901</f>
        <v>160</v>
      </c>
    </row>
    <row r="899" spans="1:13" ht="90" x14ac:dyDescent="0.25">
      <c r="A899" s="13"/>
      <c r="B899" s="13"/>
      <c r="C899" s="13"/>
      <c r="D899" s="16" t="s">
        <v>606</v>
      </c>
      <c r="E899" s="13"/>
      <c r="F899" s="13"/>
      <c r="G899" s="13"/>
      <c r="H899" s="13"/>
      <c r="I899" s="13"/>
      <c r="J899" s="13"/>
      <c r="K899" s="13"/>
      <c r="L899" s="13"/>
      <c r="M899" s="13"/>
    </row>
    <row r="900" spans="1:13" x14ac:dyDescent="0.25">
      <c r="A900" s="13"/>
      <c r="B900" s="13"/>
      <c r="C900" s="13"/>
      <c r="D900" s="16"/>
      <c r="E900" s="12" t="s">
        <v>545</v>
      </c>
      <c r="F900" s="13">
        <v>4</v>
      </c>
      <c r="G900" s="14">
        <v>0</v>
      </c>
      <c r="H900" s="14">
        <v>0</v>
      </c>
      <c r="I900" s="14">
        <v>0</v>
      </c>
      <c r="J900" s="15">
        <f>F900*(G900+ (G900= 0))*(H900+ (H900= 0))*(I900+ (I900= 0))</f>
        <v>4</v>
      </c>
      <c r="K900" s="13"/>
      <c r="L900" s="13"/>
      <c r="M900" s="13"/>
    </row>
    <row r="901" spans="1:13" x14ac:dyDescent="0.25">
      <c r="A901" s="13"/>
      <c r="B901" s="13"/>
      <c r="C901" s="13"/>
      <c r="D901" s="16"/>
      <c r="E901" s="13"/>
      <c r="F901" s="13"/>
      <c r="G901" s="13"/>
      <c r="H901" s="13"/>
      <c r="I901" s="13"/>
      <c r="J901" s="19" t="s">
        <v>759</v>
      </c>
      <c r="K901" s="9">
        <f>SUM(J900:J900)</f>
        <v>4</v>
      </c>
      <c r="L901" s="14">
        <v>40</v>
      </c>
      <c r="M901" s="9">
        <f>ROUND(L901*K901,2)</f>
        <v>160</v>
      </c>
    </row>
    <row r="902" spans="1:13" ht="0.75" customHeight="1" x14ac:dyDescent="0.25">
      <c r="A902" s="20"/>
      <c r="B902" s="20"/>
      <c r="C902" s="20"/>
      <c r="D902" s="25"/>
      <c r="E902" s="20"/>
      <c r="F902" s="20"/>
      <c r="G902" s="20"/>
      <c r="H902" s="20"/>
      <c r="I902" s="20"/>
      <c r="J902" s="20"/>
      <c r="K902" s="20"/>
      <c r="L902" s="20"/>
      <c r="M902" s="20"/>
    </row>
    <row r="903" spans="1:13" ht="22.5" x14ac:dyDescent="0.25">
      <c r="A903" s="12" t="s">
        <v>794</v>
      </c>
      <c r="B903" s="12" t="s">
        <v>22</v>
      </c>
      <c r="C903" s="12" t="s">
        <v>172</v>
      </c>
      <c r="D903" s="24" t="s">
        <v>607</v>
      </c>
      <c r="E903" s="13"/>
      <c r="F903" s="13"/>
      <c r="G903" s="13"/>
      <c r="H903" s="13"/>
      <c r="I903" s="13"/>
      <c r="J903" s="13"/>
      <c r="K903" s="15">
        <f>K906</f>
        <v>4</v>
      </c>
      <c r="L903" s="15">
        <f>L906</f>
        <v>74</v>
      </c>
      <c r="M903" s="15">
        <f>M906</f>
        <v>296</v>
      </c>
    </row>
    <row r="904" spans="1:13" ht="67.5" x14ac:dyDescent="0.25">
      <c r="A904" s="13"/>
      <c r="B904" s="13"/>
      <c r="C904" s="13"/>
      <c r="D904" s="16" t="s">
        <v>608</v>
      </c>
      <c r="E904" s="13"/>
      <c r="F904" s="13"/>
      <c r="G904" s="13"/>
      <c r="H904" s="13"/>
      <c r="I904" s="13"/>
      <c r="J904" s="13"/>
      <c r="K904" s="13"/>
      <c r="L904" s="13"/>
      <c r="M904" s="13"/>
    </row>
    <row r="905" spans="1:13" x14ac:dyDescent="0.25">
      <c r="A905" s="13"/>
      <c r="B905" s="13"/>
      <c r="C905" s="13"/>
      <c r="D905" s="16"/>
      <c r="E905" s="12" t="s">
        <v>545</v>
      </c>
      <c r="F905" s="13">
        <v>4</v>
      </c>
      <c r="G905" s="14">
        <v>0</v>
      </c>
      <c r="H905" s="14">
        <v>0</v>
      </c>
      <c r="I905" s="14">
        <v>0</v>
      </c>
      <c r="J905" s="15">
        <f>F905*(G905+ (G905= 0))*(H905+ (H905= 0))*(I905+ (I905= 0))</f>
        <v>4</v>
      </c>
      <c r="K905" s="13"/>
      <c r="L905" s="13"/>
      <c r="M905" s="13"/>
    </row>
    <row r="906" spans="1:13" x14ac:dyDescent="0.25">
      <c r="A906" s="13"/>
      <c r="B906" s="13"/>
      <c r="C906" s="13"/>
      <c r="D906" s="16"/>
      <c r="E906" s="13"/>
      <c r="F906" s="13"/>
      <c r="G906" s="13"/>
      <c r="H906" s="13"/>
      <c r="I906" s="13"/>
      <c r="J906" s="19" t="s">
        <v>760</v>
      </c>
      <c r="K906" s="9">
        <f>SUM(J905:J905)</f>
        <v>4</v>
      </c>
      <c r="L906" s="14">
        <v>74</v>
      </c>
      <c r="M906" s="9">
        <f>ROUND(L906*K906,2)</f>
        <v>296</v>
      </c>
    </row>
    <row r="907" spans="1:13" ht="0.95" customHeight="1" x14ac:dyDescent="0.25">
      <c r="A907" s="20"/>
      <c r="B907" s="20"/>
      <c r="C907" s="20"/>
      <c r="D907" s="25"/>
      <c r="E907" s="20"/>
      <c r="F907" s="20"/>
      <c r="G907" s="20"/>
      <c r="H907" s="20"/>
      <c r="I907" s="20"/>
      <c r="J907" s="20"/>
      <c r="K907" s="20"/>
      <c r="L907" s="20"/>
      <c r="M907" s="20"/>
    </row>
    <row r="908" spans="1:13" ht="22.5" x14ac:dyDescent="0.25">
      <c r="A908" s="12" t="s">
        <v>761</v>
      </c>
      <c r="B908" s="12" t="s">
        <v>22</v>
      </c>
      <c r="C908" s="12" t="s">
        <v>154</v>
      </c>
      <c r="D908" s="24" t="s">
        <v>609</v>
      </c>
      <c r="E908" s="13"/>
      <c r="F908" s="13"/>
      <c r="G908" s="13"/>
      <c r="H908" s="13"/>
      <c r="I908" s="13"/>
      <c r="J908" s="13"/>
      <c r="K908" s="15">
        <f>K910</f>
        <v>100</v>
      </c>
      <c r="L908" s="15">
        <f>L910</f>
        <v>3.39</v>
      </c>
      <c r="M908" s="15">
        <f>M910</f>
        <v>339</v>
      </c>
    </row>
    <row r="909" spans="1:13" x14ac:dyDescent="0.25">
      <c r="A909" s="13"/>
      <c r="B909" s="13"/>
      <c r="C909" s="13"/>
      <c r="D909" s="16"/>
      <c r="E909" s="12" t="s">
        <v>344</v>
      </c>
      <c r="F909" s="13">
        <v>1</v>
      </c>
      <c r="G909" s="14">
        <v>100</v>
      </c>
      <c r="H909" s="14">
        <v>0</v>
      </c>
      <c r="I909" s="14">
        <v>0</v>
      </c>
      <c r="J909" s="15">
        <f>F909*(G909+ (G909= 0))*(H909+ (H909= 0))*(I909+ (I909= 0))</f>
        <v>100</v>
      </c>
      <c r="K909" s="13"/>
      <c r="L909" s="13"/>
      <c r="M909" s="13"/>
    </row>
    <row r="910" spans="1:13" x14ac:dyDescent="0.25">
      <c r="A910" s="13"/>
      <c r="B910" s="13"/>
      <c r="C910" s="13"/>
      <c r="D910" s="16"/>
      <c r="E910" s="13"/>
      <c r="F910" s="13"/>
      <c r="G910" s="13"/>
      <c r="H910" s="13"/>
      <c r="I910" s="13"/>
      <c r="J910" s="19" t="s">
        <v>761</v>
      </c>
      <c r="K910" s="9">
        <f>SUM(J909:J909)</f>
        <v>100</v>
      </c>
      <c r="L910" s="14">
        <v>3.39</v>
      </c>
      <c r="M910" s="9">
        <f>ROUND(L910*K910,2)</f>
        <v>339</v>
      </c>
    </row>
    <row r="911" spans="1:13" ht="0.95" customHeight="1" x14ac:dyDescent="0.25">
      <c r="A911" s="20"/>
      <c r="B911" s="20"/>
      <c r="C911" s="20"/>
      <c r="D911" s="25"/>
      <c r="E911" s="20"/>
      <c r="F911" s="20"/>
      <c r="G911" s="20"/>
      <c r="H911" s="20"/>
      <c r="I911" s="20"/>
      <c r="J911" s="20"/>
      <c r="K911" s="20"/>
      <c r="L911" s="20"/>
      <c r="M911" s="20"/>
    </row>
    <row r="912" spans="1:13" ht="22.5" x14ac:dyDescent="0.25">
      <c r="A912" s="12" t="s">
        <v>795</v>
      </c>
      <c r="B912" s="12" t="s">
        <v>22</v>
      </c>
      <c r="C912" s="12" t="s">
        <v>154</v>
      </c>
      <c r="D912" s="24" t="s">
        <v>610</v>
      </c>
      <c r="E912" s="13"/>
      <c r="F912" s="13"/>
      <c r="G912" s="13"/>
      <c r="H912" s="13"/>
      <c r="I912" s="13"/>
      <c r="J912" s="13"/>
      <c r="K912" s="15">
        <f>K914</f>
        <v>60</v>
      </c>
      <c r="L912" s="15">
        <f>L914</f>
        <v>5.29</v>
      </c>
      <c r="M912" s="15">
        <f>M914</f>
        <v>317.39999999999998</v>
      </c>
    </row>
    <row r="913" spans="1:13" x14ac:dyDescent="0.25">
      <c r="A913" s="13"/>
      <c r="B913" s="13"/>
      <c r="C913" s="13"/>
      <c r="D913" s="16"/>
      <c r="E913" s="12" t="s">
        <v>344</v>
      </c>
      <c r="F913" s="13">
        <v>1</v>
      </c>
      <c r="G913" s="14">
        <v>60</v>
      </c>
      <c r="H913" s="14">
        <v>0</v>
      </c>
      <c r="I913" s="14">
        <v>0</v>
      </c>
      <c r="J913" s="15">
        <f>F913*(G913+ (G913= 0))*(H913+ (H913= 0))*(I913+ (I913= 0))</f>
        <v>60</v>
      </c>
      <c r="K913" s="13"/>
      <c r="L913" s="13"/>
      <c r="M913" s="13"/>
    </row>
    <row r="914" spans="1:13" x14ac:dyDescent="0.25">
      <c r="A914" s="13"/>
      <c r="B914" s="13"/>
      <c r="C914" s="13"/>
      <c r="D914" s="16"/>
      <c r="E914" s="13"/>
      <c r="F914" s="13"/>
      <c r="G914" s="13"/>
      <c r="H914" s="13"/>
      <c r="I914" s="13"/>
      <c r="J914" s="19" t="s">
        <v>762</v>
      </c>
      <c r="K914" s="9">
        <f>SUM(J913:J913)</f>
        <v>60</v>
      </c>
      <c r="L914" s="14">
        <v>5.29</v>
      </c>
      <c r="M914" s="9">
        <f>ROUND(L914*K914,2)</f>
        <v>317.39999999999998</v>
      </c>
    </row>
    <row r="915" spans="1:13" ht="0.95" customHeight="1" x14ac:dyDescent="0.25">
      <c r="A915" s="20"/>
      <c r="B915" s="20"/>
      <c r="C915" s="20"/>
      <c r="D915" s="25"/>
      <c r="E915" s="20"/>
      <c r="F915" s="20"/>
      <c r="G915" s="20"/>
      <c r="H915" s="20"/>
      <c r="I915" s="20"/>
      <c r="J915" s="20"/>
      <c r="K915" s="20"/>
      <c r="L915" s="20"/>
      <c r="M915" s="20"/>
    </row>
    <row r="916" spans="1:13" ht="22.5" x14ac:dyDescent="0.25">
      <c r="A916" s="12" t="s">
        <v>796</v>
      </c>
      <c r="B916" s="12" t="s">
        <v>22</v>
      </c>
      <c r="C916" s="12" t="s">
        <v>154</v>
      </c>
      <c r="D916" s="24" t="s">
        <v>611</v>
      </c>
      <c r="E916" s="13"/>
      <c r="F916" s="13"/>
      <c r="G916" s="13"/>
      <c r="H916" s="13"/>
      <c r="I916" s="13"/>
      <c r="J916" s="13"/>
      <c r="K916" s="15">
        <f>K918</f>
        <v>25</v>
      </c>
      <c r="L916" s="15">
        <f>L918</f>
        <v>7.25</v>
      </c>
      <c r="M916" s="15">
        <f>M918</f>
        <v>181.25</v>
      </c>
    </row>
    <row r="917" spans="1:13" x14ac:dyDescent="0.25">
      <c r="A917" s="13"/>
      <c r="B917" s="13"/>
      <c r="C917" s="13"/>
      <c r="D917" s="16"/>
      <c r="E917" s="12" t="s">
        <v>344</v>
      </c>
      <c r="F917" s="13">
        <v>1</v>
      </c>
      <c r="G917" s="14">
        <v>25</v>
      </c>
      <c r="H917" s="14">
        <v>0</v>
      </c>
      <c r="I917" s="14">
        <v>0</v>
      </c>
      <c r="J917" s="15">
        <f>F917*(G917+ (G917= 0))*(H917+ (H917= 0))*(I917+ (I917= 0))</f>
        <v>25</v>
      </c>
      <c r="K917" s="13"/>
      <c r="L917" s="13"/>
      <c r="M917" s="13"/>
    </row>
    <row r="918" spans="1:13" x14ac:dyDescent="0.25">
      <c r="A918" s="13"/>
      <c r="B918" s="13"/>
      <c r="C918" s="13"/>
      <c r="D918" s="16"/>
      <c r="E918" s="13"/>
      <c r="F918" s="13"/>
      <c r="G918" s="13"/>
      <c r="H918" s="13"/>
      <c r="I918" s="13"/>
      <c r="J918" s="19" t="s">
        <v>763</v>
      </c>
      <c r="K918" s="9">
        <f>SUM(J917:J917)</f>
        <v>25</v>
      </c>
      <c r="L918" s="14">
        <v>7.25</v>
      </c>
      <c r="M918" s="9">
        <f>ROUND(L918*K918,2)</f>
        <v>181.25</v>
      </c>
    </row>
    <row r="919" spans="1:13" ht="0.95" customHeight="1" x14ac:dyDescent="0.25">
      <c r="A919" s="20"/>
      <c r="B919" s="20"/>
      <c r="C919" s="20"/>
      <c r="D919" s="25"/>
      <c r="E919" s="20"/>
      <c r="F919" s="20"/>
      <c r="G919" s="20"/>
      <c r="H919" s="20"/>
      <c r="I919" s="20"/>
      <c r="J919" s="20"/>
      <c r="K919" s="20"/>
      <c r="L919" s="20"/>
      <c r="M919" s="20"/>
    </row>
    <row r="920" spans="1:13" ht="22.5" x14ac:dyDescent="0.25">
      <c r="A920" s="12" t="s">
        <v>797</v>
      </c>
      <c r="B920" s="12" t="s">
        <v>22</v>
      </c>
      <c r="C920" s="12" t="s">
        <v>154</v>
      </c>
      <c r="D920" s="24" t="s">
        <v>612</v>
      </c>
      <c r="E920" s="13"/>
      <c r="F920" s="13"/>
      <c r="G920" s="13"/>
      <c r="H920" s="13"/>
      <c r="I920" s="13"/>
      <c r="J920" s="13"/>
      <c r="K920" s="15">
        <f>K922</f>
        <v>40</v>
      </c>
      <c r="L920" s="15">
        <f>L922</f>
        <v>9.1300000000000008</v>
      </c>
      <c r="M920" s="15">
        <f>M922</f>
        <v>365.2</v>
      </c>
    </row>
    <row r="921" spans="1:13" x14ac:dyDescent="0.25">
      <c r="A921" s="13"/>
      <c r="B921" s="13"/>
      <c r="C921" s="13"/>
      <c r="D921" s="16"/>
      <c r="E921" s="12" t="s">
        <v>344</v>
      </c>
      <c r="F921" s="13">
        <v>1</v>
      </c>
      <c r="G921" s="14">
        <v>40</v>
      </c>
      <c r="H921" s="14">
        <v>0</v>
      </c>
      <c r="I921" s="14">
        <v>0</v>
      </c>
      <c r="J921" s="15">
        <f>F921*(G921+ (G921= 0))*(H921+ (H921= 0))*(I921+ (I921= 0))</f>
        <v>40</v>
      </c>
      <c r="K921" s="13"/>
      <c r="L921" s="13"/>
      <c r="M921" s="13"/>
    </row>
    <row r="922" spans="1:13" x14ac:dyDescent="0.25">
      <c r="A922" s="13"/>
      <c r="B922" s="13"/>
      <c r="C922" s="13"/>
      <c r="D922" s="16"/>
      <c r="E922" s="13"/>
      <c r="F922" s="13"/>
      <c r="G922" s="13"/>
      <c r="H922" s="13"/>
      <c r="I922" s="13"/>
      <c r="J922" s="19" t="s">
        <v>764</v>
      </c>
      <c r="K922" s="9">
        <f>SUM(J921:J921)</f>
        <v>40</v>
      </c>
      <c r="L922" s="14">
        <v>9.1300000000000008</v>
      </c>
      <c r="M922" s="9">
        <f>ROUND(L922*K922,2)</f>
        <v>365.2</v>
      </c>
    </row>
    <row r="923" spans="1:13" ht="0.95" customHeight="1" x14ac:dyDescent="0.25">
      <c r="A923" s="20"/>
      <c r="B923" s="20"/>
      <c r="C923" s="20"/>
      <c r="D923" s="25"/>
      <c r="E923" s="20"/>
      <c r="F923" s="20"/>
      <c r="G923" s="20"/>
      <c r="H923" s="20"/>
      <c r="I923" s="20"/>
      <c r="J923" s="20"/>
      <c r="K923" s="20"/>
      <c r="L923" s="20"/>
      <c r="M923" s="20"/>
    </row>
    <row r="924" spans="1:13" ht="22.5" x14ac:dyDescent="0.25">
      <c r="A924" s="12" t="s">
        <v>798</v>
      </c>
      <c r="B924" s="12" t="s">
        <v>22</v>
      </c>
      <c r="C924" s="12" t="s">
        <v>154</v>
      </c>
      <c r="D924" s="24" t="s">
        <v>613</v>
      </c>
      <c r="E924" s="13"/>
      <c r="F924" s="13"/>
      <c r="G924" s="13"/>
      <c r="H924" s="13"/>
      <c r="I924" s="13"/>
      <c r="J924" s="13"/>
      <c r="K924" s="15">
        <f>K926</f>
        <v>25</v>
      </c>
      <c r="L924" s="15">
        <f>L926</f>
        <v>12.56</v>
      </c>
      <c r="M924" s="15">
        <f>M926</f>
        <v>314</v>
      </c>
    </row>
    <row r="925" spans="1:13" x14ac:dyDescent="0.25">
      <c r="A925" s="13"/>
      <c r="B925" s="13"/>
      <c r="C925" s="13"/>
      <c r="D925" s="16"/>
      <c r="E925" s="12" t="s">
        <v>344</v>
      </c>
      <c r="F925" s="13">
        <v>1</v>
      </c>
      <c r="G925" s="14">
        <v>25</v>
      </c>
      <c r="H925" s="14">
        <v>0</v>
      </c>
      <c r="I925" s="14">
        <v>0</v>
      </c>
      <c r="J925" s="15">
        <f>F925*(G925+ (G925= 0))*(H925+ (H925= 0))*(I925+ (I925= 0))</f>
        <v>25</v>
      </c>
      <c r="K925" s="13"/>
      <c r="L925" s="13"/>
      <c r="M925" s="13"/>
    </row>
    <row r="926" spans="1:13" x14ac:dyDescent="0.25">
      <c r="A926" s="13"/>
      <c r="B926" s="13"/>
      <c r="C926" s="13"/>
      <c r="D926" s="16"/>
      <c r="E926" s="13"/>
      <c r="F926" s="13"/>
      <c r="G926" s="13"/>
      <c r="H926" s="13"/>
      <c r="I926" s="13"/>
      <c r="J926" s="19" t="s">
        <v>765</v>
      </c>
      <c r="K926" s="9">
        <f>SUM(J925:J925)</f>
        <v>25</v>
      </c>
      <c r="L926" s="14">
        <v>12.56</v>
      </c>
      <c r="M926" s="9">
        <f>ROUND(L926*K926,2)</f>
        <v>314</v>
      </c>
    </row>
    <row r="927" spans="1:13" ht="0.95" customHeight="1" x14ac:dyDescent="0.25">
      <c r="A927" s="20"/>
      <c r="B927" s="20"/>
      <c r="C927" s="20"/>
      <c r="D927" s="25"/>
      <c r="E927" s="20"/>
      <c r="F927" s="20"/>
      <c r="G927" s="20"/>
      <c r="H927" s="20"/>
      <c r="I927" s="20"/>
      <c r="J927" s="20"/>
      <c r="K927" s="20"/>
      <c r="L927" s="20"/>
      <c r="M927" s="20"/>
    </row>
    <row r="928" spans="1:13" ht="22.5" x14ac:dyDescent="0.25">
      <c r="A928" s="12" t="s">
        <v>799</v>
      </c>
      <c r="B928" s="12" t="s">
        <v>22</v>
      </c>
      <c r="C928" s="12" t="s">
        <v>154</v>
      </c>
      <c r="D928" s="24" t="s">
        <v>614</v>
      </c>
      <c r="E928" s="13"/>
      <c r="F928" s="13"/>
      <c r="G928" s="13"/>
      <c r="H928" s="13"/>
      <c r="I928" s="13"/>
      <c r="J928" s="13"/>
      <c r="K928" s="15">
        <f>K931</f>
        <v>100</v>
      </c>
      <c r="L928" s="15">
        <f>L931</f>
        <v>3.73</v>
      </c>
      <c r="M928" s="15">
        <f>M931</f>
        <v>373</v>
      </c>
    </row>
    <row r="929" spans="1:13" ht="303.75" x14ac:dyDescent="0.25">
      <c r="A929" s="13"/>
      <c r="B929" s="13"/>
      <c r="C929" s="13"/>
      <c r="D929" s="16" t="s">
        <v>615</v>
      </c>
      <c r="E929" s="13"/>
      <c r="F929" s="13"/>
      <c r="G929" s="13"/>
      <c r="H929" s="13"/>
      <c r="I929" s="13"/>
      <c r="J929" s="13"/>
      <c r="K929" s="13"/>
      <c r="L929" s="13"/>
      <c r="M929" s="13"/>
    </row>
    <row r="930" spans="1:13" x14ac:dyDescent="0.25">
      <c r="A930" s="13"/>
      <c r="B930" s="13"/>
      <c r="C930" s="13"/>
      <c r="D930" s="16"/>
      <c r="E930" s="12" t="s">
        <v>344</v>
      </c>
      <c r="F930" s="13">
        <v>1</v>
      </c>
      <c r="G930" s="14">
        <v>100</v>
      </c>
      <c r="H930" s="14">
        <v>0</v>
      </c>
      <c r="I930" s="14">
        <v>0</v>
      </c>
      <c r="J930" s="15">
        <f>F930*(G930+ (G930= 0))*(H930+ (H930= 0))*(I930+ (I930= 0))</f>
        <v>100</v>
      </c>
      <c r="K930" s="13"/>
      <c r="L930" s="13"/>
      <c r="M930" s="13"/>
    </row>
    <row r="931" spans="1:13" x14ac:dyDescent="0.25">
      <c r="A931" s="13"/>
      <c r="B931" s="13"/>
      <c r="C931" s="13"/>
      <c r="D931" s="16"/>
      <c r="E931" s="13"/>
      <c r="F931" s="13"/>
      <c r="G931" s="13"/>
      <c r="H931" s="13"/>
      <c r="I931" s="13"/>
      <c r="J931" s="19" t="s">
        <v>766</v>
      </c>
      <c r="K931" s="9">
        <f>SUM(J930:J930)</f>
        <v>100</v>
      </c>
      <c r="L931" s="14">
        <v>3.73</v>
      </c>
      <c r="M931" s="9">
        <f>ROUND(L931*K931,2)</f>
        <v>373</v>
      </c>
    </row>
    <row r="932" spans="1:13" ht="0.95" customHeight="1" x14ac:dyDescent="0.25">
      <c r="A932" s="20"/>
      <c r="B932" s="20"/>
      <c r="C932" s="20"/>
      <c r="D932" s="25"/>
      <c r="E932" s="20"/>
      <c r="F932" s="20"/>
      <c r="G932" s="20"/>
      <c r="H932" s="20"/>
      <c r="I932" s="20"/>
      <c r="J932" s="20"/>
      <c r="K932" s="20"/>
      <c r="L932" s="20"/>
      <c r="M932" s="20"/>
    </row>
    <row r="933" spans="1:13" ht="22.5" x14ac:dyDescent="0.25">
      <c r="A933" s="12" t="s">
        <v>800</v>
      </c>
      <c r="B933" s="12" t="s">
        <v>22</v>
      </c>
      <c r="C933" s="12" t="s">
        <v>154</v>
      </c>
      <c r="D933" s="24" t="s">
        <v>616</v>
      </c>
      <c r="E933" s="13"/>
      <c r="F933" s="13"/>
      <c r="G933" s="13"/>
      <c r="H933" s="13"/>
      <c r="I933" s="13"/>
      <c r="J933" s="13"/>
      <c r="K933" s="15">
        <f>K936</f>
        <v>60</v>
      </c>
      <c r="L933" s="15">
        <f>L936</f>
        <v>3.96</v>
      </c>
      <c r="M933" s="15">
        <f>M936</f>
        <v>237.6</v>
      </c>
    </row>
    <row r="934" spans="1:13" ht="303.75" x14ac:dyDescent="0.25">
      <c r="A934" s="13"/>
      <c r="B934" s="13"/>
      <c r="C934" s="13"/>
      <c r="D934" s="16" t="s">
        <v>617</v>
      </c>
      <c r="E934" s="13"/>
      <c r="F934" s="13"/>
      <c r="G934" s="13"/>
      <c r="H934" s="13"/>
      <c r="I934" s="13"/>
      <c r="J934" s="13"/>
      <c r="K934" s="13"/>
      <c r="L934" s="13"/>
      <c r="M934" s="13"/>
    </row>
    <row r="935" spans="1:13" x14ac:dyDescent="0.25">
      <c r="A935" s="13"/>
      <c r="B935" s="13"/>
      <c r="C935" s="13"/>
      <c r="D935" s="16"/>
      <c r="E935" s="12" t="s">
        <v>344</v>
      </c>
      <c r="F935" s="13">
        <v>1</v>
      </c>
      <c r="G935" s="14">
        <v>60</v>
      </c>
      <c r="H935" s="14">
        <v>0</v>
      </c>
      <c r="I935" s="14">
        <v>0</v>
      </c>
      <c r="J935" s="15">
        <f>F935*(G935+ (G935= 0))*(H935+ (H935= 0))*(I935+ (I935= 0))</f>
        <v>60</v>
      </c>
      <c r="K935" s="13"/>
      <c r="L935" s="13"/>
      <c r="M935" s="13"/>
    </row>
    <row r="936" spans="1:13" x14ac:dyDescent="0.25">
      <c r="A936" s="13"/>
      <c r="B936" s="13"/>
      <c r="C936" s="13"/>
      <c r="D936" s="16"/>
      <c r="E936" s="13"/>
      <c r="F936" s="13"/>
      <c r="G936" s="13"/>
      <c r="H936" s="13"/>
      <c r="I936" s="13"/>
      <c r="J936" s="19" t="s">
        <v>770</v>
      </c>
      <c r="K936" s="9">
        <f>SUM(J935:J935)</f>
        <v>60</v>
      </c>
      <c r="L936" s="14">
        <v>3.96</v>
      </c>
      <c r="M936" s="9">
        <f>ROUND(L936*K936,2)</f>
        <v>237.6</v>
      </c>
    </row>
    <row r="937" spans="1:13" ht="0.95" customHeight="1" x14ac:dyDescent="0.25">
      <c r="A937" s="20"/>
      <c r="B937" s="20"/>
      <c r="C937" s="20"/>
      <c r="D937" s="25"/>
      <c r="E937" s="20"/>
      <c r="F937" s="20"/>
      <c r="G937" s="20"/>
      <c r="H937" s="20"/>
      <c r="I937" s="20"/>
      <c r="J937" s="20"/>
      <c r="K937" s="20"/>
      <c r="L937" s="20"/>
      <c r="M937" s="20"/>
    </row>
    <row r="938" spans="1:13" ht="22.5" x14ac:dyDescent="0.25">
      <c r="A938" s="12" t="s">
        <v>711</v>
      </c>
      <c r="B938" s="12" t="s">
        <v>22</v>
      </c>
      <c r="C938" s="12" t="s">
        <v>154</v>
      </c>
      <c r="D938" s="24" t="s">
        <v>618</v>
      </c>
      <c r="E938" s="13"/>
      <c r="F938" s="13"/>
      <c r="G938" s="13"/>
      <c r="H938" s="13"/>
      <c r="I938" s="13"/>
      <c r="J938" s="13"/>
      <c r="K938" s="15">
        <f>K941</f>
        <v>26</v>
      </c>
      <c r="L938" s="15">
        <f>L941</f>
        <v>4.32</v>
      </c>
      <c r="M938" s="15">
        <f>M941</f>
        <v>112.32</v>
      </c>
    </row>
    <row r="939" spans="1:13" ht="303.75" x14ac:dyDescent="0.25">
      <c r="A939" s="13"/>
      <c r="B939" s="13"/>
      <c r="C939" s="13"/>
      <c r="D939" s="16" t="s">
        <v>619</v>
      </c>
      <c r="E939" s="13"/>
      <c r="F939" s="13"/>
      <c r="G939" s="13"/>
      <c r="H939" s="13"/>
      <c r="I939" s="13"/>
      <c r="J939" s="13"/>
      <c r="K939" s="13"/>
      <c r="L939" s="13"/>
      <c r="M939" s="13"/>
    </row>
    <row r="940" spans="1:13" x14ac:dyDescent="0.25">
      <c r="A940" s="13"/>
      <c r="B940" s="13"/>
      <c r="C940" s="13"/>
      <c r="D940" s="16"/>
      <c r="E940" s="12" t="s">
        <v>344</v>
      </c>
      <c r="F940" s="13">
        <v>1</v>
      </c>
      <c r="G940" s="14">
        <v>26</v>
      </c>
      <c r="H940" s="14">
        <v>0</v>
      </c>
      <c r="I940" s="14">
        <v>0</v>
      </c>
      <c r="J940" s="15">
        <f>F940*(G940+ (G940= 0))*(H940+ (H940= 0))*(I940+ (I940= 0))</f>
        <v>26</v>
      </c>
      <c r="K940" s="13"/>
      <c r="L940" s="13"/>
      <c r="M940" s="13"/>
    </row>
    <row r="941" spans="1:13" x14ac:dyDescent="0.25">
      <c r="A941" s="13"/>
      <c r="B941" s="13"/>
      <c r="C941" s="13"/>
      <c r="D941" s="16"/>
      <c r="E941" s="13"/>
      <c r="F941" s="13"/>
      <c r="G941" s="13"/>
      <c r="H941" s="13"/>
      <c r="I941" s="13"/>
      <c r="J941" s="19" t="s">
        <v>767</v>
      </c>
      <c r="K941" s="9">
        <f>SUM(J940:J940)</f>
        <v>26</v>
      </c>
      <c r="L941" s="14">
        <v>4.32</v>
      </c>
      <c r="M941" s="9">
        <f>ROUND(L941*K941,2)</f>
        <v>112.32</v>
      </c>
    </row>
    <row r="942" spans="1:13" ht="0.95" customHeight="1" x14ac:dyDescent="0.25">
      <c r="A942" s="20"/>
      <c r="B942" s="20"/>
      <c r="C942" s="20"/>
      <c r="D942" s="25"/>
      <c r="E942" s="20"/>
      <c r="F942" s="20"/>
      <c r="G942" s="20"/>
      <c r="H942" s="20"/>
      <c r="I942" s="20"/>
      <c r="J942" s="20"/>
      <c r="K942" s="20"/>
      <c r="L942" s="20"/>
      <c r="M942" s="20"/>
    </row>
    <row r="943" spans="1:13" ht="22.5" x14ac:dyDescent="0.25">
      <c r="A943" s="12" t="s">
        <v>801</v>
      </c>
      <c r="B943" s="12" t="s">
        <v>22</v>
      </c>
      <c r="C943" s="12" t="s">
        <v>154</v>
      </c>
      <c r="D943" s="24" t="s">
        <v>620</v>
      </c>
      <c r="E943" s="13"/>
      <c r="F943" s="13"/>
      <c r="G943" s="13"/>
      <c r="H943" s="13"/>
      <c r="I943" s="13"/>
      <c r="J943" s="13"/>
      <c r="K943" s="15">
        <f>K946</f>
        <v>40</v>
      </c>
      <c r="L943" s="15">
        <f>L946</f>
        <v>5.0599999999999996</v>
      </c>
      <c r="M943" s="15">
        <f>M946</f>
        <v>202.4</v>
      </c>
    </row>
    <row r="944" spans="1:13" ht="303.75" x14ac:dyDescent="0.25">
      <c r="A944" s="13"/>
      <c r="B944" s="13"/>
      <c r="C944" s="13"/>
      <c r="D944" s="16" t="s">
        <v>621</v>
      </c>
      <c r="E944" s="13"/>
      <c r="F944" s="13"/>
      <c r="G944" s="13"/>
      <c r="H944" s="13"/>
      <c r="I944" s="13"/>
      <c r="J944" s="13"/>
      <c r="K944" s="13"/>
      <c r="L944" s="13"/>
      <c r="M944" s="13"/>
    </row>
    <row r="945" spans="1:13" x14ac:dyDescent="0.25">
      <c r="A945" s="13"/>
      <c r="B945" s="13"/>
      <c r="C945" s="13"/>
      <c r="D945" s="16"/>
      <c r="E945" s="12" t="s">
        <v>344</v>
      </c>
      <c r="F945" s="13">
        <v>1</v>
      </c>
      <c r="G945" s="14">
        <v>40</v>
      </c>
      <c r="H945" s="14">
        <v>0</v>
      </c>
      <c r="I945" s="14">
        <v>0</v>
      </c>
      <c r="J945" s="15">
        <f>F945*(G945+ (G945= 0))*(H945+ (H945= 0))*(I945+ (I945= 0))</f>
        <v>40</v>
      </c>
      <c r="K945" s="13"/>
      <c r="L945" s="13"/>
      <c r="M945" s="13"/>
    </row>
    <row r="946" spans="1:13" x14ac:dyDescent="0.25">
      <c r="A946" s="13"/>
      <c r="B946" s="13"/>
      <c r="C946" s="13"/>
      <c r="D946" s="16"/>
      <c r="E946" s="13"/>
      <c r="F946" s="13"/>
      <c r="G946" s="13"/>
      <c r="H946" s="13"/>
      <c r="I946" s="13"/>
      <c r="J946" s="19" t="s">
        <v>768</v>
      </c>
      <c r="K946" s="9">
        <f>SUM(J945:J945)</f>
        <v>40</v>
      </c>
      <c r="L946" s="14">
        <v>5.0599999999999996</v>
      </c>
      <c r="M946" s="9">
        <f>ROUND(L946*K946,2)</f>
        <v>202.4</v>
      </c>
    </row>
    <row r="947" spans="1:13" ht="0.95" customHeight="1" x14ac:dyDescent="0.25">
      <c r="A947" s="20"/>
      <c r="B947" s="20"/>
      <c r="C947" s="20"/>
      <c r="D947" s="25"/>
      <c r="E947" s="20"/>
      <c r="F947" s="20"/>
      <c r="G947" s="20"/>
      <c r="H947" s="20"/>
      <c r="I947" s="20"/>
      <c r="J947" s="20"/>
      <c r="K947" s="20"/>
      <c r="L947" s="20"/>
      <c r="M947" s="20"/>
    </row>
    <row r="948" spans="1:13" ht="22.5" x14ac:dyDescent="0.25">
      <c r="A948" s="12" t="s">
        <v>802</v>
      </c>
      <c r="B948" s="12" t="s">
        <v>22</v>
      </c>
      <c r="C948" s="12" t="s">
        <v>154</v>
      </c>
      <c r="D948" s="24" t="s">
        <v>622</v>
      </c>
      <c r="E948" s="13"/>
      <c r="F948" s="13"/>
      <c r="G948" s="13"/>
      <c r="H948" s="13"/>
      <c r="I948" s="13"/>
      <c r="J948" s="13"/>
      <c r="K948" s="15">
        <f>K951</f>
        <v>26</v>
      </c>
      <c r="L948" s="15">
        <f>L951</f>
        <v>5.12</v>
      </c>
      <c r="M948" s="15">
        <f>M951</f>
        <v>133.12</v>
      </c>
    </row>
    <row r="949" spans="1:13" ht="303.75" x14ac:dyDescent="0.25">
      <c r="A949" s="13"/>
      <c r="B949" s="13"/>
      <c r="C949" s="13"/>
      <c r="D949" s="16" t="s">
        <v>623</v>
      </c>
      <c r="E949" s="13"/>
      <c r="F949" s="13"/>
      <c r="G949" s="13"/>
      <c r="H949" s="13"/>
      <c r="I949" s="13"/>
      <c r="J949" s="13"/>
      <c r="K949" s="13"/>
      <c r="L949" s="13"/>
      <c r="M949" s="13"/>
    </row>
    <row r="950" spans="1:13" x14ac:dyDescent="0.25">
      <c r="A950" s="13"/>
      <c r="B950" s="13"/>
      <c r="C950" s="13"/>
      <c r="D950" s="16"/>
      <c r="E950" s="12" t="s">
        <v>344</v>
      </c>
      <c r="F950" s="13">
        <v>1</v>
      </c>
      <c r="G950" s="14">
        <v>26</v>
      </c>
      <c r="H950" s="14">
        <v>0</v>
      </c>
      <c r="I950" s="14">
        <v>0</v>
      </c>
      <c r="J950" s="15">
        <f>F950*(G950+ (G950= 0))*(H950+ (H950= 0))*(I950+ (I950= 0))</f>
        <v>26</v>
      </c>
      <c r="K950" s="13"/>
      <c r="L950" s="13"/>
      <c r="M950" s="13"/>
    </row>
    <row r="951" spans="1:13" x14ac:dyDescent="0.25">
      <c r="A951" s="13"/>
      <c r="B951" s="13"/>
      <c r="C951" s="13"/>
      <c r="D951" s="16"/>
      <c r="E951" s="13"/>
      <c r="F951" s="13"/>
      <c r="G951" s="13"/>
      <c r="H951" s="13"/>
      <c r="I951" s="13"/>
      <c r="J951" s="19" t="s">
        <v>769</v>
      </c>
      <c r="K951" s="9">
        <f>SUM(J950:J950)</f>
        <v>26</v>
      </c>
      <c r="L951" s="14">
        <v>5.12</v>
      </c>
      <c r="M951" s="9">
        <f>ROUND(L951*K951,2)</f>
        <v>133.12</v>
      </c>
    </row>
    <row r="952" spans="1:13" ht="0.95" customHeight="1" x14ac:dyDescent="0.25">
      <c r="A952" s="20"/>
      <c r="B952" s="20"/>
      <c r="C952" s="20"/>
      <c r="D952" s="25"/>
      <c r="E952" s="20"/>
      <c r="F952" s="20"/>
      <c r="G952" s="20"/>
      <c r="H952" s="20"/>
      <c r="I952" s="20"/>
      <c r="J952" s="20"/>
      <c r="K952" s="20"/>
      <c r="L952" s="20"/>
      <c r="M952" s="20"/>
    </row>
    <row r="953" spans="1:13" x14ac:dyDescent="0.25">
      <c r="A953" s="13"/>
      <c r="B953" s="13"/>
      <c r="C953" s="13"/>
      <c r="D953" s="16"/>
      <c r="E953" s="13"/>
      <c r="F953" s="13"/>
      <c r="G953" s="13"/>
      <c r="H953" s="13"/>
      <c r="I953" s="13"/>
      <c r="J953" s="19" t="s">
        <v>771</v>
      </c>
      <c r="K953" s="14">
        <v>1</v>
      </c>
      <c r="L953" s="9">
        <f>M887+M892+M896+M901+M906+M910+M914+M918+M922+M926+M931+M936+M941+M946+M951+M883</f>
        <v>22334.29</v>
      </c>
      <c r="M953" s="9">
        <f>ROUND(L953*K953,2)</f>
        <v>22334.29</v>
      </c>
    </row>
    <row r="954" spans="1:13" ht="0.95" customHeight="1" x14ac:dyDescent="0.25">
      <c r="A954" s="20"/>
      <c r="B954" s="20"/>
      <c r="C954" s="20"/>
      <c r="D954" s="25"/>
      <c r="E954" s="20"/>
      <c r="F954" s="20"/>
      <c r="G954" s="20"/>
      <c r="H954" s="20"/>
      <c r="I954" s="20"/>
      <c r="J954" s="20"/>
      <c r="K954" s="20"/>
      <c r="L954" s="20"/>
      <c r="M954" s="20"/>
    </row>
    <row r="955" spans="1:13" x14ac:dyDescent="0.25">
      <c r="A955" s="10" t="s">
        <v>712</v>
      </c>
      <c r="B955" s="10" t="s">
        <v>16</v>
      </c>
      <c r="C955" s="10" t="s">
        <v>17</v>
      </c>
      <c r="D955" s="23" t="s">
        <v>656</v>
      </c>
      <c r="E955" s="11"/>
      <c r="F955" s="11"/>
      <c r="G955" s="11"/>
      <c r="H955" s="11"/>
      <c r="I955" s="11"/>
      <c r="J955" s="11"/>
      <c r="K955" s="9">
        <f>K962</f>
        <v>1</v>
      </c>
      <c r="L955" s="9">
        <f>L966</f>
        <v>13600</v>
      </c>
      <c r="M955" s="9">
        <f>M966</f>
        <v>13600</v>
      </c>
    </row>
    <row r="956" spans="1:13" x14ac:dyDescent="0.25">
      <c r="A956" s="12" t="s">
        <v>713</v>
      </c>
      <c r="B956" s="12" t="s">
        <v>22</v>
      </c>
      <c r="C956" s="12" t="s">
        <v>172</v>
      </c>
      <c r="D956" s="24" t="s">
        <v>785</v>
      </c>
      <c r="E956" s="13"/>
      <c r="F956" s="13"/>
      <c r="G956" s="13"/>
      <c r="H956" s="13"/>
      <c r="I956" s="13"/>
      <c r="J956" s="13"/>
      <c r="K956" s="15">
        <f>K959</f>
        <v>0</v>
      </c>
      <c r="L956" s="15">
        <f>L959</f>
        <v>0</v>
      </c>
      <c r="M956" s="15">
        <f>M959</f>
        <v>0</v>
      </c>
    </row>
    <row r="957" spans="1:13" ht="33.75" x14ac:dyDescent="0.25">
      <c r="A957" s="13"/>
      <c r="B957" s="13"/>
      <c r="C957" s="13"/>
      <c r="D957" s="16" t="s">
        <v>786</v>
      </c>
      <c r="E957" s="13"/>
      <c r="F957" s="13"/>
      <c r="G957" s="13"/>
      <c r="H957" s="13"/>
      <c r="I957" s="13"/>
      <c r="J957" s="13"/>
      <c r="K957" s="13"/>
      <c r="L957" s="13"/>
      <c r="M957" s="13"/>
    </row>
    <row r="958" spans="1:13" x14ac:dyDescent="0.25">
      <c r="A958" s="13"/>
      <c r="B958" s="13"/>
      <c r="C958" s="13"/>
      <c r="D958" s="16"/>
      <c r="E958" s="12" t="s">
        <v>657</v>
      </c>
      <c r="F958" s="13">
        <v>0</v>
      </c>
      <c r="G958" s="14">
        <v>0</v>
      </c>
      <c r="H958" s="14">
        <v>0</v>
      </c>
      <c r="I958" s="14">
        <v>0</v>
      </c>
      <c r="J958" s="15">
        <f>F958*(G958+ (G958= 0))*(H958+ (H958= 0))*(I958+ (I958= 0))</f>
        <v>0</v>
      </c>
      <c r="K958" s="13"/>
      <c r="L958" s="13"/>
      <c r="M958" s="13"/>
    </row>
    <row r="959" spans="1:13" x14ac:dyDescent="0.25">
      <c r="A959" s="13"/>
      <c r="B959" s="13"/>
      <c r="C959" s="13"/>
      <c r="D959" s="16"/>
      <c r="E959" s="12" t="s">
        <v>662</v>
      </c>
      <c r="F959" s="13">
        <v>1</v>
      </c>
      <c r="G959" s="14">
        <v>0</v>
      </c>
      <c r="H959" s="14">
        <v>0</v>
      </c>
      <c r="I959" s="14">
        <v>0</v>
      </c>
      <c r="J959" s="15">
        <f>F959*(G959+ (G959= 0))*(H959+ (H959= 0))*(I959+ (I959= 0))</f>
        <v>1</v>
      </c>
      <c r="K959" s="13"/>
      <c r="L959" s="13"/>
      <c r="M959" s="13"/>
    </row>
    <row r="960" spans="1:13" x14ac:dyDescent="0.25">
      <c r="A960" s="13"/>
      <c r="B960" s="13"/>
      <c r="C960" s="13"/>
      <c r="D960" s="16"/>
      <c r="E960" s="13"/>
      <c r="F960" s="13"/>
      <c r="G960" s="13"/>
      <c r="H960" s="13"/>
      <c r="I960" s="13"/>
      <c r="J960" s="19" t="s">
        <v>772</v>
      </c>
      <c r="K960" s="9">
        <f>SUM(J958:J959)</f>
        <v>1</v>
      </c>
      <c r="L960" s="14">
        <v>9600</v>
      </c>
      <c r="M960" s="9">
        <f>ROUND(L960*K960,2)</f>
        <v>9600</v>
      </c>
    </row>
    <row r="961" spans="1:13" ht="0.95" customHeight="1" x14ac:dyDescent="0.25">
      <c r="A961" s="20"/>
      <c r="B961" s="20"/>
      <c r="C961" s="20"/>
      <c r="D961" s="25"/>
      <c r="E961" s="20"/>
      <c r="F961" s="20"/>
      <c r="G961" s="20"/>
      <c r="H961" s="20"/>
      <c r="I961" s="20"/>
      <c r="J961" s="20"/>
      <c r="K961" s="20"/>
      <c r="L961" s="20"/>
      <c r="M961" s="20"/>
    </row>
    <row r="962" spans="1:13" x14ac:dyDescent="0.25">
      <c r="A962" s="12" t="s">
        <v>714</v>
      </c>
      <c r="B962" s="12" t="s">
        <v>22</v>
      </c>
      <c r="C962" s="12" t="s">
        <v>172</v>
      </c>
      <c r="D962" s="24" t="s">
        <v>660</v>
      </c>
      <c r="E962" s="13"/>
      <c r="F962" s="13"/>
      <c r="G962" s="13"/>
      <c r="H962" s="13"/>
      <c r="I962" s="13"/>
      <c r="J962" s="13"/>
      <c r="K962" s="15">
        <f>K965</f>
        <v>1</v>
      </c>
      <c r="L962" s="15">
        <f>L965</f>
        <v>4000</v>
      </c>
      <c r="M962" s="15">
        <f>M965</f>
        <v>4000</v>
      </c>
    </row>
    <row r="963" spans="1:13" ht="101.25" x14ac:dyDescent="0.25">
      <c r="A963" s="13"/>
      <c r="B963" s="13"/>
      <c r="C963" s="13"/>
      <c r="D963" s="16" t="s">
        <v>661</v>
      </c>
      <c r="E963" s="13"/>
      <c r="F963" s="13"/>
      <c r="G963" s="13"/>
      <c r="H963" s="13"/>
      <c r="I963" s="13"/>
      <c r="J963" s="13"/>
      <c r="K963" s="13"/>
      <c r="L963" s="13"/>
      <c r="M963" s="13"/>
    </row>
    <row r="964" spans="1:13" x14ac:dyDescent="0.25">
      <c r="A964" s="13"/>
      <c r="B964" s="13"/>
      <c r="C964" s="13"/>
      <c r="D964" s="16"/>
      <c r="E964" s="12" t="s">
        <v>659</v>
      </c>
      <c r="F964" s="13">
        <v>1</v>
      </c>
      <c r="G964" s="14">
        <v>0</v>
      </c>
      <c r="H964" s="14">
        <v>0</v>
      </c>
      <c r="I964" s="14">
        <v>0</v>
      </c>
      <c r="J964" s="15">
        <f>F964*(G964+ (G964= 0))*(H964+ (H964= 0))*(I964+ (I964= 0))</f>
        <v>1</v>
      </c>
      <c r="K964" s="13"/>
      <c r="L964" s="13"/>
      <c r="M964" s="13"/>
    </row>
    <row r="965" spans="1:13" x14ac:dyDescent="0.25">
      <c r="A965" s="26"/>
      <c r="B965" s="26"/>
      <c r="C965" s="26"/>
      <c r="D965" s="27"/>
      <c r="E965" s="26"/>
      <c r="F965" s="26"/>
      <c r="G965" s="26"/>
      <c r="H965" s="26"/>
      <c r="I965" s="26"/>
      <c r="J965" s="28" t="s">
        <v>773</v>
      </c>
      <c r="K965" s="29">
        <f>SUM(J963:J964)</f>
        <v>1</v>
      </c>
      <c r="L965" s="30">
        <v>4000</v>
      </c>
      <c r="M965" s="29">
        <f>ROUND(L965*K965,2)</f>
        <v>4000</v>
      </c>
    </row>
    <row r="966" spans="1:13" x14ac:dyDescent="0.25">
      <c r="A966" s="13"/>
      <c r="B966" s="13"/>
      <c r="C966" s="13"/>
      <c r="D966" s="16"/>
      <c r="E966" s="13"/>
      <c r="F966" s="13"/>
      <c r="G966" s="13"/>
      <c r="H966" s="13"/>
      <c r="I966" s="13"/>
      <c r="J966" s="19" t="s">
        <v>774</v>
      </c>
      <c r="K966" s="14">
        <v>1</v>
      </c>
      <c r="L966" s="9">
        <f>M965+M960</f>
        <v>13600</v>
      </c>
      <c r="M966" s="9">
        <f>ROUND(L966*K966,2)</f>
        <v>13600</v>
      </c>
    </row>
    <row r="967" spans="1:13" ht="0.95" customHeight="1" x14ac:dyDescent="0.25">
      <c r="A967" s="20"/>
      <c r="B967" s="20"/>
      <c r="C967" s="20"/>
      <c r="D967" s="25"/>
      <c r="E967" s="20"/>
      <c r="F967" s="20"/>
      <c r="G967" s="20"/>
      <c r="H967" s="20"/>
      <c r="I967" s="20"/>
      <c r="J967" s="20"/>
      <c r="K967" s="20"/>
      <c r="L967" s="20"/>
      <c r="M967" s="20"/>
    </row>
    <row r="968" spans="1:13" x14ac:dyDescent="0.25">
      <c r="A968" s="10" t="s">
        <v>715</v>
      </c>
      <c r="B968" s="10" t="s">
        <v>16</v>
      </c>
      <c r="C968" s="10" t="s">
        <v>17</v>
      </c>
      <c r="D968" s="23" t="s">
        <v>624</v>
      </c>
      <c r="E968" s="11"/>
      <c r="F968" s="11"/>
      <c r="G968" s="11"/>
      <c r="H968" s="11"/>
      <c r="I968" s="11"/>
      <c r="J968" s="11"/>
      <c r="K968" s="9">
        <f>K975</f>
        <v>1</v>
      </c>
      <c r="L968" s="9">
        <f>L975</f>
        <v>400</v>
      </c>
      <c r="M968" s="9">
        <f>M975</f>
        <v>400</v>
      </c>
    </row>
    <row r="969" spans="1:13" x14ac:dyDescent="0.25">
      <c r="A969" s="12" t="s">
        <v>716</v>
      </c>
      <c r="B969" s="12" t="s">
        <v>22</v>
      </c>
      <c r="C969" s="12" t="s">
        <v>172</v>
      </c>
      <c r="D969" s="24" t="s">
        <v>625</v>
      </c>
      <c r="E969" s="13"/>
      <c r="F969" s="13"/>
      <c r="G969" s="13"/>
      <c r="H969" s="13"/>
      <c r="I969" s="13"/>
      <c r="J969" s="13"/>
      <c r="K969" s="15">
        <f>K973</f>
        <v>1</v>
      </c>
      <c r="L969" s="15">
        <f>L973</f>
        <v>400</v>
      </c>
      <c r="M969" s="15">
        <f>M973</f>
        <v>400</v>
      </c>
    </row>
    <row r="970" spans="1:13" ht="67.5" x14ac:dyDescent="0.25">
      <c r="A970" s="13"/>
      <c r="B970" s="13"/>
      <c r="C970" s="13"/>
      <c r="D970" s="16" t="s">
        <v>626</v>
      </c>
      <c r="E970" s="13"/>
      <c r="F970" s="13"/>
      <c r="G970" s="13"/>
      <c r="H970" s="13"/>
      <c r="I970" s="13"/>
      <c r="J970" s="13"/>
      <c r="K970" s="13"/>
      <c r="L970" s="13"/>
      <c r="M970" s="13"/>
    </row>
    <row r="971" spans="1:13" x14ac:dyDescent="0.25">
      <c r="A971" s="13"/>
      <c r="B971" s="13"/>
      <c r="C971" s="13"/>
      <c r="D971" s="16"/>
      <c r="E971" s="12" t="s">
        <v>494</v>
      </c>
      <c r="F971" s="13">
        <v>0</v>
      </c>
      <c r="G971" s="14">
        <v>0</v>
      </c>
      <c r="H971" s="14">
        <v>0</v>
      </c>
      <c r="I971" s="14">
        <v>0</v>
      </c>
      <c r="J971" s="15">
        <f>F971*(G971+ (G971= 0))*(H971+ (H971= 0))*(I971+ (I971= 0))</f>
        <v>0</v>
      </c>
      <c r="K971" s="13"/>
      <c r="L971" s="13"/>
      <c r="M971" s="13"/>
    </row>
    <row r="972" spans="1:13" x14ac:dyDescent="0.25">
      <c r="A972" s="13"/>
      <c r="B972" s="13"/>
      <c r="C972" s="13"/>
      <c r="D972" s="16"/>
      <c r="E972" s="12" t="s">
        <v>344</v>
      </c>
      <c r="F972" s="13">
        <v>1</v>
      </c>
      <c r="G972" s="14">
        <v>0</v>
      </c>
      <c r="H972" s="14">
        <v>0</v>
      </c>
      <c r="I972" s="14">
        <v>0</v>
      </c>
      <c r="J972" s="15">
        <f>F972*(G972+ (G972= 0))*(H972+ (H972= 0))*(I972+ (I972= 0))</f>
        <v>1</v>
      </c>
      <c r="K972" s="13"/>
      <c r="L972" s="13"/>
      <c r="M972" s="13"/>
    </row>
    <row r="973" spans="1:13" x14ac:dyDescent="0.25">
      <c r="A973" s="13"/>
      <c r="B973" s="13"/>
      <c r="C973" s="13"/>
      <c r="D973" s="16"/>
      <c r="E973" s="13"/>
      <c r="F973" s="13"/>
      <c r="G973" s="13"/>
      <c r="H973" s="13"/>
      <c r="I973" s="13"/>
      <c r="J973" s="19" t="s">
        <v>658</v>
      </c>
      <c r="K973" s="9">
        <f>SUM(J971:J972)</f>
        <v>1</v>
      </c>
      <c r="L973" s="14">
        <v>400</v>
      </c>
      <c r="M973" s="9">
        <f>ROUND(L973*K973,2)</f>
        <v>400</v>
      </c>
    </row>
    <row r="974" spans="1:13" ht="0.95" customHeight="1" x14ac:dyDescent="0.25">
      <c r="A974" s="20"/>
      <c r="B974" s="20"/>
      <c r="C974" s="20"/>
      <c r="D974" s="25"/>
      <c r="E974" s="20"/>
      <c r="F974" s="20"/>
      <c r="G974" s="20"/>
      <c r="H974" s="20"/>
      <c r="I974" s="20"/>
      <c r="J974" s="20"/>
      <c r="K974" s="20"/>
      <c r="L974" s="20"/>
      <c r="M974" s="20"/>
    </row>
    <row r="975" spans="1:13" x14ac:dyDescent="0.25">
      <c r="A975" s="13"/>
      <c r="B975" s="13"/>
      <c r="C975" s="13"/>
      <c r="D975" s="16"/>
      <c r="E975" s="13"/>
      <c r="F975" s="13"/>
      <c r="G975" s="13"/>
      <c r="H975" s="13"/>
      <c r="I975" s="13"/>
      <c r="J975" s="19" t="s">
        <v>775</v>
      </c>
      <c r="K975" s="14">
        <v>1</v>
      </c>
      <c r="L975" s="9">
        <f>M973</f>
        <v>400</v>
      </c>
      <c r="M975" s="9">
        <f>ROUND(L975*K975,2)</f>
        <v>400</v>
      </c>
    </row>
    <row r="976" spans="1:13" ht="0.95" customHeight="1" x14ac:dyDescent="0.25">
      <c r="A976" s="20"/>
      <c r="B976" s="20"/>
      <c r="C976" s="20"/>
      <c r="D976" s="25"/>
      <c r="E976" s="20"/>
      <c r="F976" s="20"/>
      <c r="G976" s="20"/>
      <c r="H976" s="20"/>
      <c r="I976" s="20"/>
      <c r="J976" s="20"/>
      <c r="K976" s="20"/>
      <c r="L976" s="20"/>
      <c r="M976" s="20"/>
    </row>
    <row r="977" spans="1:13" x14ac:dyDescent="0.25">
      <c r="A977" s="10" t="s">
        <v>717</v>
      </c>
      <c r="B977" s="10" t="s">
        <v>16</v>
      </c>
      <c r="C977" s="10" t="s">
        <v>17</v>
      </c>
      <c r="D977" s="23" t="s">
        <v>627</v>
      </c>
      <c r="E977" s="11"/>
      <c r="F977" s="11"/>
      <c r="G977" s="11"/>
      <c r="H977" s="11"/>
      <c r="I977" s="11"/>
      <c r="J977" s="11"/>
      <c r="K977" s="9">
        <f>K999</f>
        <v>1</v>
      </c>
      <c r="L977" s="9">
        <f>L999</f>
        <v>341</v>
      </c>
      <c r="M977" s="9">
        <f>M999</f>
        <v>341</v>
      </c>
    </row>
    <row r="978" spans="1:13" x14ac:dyDescent="0.25">
      <c r="A978" s="10" t="s">
        <v>718</v>
      </c>
      <c r="B978" s="10" t="s">
        <v>16</v>
      </c>
      <c r="C978" s="10" t="s">
        <v>23</v>
      </c>
      <c r="D978" s="23" t="s">
        <v>628</v>
      </c>
      <c r="E978" s="11"/>
      <c r="F978" s="11"/>
      <c r="G978" s="11"/>
      <c r="H978" s="11"/>
      <c r="I978" s="11"/>
      <c r="J978" s="11"/>
      <c r="K978" s="9">
        <f>K997</f>
        <v>1</v>
      </c>
      <c r="L978" s="9">
        <f>L997</f>
        <v>341</v>
      </c>
      <c r="M978" s="9">
        <f>M997</f>
        <v>341</v>
      </c>
    </row>
    <row r="979" spans="1:13" x14ac:dyDescent="0.25">
      <c r="A979" s="12" t="s">
        <v>719</v>
      </c>
      <c r="B979" s="12" t="s">
        <v>22</v>
      </c>
      <c r="C979" s="12" t="s">
        <v>172</v>
      </c>
      <c r="D979" s="24" t="s">
        <v>629</v>
      </c>
      <c r="E979" s="13"/>
      <c r="F979" s="13"/>
      <c r="G979" s="13"/>
      <c r="H979" s="13"/>
      <c r="I979" s="13"/>
      <c r="J979" s="13"/>
      <c r="K979" s="15">
        <f>K984</f>
        <v>3</v>
      </c>
      <c r="L979" s="15">
        <f>L984</f>
        <v>55</v>
      </c>
      <c r="M979" s="15">
        <f>M984</f>
        <v>165</v>
      </c>
    </row>
    <row r="980" spans="1:13" ht="90" x14ac:dyDescent="0.25">
      <c r="A980" s="13"/>
      <c r="B980" s="13"/>
      <c r="C980" s="13"/>
      <c r="D980" s="16" t="s">
        <v>630</v>
      </c>
      <c r="E980" s="13"/>
      <c r="F980" s="13"/>
      <c r="G980" s="13"/>
      <c r="H980" s="13"/>
      <c r="I980" s="13"/>
      <c r="J980" s="13"/>
      <c r="K980" s="13"/>
      <c r="L980" s="13"/>
      <c r="M980" s="13"/>
    </row>
    <row r="981" spans="1:13" x14ac:dyDescent="0.25">
      <c r="A981" s="13"/>
      <c r="B981" s="13"/>
      <c r="C981" s="13"/>
      <c r="D981" s="16"/>
      <c r="E981" s="12" t="s">
        <v>365</v>
      </c>
      <c r="F981" s="13">
        <v>1</v>
      </c>
      <c r="G981" s="14">
        <v>0</v>
      </c>
      <c r="H981" s="14">
        <v>0</v>
      </c>
      <c r="I981" s="14">
        <v>0</v>
      </c>
      <c r="J981" s="15">
        <f>F981*(G981+ (G981= 0))*(H981+ (H981= 0))*(I981+ (I981= 0))</f>
        <v>1</v>
      </c>
      <c r="K981" s="13"/>
      <c r="L981" s="13"/>
      <c r="M981" s="13"/>
    </row>
    <row r="982" spans="1:13" x14ac:dyDescent="0.25">
      <c r="A982" s="13"/>
      <c r="B982" s="13"/>
      <c r="C982" s="13"/>
      <c r="D982" s="16"/>
      <c r="E982" s="12" t="s">
        <v>318</v>
      </c>
      <c r="F982" s="13">
        <v>1</v>
      </c>
      <c r="G982" s="14">
        <v>0</v>
      </c>
      <c r="H982" s="14">
        <v>0</v>
      </c>
      <c r="I982" s="14">
        <v>0</v>
      </c>
      <c r="J982" s="15">
        <f>F982*(G982+ (G982= 0))*(H982+ (H982= 0))*(I982+ (I982= 0))</f>
        <v>1</v>
      </c>
      <c r="K982" s="13"/>
      <c r="L982" s="13"/>
      <c r="M982" s="13"/>
    </row>
    <row r="983" spans="1:13" x14ac:dyDescent="0.25">
      <c r="A983" s="13"/>
      <c r="B983" s="13"/>
      <c r="C983" s="13"/>
      <c r="D983" s="16"/>
      <c r="E983" s="12" t="s">
        <v>319</v>
      </c>
      <c r="F983" s="13">
        <v>1</v>
      </c>
      <c r="G983" s="14">
        <v>0</v>
      </c>
      <c r="H983" s="14">
        <v>0</v>
      </c>
      <c r="I983" s="14">
        <v>0</v>
      </c>
      <c r="J983" s="15">
        <f>F983*(G983+ (G983= 0))*(H983+ (H983= 0))*(I983+ (I983= 0))</f>
        <v>1</v>
      </c>
      <c r="K983" s="13"/>
      <c r="L983" s="13"/>
      <c r="M983" s="13"/>
    </row>
    <row r="984" spans="1:13" x14ac:dyDescent="0.25">
      <c r="A984" s="13"/>
      <c r="B984" s="13"/>
      <c r="C984" s="13"/>
      <c r="D984" s="16"/>
      <c r="E984" s="13"/>
      <c r="F984" s="13"/>
      <c r="G984" s="13"/>
      <c r="H984" s="13"/>
      <c r="I984" s="13"/>
      <c r="J984" s="19" t="s">
        <v>776</v>
      </c>
      <c r="K984" s="9">
        <f>SUM(J981:J983)</f>
        <v>3</v>
      </c>
      <c r="L984" s="14">
        <v>55</v>
      </c>
      <c r="M984" s="9">
        <f>ROUND(L984*K984,2)</f>
        <v>165</v>
      </c>
    </row>
    <row r="985" spans="1:13" ht="0.95" customHeight="1" x14ac:dyDescent="0.25">
      <c r="A985" s="20"/>
      <c r="B985" s="20"/>
      <c r="C985" s="20"/>
      <c r="D985" s="25"/>
      <c r="E985" s="20"/>
      <c r="F985" s="20"/>
      <c r="G985" s="20"/>
      <c r="H985" s="20"/>
      <c r="I985" s="20"/>
      <c r="J985" s="20"/>
      <c r="K985" s="20"/>
      <c r="L985" s="20"/>
      <c r="M985" s="20"/>
    </row>
    <row r="986" spans="1:13" x14ac:dyDescent="0.25">
      <c r="A986" s="12" t="s">
        <v>720</v>
      </c>
      <c r="B986" s="12" t="s">
        <v>22</v>
      </c>
      <c r="C986" s="12" t="s">
        <v>172</v>
      </c>
      <c r="D986" s="24" t="s">
        <v>631</v>
      </c>
      <c r="E986" s="13"/>
      <c r="F986" s="13"/>
      <c r="G986" s="13"/>
      <c r="H986" s="13"/>
      <c r="I986" s="13"/>
      <c r="J986" s="13"/>
      <c r="K986" s="15">
        <f>K990</f>
        <v>2</v>
      </c>
      <c r="L986" s="15">
        <f>L990</f>
        <v>51</v>
      </c>
      <c r="M986" s="15">
        <f>M990</f>
        <v>102</v>
      </c>
    </row>
    <row r="987" spans="1:13" ht="191.25" x14ac:dyDescent="0.25">
      <c r="A987" s="13"/>
      <c r="B987" s="13"/>
      <c r="C987" s="13"/>
      <c r="D987" s="16" t="s">
        <v>632</v>
      </c>
      <c r="E987" s="13"/>
      <c r="F987" s="13"/>
      <c r="G987" s="13"/>
      <c r="H987" s="13"/>
      <c r="I987" s="13"/>
      <c r="J987" s="13"/>
      <c r="K987" s="13"/>
      <c r="L987" s="13"/>
      <c r="M987" s="13"/>
    </row>
    <row r="988" spans="1:13" x14ac:dyDescent="0.25">
      <c r="A988" s="13"/>
      <c r="B988" s="13"/>
      <c r="C988" s="13"/>
      <c r="D988" s="16"/>
      <c r="E988" s="12" t="s">
        <v>318</v>
      </c>
      <c r="F988" s="13">
        <v>1</v>
      </c>
      <c r="G988" s="14">
        <v>0</v>
      </c>
      <c r="H988" s="14">
        <v>0</v>
      </c>
      <c r="I988" s="14">
        <v>0</v>
      </c>
      <c r="J988" s="15">
        <f>F988*(G988+ (G988= 0))*(H988+ (H988= 0))*(I988+ (I988= 0))</f>
        <v>1</v>
      </c>
      <c r="K988" s="13"/>
      <c r="L988" s="13"/>
      <c r="M988" s="13"/>
    </row>
    <row r="989" spans="1:13" x14ac:dyDescent="0.25">
      <c r="A989" s="13"/>
      <c r="B989" s="13"/>
      <c r="C989" s="13"/>
      <c r="D989" s="16"/>
      <c r="E989" s="12" t="s">
        <v>319</v>
      </c>
      <c r="F989" s="13">
        <v>1</v>
      </c>
      <c r="G989" s="14">
        <v>0</v>
      </c>
      <c r="H989" s="14">
        <v>0</v>
      </c>
      <c r="I989" s="14">
        <v>0</v>
      </c>
      <c r="J989" s="15">
        <f>F989*(G989+ (G989= 0))*(H989+ (H989= 0))*(I989+ (I989= 0))</f>
        <v>1</v>
      </c>
      <c r="K989" s="13"/>
      <c r="L989" s="13"/>
      <c r="M989" s="13"/>
    </row>
    <row r="990" spans="1:13" x14ac:dyDescent="0.25">
      <c r="A990" s="13"/>
      <c r="B990" s="13"/>
      <c r="C990" s="13"/>
      <c r="D990" s="16"/>
      <c r="E990" s="13"/>
      <c r="F990" s="13"/>
      <c r="G990" s="13"/>
      <c r="H990" s="13"/>
      <c r="I990" s="13"/>
      <c r="J990" s="19" t="s">
        <v>778</v>
      </c>
      <c r="K990" s="9">
        <f>SUM(J988:J989)</f>
        <v>2</v>
      </c>
      <c r="L990" s="14">
        <v>51</v>
      </c>
      <c r="M990" s="9">
        <f>ROUND(L990*K990,2)</f>
        <v>102</v>
      </c>
    </row>
    <row r="991" spans="1:13" ht="0.95" customHeight="1" x14ac:dyDescent="0.25">
      <c r="A991" s="20"/>
      <c r="B991" s="20"/>
      <c r="C991" s="20"/>
      <c r="D991" s="25"/>
      <c r="E991" s="20"/>
      <c r="F991" s="20"/>
      <c r="G991" s="20"/>
      <c r="H991" s="20"/>
      <c r="I991" s="20"/>
      <c r="J991" s="20"/>
      <c r="K991" s="20"/>
      <c r="L991" s="20"/>
      <c r="M991" s="20"/>
    </row>
    <row r="992" spans="1:13" x14ac:dyDescent="0.25">
      <c r="A992" s="12" t="s">
        <v>721</v>
      </c>
      <c r="B992" s="12" t="s">
        <v>22</v>
      </c>
      <c r="C992" s="12" t="s">
        <v>172</v>
      </c>
      <c r="D992" s="24" t="s">
        <v>633</v>
      </c>
      <c r="E992" s="13"/>
      <c r="F992" s="13"/>
      <c r="G992" s="13"/>
      <c r="H992" s="13"/>
      <c r="I992" s="13"/>
      <c r="J992" s="13"/>
      <c r="K992" s="15">
        <f>K995</f>
        <v>1</v>
      </c>
      <c r="L992" s="15">
        <f>L995</f>
        <v>74</v>
      </c>
      <c r="M992" s="15">
        <f>M995</f>
        <v>74</v>
      </c>
    </row>
    <row r="993" spans="1:13" ht="90" x14ac:dyDescent="0.25">
      <c r="A993" s="13"/>
      <c r="B993" s="13"/>
      <c r="C993" s="13"/>
      <c r="D993" s="16" t="s">
        <v>634</v>
      </c>
      <c r="E993" s="13"/>
      <c r="F993" s="13"/>
      <c r="G993" s="13"/>
      <c r="H993" s="13"/>
      <c r="I993" s="13"/>
      <c r="J993" s="13"/>
      <c r="K993" s="13"/>
      <c r="L993" s="13"/>
      <c r="M993" s="13"/>
    </row>
    <row r="994" spans="1:13" x14ac:dyDescent="0.25">
      <c r="A994" s="13"/>
      <c r="B994" s="13"/>
      <c r="C994" s="13"/>
      <c r="D994" s="16"/>
      <c r="E994" s="12" t="s">
        <v>635</v>
      </c>
      <c r="F994" s="13">
        <v>1</v>
      </c>
      <c r="G994" s="14">
        <v>0</v>
      </c>
      <c r="H994" s="14">
        <v>0</v>
      </c>
      <c r="I994" s="14">
        <v>0</v>
      </c>
      <c r="J994" s="15">
        <f>F994*(G994+ (G994= 0))*(H994+ (H994= 0))*(I994+ (I994= 0))</f>
        <v>1</v>
      </c>
      <c r="K994" s="13"/>
      <c r="L994" s="13"/>
      <c r="M994" s="13"/>
    </row>
    <row r="995" spans="1:13" x14ac:dyDescent="0.25">
      <c r="A995" s="13"/>
      <c r="B995" s="13"/>
      <c r="C995" s="13"/>
      <c r="D995" s="16"/>
      <c r="E995" s="13"/>
      <c r="F995" s="13"/>
      <c r="G995" s="13"/>
      <c r="H995" s="13"/>
      <c r="I995" s="13"/>
      <c r="J995" s="19" t="s">
        <v>777</v>
      </c>
      <c r="K995" s="9">
        <f>SUM(J994:J994)</f>
        <v>1</v>
      </c>
      <c r="L995" s="14">
        <v>74</v>
      </c>
      <c r="M995" s="9">
        <f>ROUND(L995*K995,2)</f>
        <v>74</v>
      </c>
    </row>
    <row r="996" spans="1:13" ht="0.95" customHeight="1" x14ac:dyDescent="0.25">
      <c r="A996" s="20"/>
      <c r="B996" s="20"/>
      <c r="C996" s="20"/>
      <c r="D996" s="25"/>
      <c r="E996" s="20"/>
      <c r="F996" s="20"/>
      <c r="G996" s="20"/>
      <c r="H996" s="20"/>
      <c r="I996" s="20"/>
      <c r="J996" s="20"/>
      <c r="K996" s="20"/>
      <c r="L996" s="20"/>
      <c r="M996" s="20"/>
    </row>
    <row r="997" spans="1:13" x14ac:dyDescent="0.25">
      <c r="A997" s="13"/>
      <c r="B997" s="13"/>
      <c r="C997" s="13"/>
      <c r="D997" s="16"/>
      <c r="E997" s="13"/>
      <c r="F997" s="13"/>
      <c r="G997" s="13"/>
      <c r="H997" s="13"/>
      <c r="I997" s="13"/>
      <c r="J997" s="19" t="s">
        <v>779</v>
      </c>
      <c r="K997" s="14">
        <v>1</v>
      </c>
      <c r="L997" s="9">
        <f>M984+M990+M995</f>
        <v>341</v>
      </c>
      <c r="M997" s="9">
        <f>ROUND(L997*K997,2)</f>
        <v>341</v>
      </c>
    </row>
    <row r="998" spans="1:13" ht="0.95" customHeight="1" x14ac:dyDescent="0.25">
      <c r="A998" s="20"/>
      <c r="B998" s="20"/>
      <c r="C998" s="20"/>
      <c r="D998" s="25"/>
      <c r="E998" s="20"/>
      <c r="F998" s="20"/>
      <c r="G998" s="20"/>
      <c r="H998" s="20"/>
      <c r="I998" s="20"/>
      <c r="J998" s="20"/>
      <c r="K998" s="20"/>
      <c r="L998" s="20"/>
      <c r="M998" s="20"/>
    </row>
    <row r="999" spans="1:13" x14ac:dyDescent="0.25">
      <c r="A999" s="13"/>
      <c r="B999" s="13"/>
      <c r="C999" s="13"/>
      <c r="D999" s="16"/>
      <c r="E999" s="13"/>
      <c r="F999" s="13"/>
      <c r="G999" s="13"/>
      <c r="H999" s="13"/>
      <c r="I999" s="13"/>
      <c r="J999" s="19" t="s">
        <v>780</v>
      </c>
      <c r="K999" s="14">
        <v>1</v>
      </c>
      <c r="L999" s="9">
        <f>M997</f>
        <v>341</v>
      </c>
      <c r="M999" s="9">
        <f>ROUND(L999*K999,2)</f>
        <v>341</v>
      </c>
    </row>
    <row r="1000" spans="1:13" ht="0.95" customHeight="1" x14ac:dyDescent="0.25">
      <c r="A1000" s="20"/>
      <c r="B1000" s="20"/>
      <c r="C1000" s="20"/>
      <c r="D1000" s="25"/>
      <c r="E1000" s="20"/>
      <c r="F1000" s="20"/>
      <c r="G1000" s="20"/>
      <c r="H1000" s="20"/>
      <c r="I1000" s="20"/>
      <c r="J1000" s="20"/>
      <c r="K1000" s="20"/>
      <c r="L1000" s="20"/>
      <c r="M1000" s="20"/>
    </row>
    <row r="1001" spans="1:13" x14ac:dyDescent="0.25">
      <c r="A1001" s="13"/>
      <c r="B1001" s="13"/>
      <c r="C1001" s="13"/>
      <c r="D1001" s="16"/>
      <c r="E1001" s="13"/>
      <c r="F1001" s="13"/>
      <c r="G1001" s="13"/>
      <c r="H1001" s="13"/>
      <c r="I1001" s="13"/>
      <c r="J1001" s="19" t="s">
        <v>636</v>
      </c>
      <c r="K1001" s="14">
        <v>1</v>
      </c>
      <c r="L1001" s="9">
        <f>M875+M953+M975+M999+M966</f>
        <v>42933.82</v>
      </c>
      <c r="M1001" s="9">
        <f>ROUND(L1001*K1001,2)</f>
        <v>42933.82</v>
      </c>
    </row>
    <row r="1002" spans="1:13" ht="0.95" customHeight="1" x14ac:dyDescent="0.25">
      <c r="A1002" s="20"/>
      <c r="B1002" s="20"/>
      <c r="C1002" s="20"/>
      <c r="D1002" s="25"/>
      <c r="E1002" s="20"/>
      <c r="F1002" s="20"/>
      <c r="G1002" s="20"/>
      <c r="H1002" s="20"/>
      <c r="I1002" s="20"/>
      <c r="J1002" s="20"/>
      <c r="K1002" s="20"/>
      <c r="L1002" s="20"/>
      <c r="M1002" s="20"/>
    </row>
    <row r="1003" spans="1:13" x14ac:dyDescent="0.25">
      <c r="A1003" s="7" t="s">
        <v>722</v>
      </c>
      <c r="B1003" s="7" t="s">
        <v>16</v>
      </c>
      <c r="C1003" s="7" t="s">
        <v>17</v>
      </c>
      <c r="D1003" s="22" t="s">
        <v>637</v>
      </c>
      <c r="E1003" s="8"/>
      <c r="F1003" s="8"/>
      <c r="G1003" s="8"/>
      <c r="H1003" s="8"/>
      <c r="I1003" s="8"/>
      <c r="J1003" s="8"/>
      <c r="K1003" s="9">
        <f>K1012</f>
        <v>1</v>
      </c>
      <c r="L1003" s="9">
        <f>L1012</f>
        <v>120</v>
      </c>
      <c r="M1003" s="9">
        <f>M1012</f>
        <v>120</v>
      </c>
    </row>
    <row r="1004" spans="1:13" x14ac:dyDescent="0.25">
      <c r="A1004" s="10" t="s">
        <v>723</v>
      </c>
      <c r="B1004" s="10" t="s">
        <v>16</v>
      </c>
      <c r="C1004" s="10" t="s">
        <v>23</v>
      </c>
      <c r="D1004" s="23" t="s">
        <v>638</v>
      </c>
      <c r="E1004" s="11"/>
      <c r="F1004" s="11"/>
      <c r="G1004" s="11"/>
      <c r="H1004" s="11"/>
      <c r="I1004" s="11"/>
      <c r="J1004" s="11"/>
      <c r="K1004" s="9">
        <f>K1010</f>
        <v>1</v>
      </c>
      <c r="L1004" s="9">
        <f>L1010</f>
        <v>120</v>
      </c>
      <c r="M1004" s="9">
        <f>M1010</f>
        <v>120</v>
      </c>
    </row>
    <row r="1005" spans="1:13" ht="22.5" x14ac:dyDescent="0.25">
      <c r="A1005" s="12" t="s">
        <v>724</v>
      </c>
      <c r="B1005" s="12" t="s">
        <v>22</v>
      </c>
      <c r="C1005" s="12" t="s">
        <v>342</v>
      </c>
      <c r="D1005" s="24" t="s">
        <v>639</v>
      </c>
      <c r="E1005" s="13"/>
      <c r="F1005" s="13"/>
      <c r="G1005" s="13"/>
      <c r="H1005" s="13"/>
      <c r="I1005" s="13"/>
      <c r="J1005" s="13"/>
      <c r="K1005" s="15">
        <f>K1008</f>
        <v>1</v>
      </c>
      <c r="L1005" s="15">
        <f>L1008</f>
        <v>120</v>
      </c>
      <c r="M1005" s="15">
        <f>M1008</f>
        <v>120</v>
      </c>
    </row>
    <row r="1006" spans="1:13" ht="101.25" x14ac:dyDescent="0.25">
      <c r="A1006" s="13"/>
      <c r="B1006" s="13"/>
      <c r="C1006" s="13"/>
      <c r="D1006" s="16" t="s">
        <v>640</v>
      </c>
      <c r="E1006" s="13"/>
      <c r="F1006" s="13"/>
      <c r="G1006" s="13"/>
      <c r="H1006" s="13"/>
      <c r="I1006" s="13"/>
      <c r="J1006" s="13"/>
      <c r="K1006" s="13"/>
      <c r="L1006" s="13"/>
      <c r="M1006" s="13"/>
    </row>
    <row r="1007" spans="1:13" x14ac:dyDescent="0.25">
      <c r="A1007" s="13"/>
      <c r="B1007" s="13"/>
      <c r="C1007" s="13"/>
      <c r="D1007" s="16"/>
      <c r="E1007" s="12" t="s">
        <v>641</v>
      </c>
      <c r="F1007" s="13">
        <v>1</v>
      </c>
      <c r="G1007" s="14">
        <v>0</v>
      </c>
      <c r="H1007" s="14">
        <v>0</v>
      </c>
      <c r="I1007" s="14">
        <v>0</v>
      </c>
      <c r="J1007" s="15">
        <f>F1007*(G1007+ (G1007= 0))*(H1007+ (H1007= 0))*(I1007+ (I1007= 0))</f>
        <v>1</v>
      </c>
      <c r="K1007" s="13"/>
      <c r="L1007" s="13"/>
      <c r="M1007" s="13"/>
    </row>
    <row r="1008" spans="1:13" x14ac:dyDescent="0.25">
      <c r="A1008" s="13"/>
      <c r="B1008" s="13"/>
      <c r="C1008" s="13"/>
      <c r="D1008" s="16"/>
      <c r="E1008" s="13"/>
      <c r="F1008" s="13"/>
      <c r="G1008" s="13"/>
      <c r="H1008" s="13"/>
      <c r="I1008" s="13"/>
      <c r="J1008" s="19" t="s">
        <v>781</v>
      </c>
      <c r="K1008" s="9">
        <f>SUM(J1007:J1007)</f>
        <v>1</v>
      </c>
      <c r="L1008" s="14">
        <v>120</v>
      </c>
      <c r="M1008" s="9">
        <f>ROUND(L1008*K1008,2)</f>
        <v>120</v>
      </c>
    </row>
    <row r="1009" spans="1:13" ht="0.95" customHeight="1" x14ac:dyDescent="0.25">
      <c r="A1009" s="20"/>
      <c r="B1009" s="20"/>
      <c r="C1009" s="20"/>
      <c r="D1009" s="25"/>
      <c r="E1009" s="20"/>
      <c r="F1009" s="20"/>
      <c r="G1009" s="20"/>
      <c r="H1009" s="20"/>
      <c r="I1009" s="20"/>
      <c r="J1009" s="20"/>
      <c r="K1009" s="20"/>
      <c r="L1009" s="20"/>
      <c r="M1009" s="20"/>
    </row>
    <row r="1010" spans="1:13" x14ac:dyDescent="0.25">
      <c r="A1010" s="13"/>
      <c r="B1010" s="13"/>
      <c r="C1010" s="13"/>
      <c r="D1010" s="16"/>
      <c r="E1010" s="13"/>
      <c r="F1010" s="13"/>
      <c r="G1010" s="13"/>
      <c r="H1010" s="13"/>
      <c r="I1010" s="13"/>
      <c r="J1010" s="19" t="s">
        <v>723</v>
      </c>
      <c r="K1010" s="14">
        <v>1</v>
      </c>
      <c r="L1010" s="9">
        <f>M1008</f>
        <v>120</v>
      </c>
      <c r="M1010" s="9">
        <f>ROUND(L1010*K1010,2)</f>
        <v>120</v>
      </c>
    </row>
    <row r="1011" spans="1:13" ht="0.95" customHeight="1" x14ac:dyDescent="0.25">
      <c r="A1011" s="20"/>
      <c r="B1011" s="20"/>
      <c r="C1011" s="20"/>
      <c r="D1011" s="25"/>
      <c r="E1011" s="20"/>
      <c r="F1011" s="20"/>
      <c r="G1011" s="20"/>
      <c r="H1011" s="20"/>
      <c r="I1011" s="20"/>
      <c r="J1011" s="20">
        <v>4</v>
      </c>
      <c r="K1011" s="20"/>
      <c r="L1011" s="20"/>
      <c r="M1011" s="20"/>
    </row>
    <row r="1012" spans="1:13" x14ac:dyDescent="0.25">
      <c r="A1012" s="13"/>
      <c r="B1012" s="13"/>
      <c r="C1012" s="13"/>
      <c r="D1012" s="16"/>
      <c r="E1012" s="13"/>
      <c r="F1012" s="13"/>
      <c r="G1012" s="13"/>
      <c r="H1012" s="13"/>
      <c r="I1012" s="13"/>
      <c r="J1012" s="19" t="s">
        <v>722</v>
      </c>
      <c r="K1012" s="14">
        <v>1</v>
      </c>
      <c r="L1012" s="9">
        <f>M1010</f>
        <v>120</v>
      </c>
      <c r="M1012" s="9">
        <f>ROUND(L1012*K1012,2)</f>
        <v>120</v>
      </c>
    </row>
    <row r="1013" spans="1:13" ht="0.95" customHeight="1" x14ac:dyDescent="0.25">
      <c r="A1013" s="20"/>
      <c r="B1013" s="20"/>
      <c r="C1013" s="20"/>
      <c r="D1013" s="25"/>
      <c r="E1013" s="20"/>
      <c r="F1013" s="20"/>
      <c r="G1013" s="20"/>
      <c r="H1013" s="20"/>
      <c r="I1013" s="20"/>
      <c r="J1013" s="20"/>
      <c r="K1013" s="20"/>
      <c r="L1013" s="20"/>
      <c r="M1013" s="20"/>
    </row>
    <row r="1014" spans="1:13" x14ac:dyDescent="0.25">
      <c r="A1014" s="7" t="s">
        <v>642</v>
      </c>
      <c r="B1014" s="7" t="s">
        <v>16</v>
      </c>
      <c r="C1014" s="7" t="s">
        <v>17</v>
      </c>
      <c r="D1014" s="22" t="s">
        <v>643</v>
      </c>
      <c r="E1014" s="8"/>
      <c r="F1014" s="8"/>
      <c r="G1014" s="8"/>
      <c r="H1014" s="8"/>
      <c r="I1014" s="8"/>
      <c r="J1014" s="8"/>
      <c r="K1014" s="9">
        <f>K1020</f>
        <v>1</v>
      </c>
      <c r="L1014" s="9">
        <f>L1020</f>
        <v>6000</v>
      </c>
      <c r="M1014" s="9">
        <f>M1020</f>
        <v>6000</v>
      </c>
    </row>
    <row r="1015" spans="1:13" x14ac:dyDescent="0.25">
      <c r="A1015" s="12" t="s">
        <v>644</v>
      </c>
      <c r="B1015" s="12" t="s">
        <v>22</v>
      </c>
      <c r="C1015" s="12" t="s">
        <v>17</v>
      </c>
      <c r="D1015" s="24" t="s">
        <v>645</v>
      </c>
      <c r="E1015" s="13"/>
      <c r="F1015" s="13"/>
      <c r="G1015" s="13"/>
      <c r="H1015" s="13"/>
      <c r="I1015" s="13"/>
      <c r="J1015" s="13"/>
      <c r="K1015" s="15">
        <f>K1018</f>
        <v>1</v>
      </c>
      <c r="L1015" s="15">
        <f>L1018</f>
        <v>6000</v>
      </c>
      <c r="M1015" s="15">
        <f>M1018</f>
        <v>6000</v>
      </c>
    </row>
    <row r="1016" spans="1:13" ht="135" x14ac:dyDescent="0.25">
      <c r="A1016" s="13"/>
      <c r="B1016" s="13"/>
      <c r="C1016" s="13"/>
      <c r="D1016" s="16" t="s">
        <v>646</v>
      </c>
      <c r="E1016" s="13"/>
      <c r="F1016" s="13"/>
      <c r="G1016" s="13"/>
      <c r="H1016" s="13"/>
      <c r="I1016" s="13"/>
      <c r="J1016" s="13"/>
      <c r="K1016" s="13"/>
      <c r="L1016" s="13"/>
      <c r="M1016" s="13"/>
    </row>
    <row r="1017" spans="1:13" x14ac:dyDescent="0.25">
      <c r="A1017" s="13"/>
      <c r="B1017" s="13"/>
      <c r="C1017" s="13"/>
      <c r="D1017" s="16"/>
      <c r="E1017" s="12" t="s">
        <v>344</v>
      </c>
      <c r="F1017" s="13">
        <v>1</v>
      </c>
      <c r="G1017" s="14">
        <v>0</v>
      </c>
      <c r="H1017" s="14">
        <v>0</v>
      </c>
      <c r="I1017" s="14">
        <v>0</v>
      </c>
      <c r="J1017" s="15">
        <f>F1017*(G1017+ (G1017= 0))*(H1017+ (H1017= 0))*(I1017+ (I1017= 0))</f>
        <v>1</v>
      </c>
      <c r="K1017" s="13"/>
      <c r="L1017" s="13"/>
      <c r="M1017" s="13"/>
    </row>
    <row r="1018" spans="1:13" x14ac:dyDescent="0.25">
      <c r="A1018" s="13"/>
      <c r="B1018" s="13"/>
      <c r="C1018" s="13"/>
      <c r="D1018" s="16"/>
      <c r="E1018" s="13"/>
      <c r="F1018" s="13"/>
      <c r="G1018" s="13"/>
      <c r="H1018" s="13"/>
      <c r="I1018" s="13"/>
      <c r="J1018" s="19" t="s">
        <v>647</v>
      </c>
      <c r="K1018" s="9">
        <f>SUM(J1017:J1017)</f>
        <v>1</v>
      </c>
      <c r="L1018" s="14">
        <v>6000</v>
      </c>
      <c r="M1018" s="9">
        <f>ROUND(L1018*K1018,2)</f>
        <v>6000</v>
      </c>
    </row>
    <row r="1019" spans="1:13" ht="0.95" customHeight="1" x14ac:dyDescent="0.25">
      <c r="A1019" s="20"/>
      <c r="B1019" s="20"/>
      <c r="C1019" s="20"/>
      <c r="D1019" s="25"/>
      <c r="E1019" s="20"/>
      <c r="F1019" s="20"/>
      <c r="G1019" s="20"/>
      <c r="H1019" s="20"/>
      <c r="I1019" s="20"/>
      <c r="J1019" s="20"/>
      <c r="K1019" s="20"/>
      <c r="L1019" s="20"/>
      <c r="M1019" s="20"/>
    </row>
    <row r="1020" spans="1:13" x14ac:dyDescent="0.25">
      <c r="A1020" s="13"/>
      <c r="B1020" s="13"/>
      <c r="C1020" s="13"/>
      <c r="D1020" s="16"/>
      <c r="E1020" s="13"/>
      <c r="F1020" s="13"/>
      <c r="G1020" s="13"/>
      <c r="H1020" s="13"/>
      <c r="I1020" s="13"/>
      <c r="J1020" s="19" t="s">
        <v>642</v>
      </c>
      <c r="K1020" s="14">
        <v>1</v>
      </c>
      <c r="L1020" s="9">
        <f>M1018</f>
        <v>6000</v>
      </c>
      <c r="M1020" s="9">
        <f>ROUND(L1020*K1020,2)</f>
        <v>6000</v>
      </c>
    </row>
    <row r="1021" spans="1:13" ht="0.95" customHeight="1" x14ac:dyDescent="0.25">
      <c r="A1021" s="20"/>
      <c r="B1021" s="20"/>
      <c r="C1021" s="20"/>
      <c r="D1021" s="25"/>
      <c r="E1021" s="20"/>
      <c r="F1021" s="20"/>
      <c r="G1021" s="20"/>
      <c r="H1021" s="20"/>
      <c r="I1021" s="20"/>
      <c r="J1021" s="20"/>
      <c r="K1021" s="20"/>
      <c r="L1021" s="20"/>
      <c r="M1021" s="20"/>
    </row>
    <row r="1022" spans="1:13" x14ac:dyDescent="0.25">
      <c r="A1022" s="7" t="s">
        <v>648</v>
      </c>
      <c r="B1022" s="7" t="s">
        <v>16</v>
      </c>
      <c r="C1022" s="7" t="s">
        <v>17</v>
      </c>
      <c r="D1022" s="22" t="s">
        <v>649</v>
      </c>
      <c r="E1022" s="8"/>
      <c r="F1022" s="8"/>
      <c r="G1022" s="8"/>
      <c r="H1022" s="8"/>
      <c r="I1022" s="8"/>
      <c r="J1022" s="8"/>
      <c r="K1022" s="9">
        <f>K1028</f>
        <v>1</v>
      </c>
      <c r="L1022" s="9">
        <f>L1028</f>
        <v>1000</v>
      </c>
      <c r="M1022" s="9">
        <f>M1028</f>
        <v>1000</v>
      </c>
    </row>
    <row r="1023" spans="1:13" x14ac:dyDescent="0.25">
      <c r="A1023" s="12" t="s">
        <v>650</v>
      </c>
      <c r="B1023" s="12" t="s">
        <v>22</v>
      </c>
      <c r="C1023" s="12" t="s">
        <v>23</v>
      </c>
      <c r="D1023" s="24" t="s">
        <v>651</v>
      </c>
      <c r="E1023" s="13"/>
      <c r="F1023" s="13"/>
      <c r="G1023" s="13"/>
      <c r="H1023" s="13"/>
      <c r="I1023" s="13"/>
      <c r="J1023" s="13"/>
      <c r="K1023" s="15">
        <f>K1026</f>
        <v>1</v>
      </c>
      <c r="L1023" s="15">
        <f>L1026</f>
        <v>1000</v>
      </c>
      <c r="M1023" s="15">
        <f>M1026</f>
        <v>1000</v>
      </c>
    </row>
    <row r="1024" spans="1:13" ht="78.75" x14ac:dyDescent="0.25">
      <c r="A1024" s="13"/>
      <c r="B1024" s="13"/>
      <c r="C1024" s="13"/>
      <c r="D1024" s="16" t="s">
        <v>652</v>
      </c>
      <c r="E1024" s="13"/>
      <c r="F1024" s="13"/>
      <c r="G1024" s="13"/>
      <c r="H1024" s="13"/>
      <c r="I1024" s="13"/>
      <c r="J1024" s="13"/>
      <c r="K1024" s="13"/>
      <c r="L1024" s="13"/>
      <c r="M1024" s="13"/>
    </row>
    <row r="1025" spans="1:13" x14ac:dyDescent="0.25">
      <c r="A1025" s="13"/>
      <c r="B1025" s="13"/>
      <c r="C1025" s="13"/>
      <c r="D1025" s="16"/>
      <c r="E1025" s="12" t="s">
        <v>344</v>
      </c>
      <c r="F1025" s="13">
        <v>1</v>
      </c>
      <c r="G1025" s="14">
        <v>0</v>
      </c>
      <c r="H1025" s="14">
        <v>0</v>
      </c>
      <c r="I1025" s="14">
        <v>0</v>
      </c>
      <c r="J1025" s="15">
        <f>F1025*(G1025+ (G1025= 0))*(H1025+ (H1025= 0))*(I1025+ (I1025= 0))</f>
        <v>1</v>
      </c>
      <c r="K1025" s="13"/>
      <c r="L1025" s="13"/>
      <c r="M1025" s="13"/>
    </row>
    <row r="1026" spans="1:13" x14ac:dyDescent="0.25">
      <c r="A1026" s="13"/>
      <c r="B1026" s="13"/>
      <c r="C1026" s="13"/>
      <c r="D1026" s="16"/>
      <c r="E1026" s="13"/>
      <c r="F1026" s="13"/>
      <c r="G1026" s="13"/>
      <c r="H1026" s="13"/>
      <c r="I1026" s="13"/>
      <c r="J1026" s="19" t="s">
        <v>653</v>
      </c>
      <c r="K1026" s="9">
        <f>SUM(J1025:J1025)</f>
        <v>1</v>
      </c>
      <c r="L1026" s="14">
        <v>1000</v>
      </c>
      <c r="M1026" s="9">
        <f>ROUND(L1026*K1026,2)</f>
        <v>1000</v>
      </c>
    </row>
    <row r="1027" spans="1:13" ht="0.95" customHeight="1" x14ac:dyDescent="0.25">
      <c r="A1027" s="20"/>
      <c r="B1027" s="20"/>
      <c r="C1027" s="20"/>
      <c r="D1027" s="25"/>
      <c r="E1027" s="20"/>
      <c r="F1027" s="20"/>
      <c r="G1027" s="20"/>
      <c r="H1027" s="20"/>
      <c r="I1027" s="20"/>
      <c r="J1027" s="20"/>
      <c r="K1027" s="20"/>
      <c r="L1027" s="20"/>
      <c r="M1027" s="20"/>
    </row>
    <row r="1028" spans="1:13" x14ac:dyDescent="0.25">
      <c r="A1028" s="13"/>
      <c r="B1028" s="13"/>
      <c r="C1028" s="13"/>
      <c r="D1028" s="16"/>
      <c r="E1028" s="13"/>
      <c r="F1028" s="13"/>
      <c r="G1028" s="13"/>
      <c r="H1028" s="13"/>
      <c r="I1028" s="13"/>
      <c r="J1028" s="19" t="s">
        <v>654</v>
      </c>
      <c r="K1028" s="14">
        <v>1</v>
      </c>
      <c r="L1028" s="9">
        <f>M1026</f>
        <v>1000</v>
      </c>
      <c r="M1028" s="9">
        <f>ROUND(L1028*K1028,2)</f>
        <v>1000</v>
      </c>
    </row>
    <row r="1029" spans="1:13" ht="0.95" customHeight="1" x14ac:dyDescent="0.25">
      <c r="A1029" s="20"/>
      <c r="B1029" s="20"/>
      <c r="C1029" s="20"/>
      <c r="D1029" s="25"/>
      <c r="E1029" s="20"/>
      <c r="F1029" s="20"/>
      <c r="G1029" s="20"/>
      <c r="H1029" s="20"/>
      <c r="I1029" s="20"/>
      <c r="J1029" s="20"/>
      <c r="K1029" s="20"/>
      <c r="L1029" s="20"/>
      <c r="M1029" s="20"/>
    </row>
    <row r="1030" spans="1:13" x14ac:dyDescent="0.25">
      <c r="A1030" s="13"/>
      <c r="B1030" s="13"/>
      <c r="C1030" s="13"/>
      <c r="D1030" s="16"/>
      <c r="E1030" s="13"/>
      <c r="F1030" s="13"/>
      <c r="G1030" s="13"/>
      <c r="H1030" s="13"/>
      <c r="I1030" s="13"/>
      <c r="J1030" s="19" t="s">
        <v>655</v>
      </c>
      <c r="K1030" s="14">
        <v>1</v>
      </c>
      <c r="L1030" s="9">
        <f>M116+M709+M1001+M1012+M1020+M1028</f>
        <v>202490.52</v>
      </c>
      <c r="M1030" s="9">
        <f>ROUND(L1030*K1030,2)</f>
        <v>202490.52</v>
      </c>
    </row>
    <row r="1031" spans="1:13" x14ac:dyDescent="0.25">
      <c r="A1031" s="13"/>
      <c r="B1031" s="13"/>
      <c r="C1031" s="13"/>
      <c r="D1031" s="16"/>
      <c r="E1031" s="13"/>
      <c r="F1031" s="13"/>
      <c r="G1031" s="13"/>
      <c r="H1031" s="13"/>
      <c r="I1031" s="13"/>
      <c r="J1031" s="13"/>
      <c r="K1031" s="13"/>
      <c r="L1031" s="13"/>
      <c r="M1031" s="13"/>
    </row>
  </sheetData>
  <dataValidations count="1">
    <dataValidation type="list" allowBlank="1" showInputMessage="1" showErrorMessage="1" sqref="B4:B1031" xr:uid="{00000000-0002-0000-0000-000000000000}">
      <formula1>"Capítulo,Partida,Mano de obra,Maquinaria,Material,Otros,"</formula1>
    </dataValidation>
  </dataValidations>
  <pageMargins left="0.25" right="0.25" top="0.75" bottom="0.75" header="0.3" footer="0.3"/>
  <pageSetup paperSize="9" scale="6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124CBE-1409-4F2E-A8D9-9CCB9EE6B36D}">
  <sheetPr>
    <pageSetUpPr fitToPage="1"/>
  </sheetPr>
  <dimension ref="A1:M1036"/>
  <sheetViews>
    <sheetView tabSelected="1" zoomScale="120" zoomScaleNormal="120" workbookViewId="0">
      <pane xSplit="4" ySplit="3" topLeftCell="E4" activePane="bottomRight" state="frozen"/>
      <selection pane="topRight" activeCell="E1" sqref="E1"/>
      <selection pane="bottomLeft" activeCell="A4" sqref="A4"/>
      <selection pane="bottomRight" activeCell="L1037" sqref="L1037"/>
    </sheetView>
  </sheetViews>
  <sheetFormatPr baseColWidth="10" defaultRowHeight="15" x14ac:dyDescent="0.25"/>
  <cols>
    <col min="1" max="1" width="15.5703125" bestFit="1" customWidth="1"/>
    <col min="2" max="2" width="6.5703125" customWidth="1"/>
    <col min="3" max="3" width="3.7109375" customWidth="1"/>
    <col min="4" max="4" width="32.85546875" customWidth="1"/>
    <col min="5" max="5" width="42.85546875" bestFit="1" customWidth="1"/>
    <col min="6" max="6" width="2.85546875" customWidth="1"/>
    <col min="7" max="7" width="8.5703125" customWidth="1"/>
    <col min="8" max="8" width="8.140625" customWidth="1"/>
    <col min="9" max="9" width="6.5703125" customWidth="1"/>
    <col min="10" max="10" width="9.140625" customWidth="1"/>
    <col min="11" max="11" width="7.85546875" customWidth="1"/>
    <col min="12" max="13" width="8.7109375" customWidth="1"/>
  </cols>
  <sheetData>
    <row r="1" spans="1:13" x14ac:dyDescent="0.25">
      <c r="A1" s="1" t="s">
        <v>784</v>
      </c>
      <c r="B1" s="2"/>
      <c r="C1" s="2"/>
      <c r="D1" s="2"/>
      <c r="E1" s="2"/>
      <c r="F1" s="2"/>
      <c r="G1" s="2"/>
      <c r="H1" s="2"/>
      <c r="I1" s="2"/>
      <c r="J1" s="2"/>
      <c r="K1" s="2"/>
      <c r="L1" s="2"/>
      <c r="M1" s="2"/>
    </row>
    <row r="2" spans="1:13" ht="18.75" x14ac:dyDescent="0.25">
      <c r="A2" s="3" t="s">
        <v>2</v>
      </c>
      <c r="B2" s="4"/>
      <c r="C2" s="4"/>
      <c r="D2" s="4"/>
      <c r="E2" s="4"/>
      <c r="F2" s="4"/>
      <c r="G2" s="4"/>
      <c r="H2" s="4"/>
      <c r="I2" s="4"/>
      <c r="J2" s="4"/>
      <c r="K2" s="4"/>
      <c r="L2" s="4"/>
      <c r="M2" s="4"/>
    </row>
    <row r="3" spans="1:13" x14ac:dyDescent="0.25">
      <c r="A3" s="5" t="s">
        <v>1</v>
      </c>
      <c r="B3" s="5" t="s">
        <v>4</v>
      </c>
      <c r="C3" s="5" t="s">
        <v>5</v>
      </c>
      <c r="D3" s="21" t="s">
        <v>2</v>
      </c>
      <c r="E3" s="5" t="s">
        <v>8</v>
      </c>
      <c r="F3" s="6" t="s">
        <v>9</v>
      </c>
      <c r="G3" s="6" t="s">
        <v>10</v>
      </c>
      <c r="H3" s="6" t="s">
        <v>11</v>
      </c>
      <c r="I3" s="6" t="s">
        <v>12</v>
      </c>
      <c r="J3" s="6" t="s">
        <v>13</v>
      </c>
      <c r="K3" s="6" t="s">
        <v>6</v>
      </c>
      <c r="L3" s="6" t="s">
        <v>7</v>
      </c>
      <c r="M3" s="6" t="s">
        <v>3</v>
      </c>
    </row>
    <row r="4" spans="1:13" x14ac:dyDescent="0.25">
      <c r="A4" s="7" t="s">
        <v>14</v>
      </c>
      <c r="B4" s="7" t="s">
        <v>16</v>
      </c>
      <c r="C4" s="7" t="s">
        <v>17</v>
      </c>
      <c r="D4" s="22" t="s">
        <v>15</v>
      </c>
      <c r="E4" s="8"/>
      <c r="F4" s="8"/>
      <c r="G4" s="8"/>
      <c r="H4" s="8"/>
      <c r="I4" s="8"/>
      <c r="J4" s="8"/>
      <c r="K4" s="9">
        <f>K116</f>
        <v>1</v>
      </c>
      <c r="L4" s="9">
        <f>L116</f>
        <v>20898.21</v>
      </c>
      <c r="M4" s="9">
        <f>M116</f>
        <v>20898.21</v>
      </c>
    </row>
    <row r="5" spans="1:13" x14ac:dyDescent="0.25">
      <c r="A5" s="10" t="s">
        <v>18</v>
      </c>
      <c r="B5" s="10" t="s">
        <v>16</v>
      </c>
      <c r="C5" s="10" t="s">
        <v>17</v>
      </c>
      <c r="D5" s="23" t="s">
        <v>19</v>
      </c>
      <c r="E5" s="11"/>
      <c r="F5" s="11"/>
      <c r="G5" s="11"/>
      <c r="H5" s="11"/>
      <c r="I5" s="11"/>
      <c r="J5" s="11"/>
      <c r="K5" s="9">
        <f>K43</f>
        <v>1</v>
      </c>
      <c r="L5" s="9">
        <f>L43</f>
        <v>1966.34</v>
      </c>
      <c r="M5" s="9">
        <f>M43</f>
        <v>1966.34</v>
      </c>
    </row>
    <row r="6" spans="1:13" ht="22.5" hidden="1" x14ac:dyDescent="0.25">
      <c r="A6" s="12" t="s">
        <v>20</v>
      </c>
      <c r="B6" s="12" t="s">
        <v>22</v>
      </c>
      <c r="C6" s="12" t="s">
        <v>23</v>
      </c>
      <c r="D6" s="24" t="s">
        <v>21</v>
      </c>
      <c r="E6" s="13"/>
      <c r="F6" s="13"/>
      <c r="G6" s="13"/>
      <c r="H6" s="13"/>
      <c r="I6" s="13"/>
      <c r="J6" s="13"/>
      <c r="K6" s="14">
        <v>0</v>
      </c>
      <c r="L6" s="14">
        <v>0</v>
      </c>
      <c r="M6" s="15">
        <f>ROUND(K6*L6,2)</f>
        <v>0</v>
      </c>
    </row>
    <row r="7" spans="1:13" ht="409.5" hidden="1" x14ac:dyDescent="0.25">
      <c r="A7" s="13"/>
      <c r="B7" s="13"/>
      <c r="C7" s="13"/>
      <c r="D7" s="16" t="s">
        <v>24</v>
      </c>
      <c r="E7" s="13"/>
      <c r="F7" s="13"/>
      <c r="G7" s="13"/>
      <c r="H7" s="13"/>
      <c r="I7" s="13"/>
      <c r="J7" s="13"/>
      <c r="K7" s="13"/>
      <c r="L7" s="13"/>
      <c r="M7" s="13"/>
    </row>
    <row r="8" spans="1:13" hidden="1" x14ac:dyDescent="0.25">
      <c r="A8" s="12" t="s">
        <v>25</v>
      </c>
      <c r="B8" s="12" t="s">
        <v>22</v>
      </c>
      <c r="C8" s="12" t="s">
        <v>27</v>
      </c>
      <c r="D8" s="24" t="s">
        <v>26</v>
      </c>
      <c r="E8" s="13"/>
      <c r="F8" s="13"/>
      <c r="G8" s="13"/>
      <c r="H8" s="13"/>
      <c r="I8" s="13"/>
      <c r="J8" s="13"/>
      <c r="K8" s="15">
        <f>K14</f>
        <v>55.866</v>
      </c>
      <c r="L8" s="15">
        <f>L14</f>
        <v>7.2</v>
      </c>
      <c r="M8" s="15">
        <f>M14</f>
        <v>402.24</v>
      </c>
    </row>
    <row r="9" spans="1:13" ht="90" hidden="1" x14ac:dyDescent="0.25">
      <c r="A9" s="13"/>
      <c r="B9" s="13"/>
      <c r="C9" s="13"/>
      <c r="D9" s="16" t="s">
        <v>28</v>
      </c>
      <c r="E9" s="13"/>
      <c r="F9" s="13"/>
      <c r="G9" s="13"/>
      <c r="H9" s="13"/>
      <c r="I9" s="13"/>
      <c r="J9" s="13"/>
      <c r="K9" s="13"/>
      <c r="L9" s="13"/>
      <c r="M9" s="13"/>
    </row>
    <row r="10" spans="1:13" hidden="1" x14ac:dyDescent="0.25">
      <c r="A10" s="13"/>
      <c r="B10" s="13"/>
      <c r="C10" s="13"/>
      <c r="D10" s="16"/>
      <c r="E10" s="12" t="s">
        <v>29</v>
      </c>
      <c r="F10" s="13">
        <v>0</v>
      </c>
      <c r="G10" s="17">
        <v>0</v>
      </c>
      <c r="H10" s="17">
        <v>0</v>
      </c>
      <c r="I10" s="17">
        <v>0</v>
      </c>
      <c r="J10" s="18">
        <f>F10*(G10+ (G10= 0))*(H10+ (H10= 0))*(I10+ (I10= 0))</f>
        <v>0</v>
      </c>
      <c r="K10" s="13"/>
      <c r="L10" s="13"/>
      <c r="M10" s="13"/>
    </row>
    <row r="11" spans="1:13" hidden="1" x14ac:dyDescent="0.25">
      <c r="A11" s="13"/>
      <c r="B11" s="13"/>
      <c r="C11" s="13"/>
      <c r="D11" s="16"/>
      <c r="E11" s="12" t="s">
        <v>30</v>
      </c>
      <c r="F11" s="13">
        <v>1</v>
      </c>
      <c r="G11" s="17">
        <v>8</v>
      </c>
      <c r="H11" s="17">
        <v>1</v>
      </c>
      <c r="I11" s="17">
        <v>0.3</v>
      </c>
      <c r="J11" s="18">
        <f>F11*(G11+ (G11= 0))*(H11+ (H11= 0))*(I11+ (I11= 0))</f>
        <v>2.4</v>
      </c>
      <c r="K11" s="13"/>
      <c r="L11" s="13"/>
      <c r="M11" s="13"/>
    </row>
    <row r="12" spans="1:13" hidden="1" x14ac:dyDescent="0.25">
      <c r="A12" s="13"/>
      <c r="B12" s="13"/>
      <c r="C12" s="13"/>
      <c r="D12" s="16"/>
      <c r="E12" s="12" t="s">
        <v>23</v>
      </c>
      <c r="F12" s="13">
        <v>1</v>
      </c>
      <c r="G12" s="17">
        <v>3</v>
      </c>
      <c r="H12" s="17">
        <v>1.5</v>
      </c>
      <c r="I12" s="17">
        <v>0.3</v>
      </c>
      <c r="J12" s="18">
        <f>F12*(G12+ (G12= 0))*(H12+ (H12= 0))*(I12+ (I12= 0))</f>
        <v>1.3499999999999999</v>
      </c>
      <c r="K12" s="13"/>
      <c r="L12" s="13"/>
      <c r="M12" s="13"/>
    </row>
    <row r="13" spans="1:13" hidden="1" x14ac:dyDescent="0.25">
      <c r="A13" s="13"/>
      <c r="B13" s="13"/>
      <c r="C13" s="13"/>
      <c r="D13" s="16"/>
      <c r="E13" s="12" t="s">
        <v>31</v>
      </c>
      <c r="F13" s="13">
        <v>1</v>
      </c>
      <c r="G13" s="17">
        <v>20.2</v>
      </c>
      <c r="H13" s="17">
        <v>8.6</v>
      </c>
      <c r="I13" s="17">
        <v>0.3</v>
      </c>
      <c r="J13" s="18">
        <f>F13*(G13+ (G13= 0))*(H13+ (H13= 0))*(I13+ (I13= 0))</f>
        <v>52.116</v>
      </c>
      <c r="K13" s="13"/>
      <c r="L13" s="13"/>
      <c r="M13" s="13"/>
    </row>
    <row r="14" spans="1:13" hidden="1" x14ac:dyDescent="0.25">
      <c r="A14" s="13"/>
      <c r="B14" s="13"/>
      <c r="C14" s="13"/>
      <c r="D14" s="16"/>
      <c r="E14" s="13"/>
      <c r="F14" s="13"/>
      <c r="G14" s="13"/>
      <c r="H14" s="13"/>
      <c r="I14" s="13"/>
      <c r="J14" s="19" t="s">
        <v>32</v>
      </c>
      <c r="K14" s="9">
        <f>SUM(J10:J13)</f>
        <v>55.866</v>
      </c>
      <c r="L14" s="14">
        <v>7.2</v>
      </c>
      <c r="M14" s="9">
        <f>ROUND(L14*K14,2)</f>
        <v>402.24</v>
      </c>
    </row>
    <row r="15" spans="1:13" ht="0.95" hidden="1" customHeight="1" x14ac:dyDescent="0.25">
      <c r="A15" s="20"/>
      <c r="B15" s="20"/>
      <c r="C15" s="20"/>
      <c r="D15" s="25"/>
      <c r="E15" s="20"/>
      <c r="F15" s="20"/>
      <c r="G15" s="20"/>
      <c r="H15" s="20"/>
      <c r="I15" s="20"/>
      <c r="J15" s="20"/>
      <c r="K15" s="20"/>
      <c r="L15" s="20"/>
      <c r="M15" s="20"/>
    </row>
    <row r="16" spans="1:13" hidden="1" x14ac:dyDescent="0.25">
      <c r="A16" s="12" t="s">
        <v>33</v>
      </c>
      <c r="B16" s="12" t="s">
        <v>22</v>
      </c>
      <c r="C16" s="12" t="s">
        <v>27</v>
      </c>
      <c r="D16" s="24" t="s">
        <v>34</v>
      </c>
      <c r="E16" s="13"/>
      <c r="F16" s="13"/>
      <c r="G16" s="13"/>
      <c r="H16" s="13"/>
      <c r="I16" s="13"/>
      <c r="J16" s="13"/>
      <c r="K16" s="15">
        <f>K21</f>
        <v>81.28</v>
      </c>
      <c r="L16" s="15">
        <f>L21</f>
        <v>11.25</v>
      </c>
      <c r="M16" s="15">
        <f>M21</f>
        <v>914.4</v>
      </c>
    </row>
    <row r="17" spans="1:13" ht="168.75" hidden="1" x14ac:dyDescent="0.25">
      <c r="A17" s="13"/>
      <c r="B17" s="13"/>
      <c r="C17" s="13"/>
      <c r="D17" s="16" t="s">
        <v>35</v>
      </c>
      <c r="E17" s="13"/>
      <c r="F17" s="13"/>
      <c r="G17" s="13"/>
      <c r="H17" s="13"/>
      <c r="I17" s="13"/>
      <c r="J17" s="13"/>
      <c r="K17" s="13"/>
      <c r="L17" s="13"/>
      <c r="M17" s="13"/>
    </row>
    <row r="18" spans="1:13" hidden="1" x14ac:dyDescent="0.25">
      <c r="A18" s="13"/>
      <c r="B18" s="13"/>
      <c r="C18" s="13"/>
      <c r="D18" s="16"/>
      <c r="E18" s="12" t="s">
        <v>36</v>
      </c>
      <c r="F18" s="13">
        <v>1</v>
      </c>
      <c r="G18" s="17">
        <v>20.2</v>
      </c>
      <c r="H18" s="17">
        <v>8.6</v>
      </c>
      <c r="I18" s="17">
        <v>0.5</v>
      </c>
      <c r="J18" s="18">
        <f>F18*(G18+ (G18= 0))*(H18+ (H18= 0))*(I18+ (I18= 0))</f>
        <v>86.86</v>
      </c>
      <c r="K18" s="13"/>
      <c r="L18" s="13"/>
      <c r="M18" s="13"/>
    </row>
    <row r="19" spans="1:13" hidden="1" x14ac:dyDescent="0.25">
      <c r="A19" s="13"/>
      <c r="B19" s="13"/>
      <c r="C19" s="13"/>
      <c r="D19" s="16"/>
      <c r="E19" s="12" t="s">
        <v>37</v>
      </c>
      <c r="F19" s="13">
        <v>-1</v>
      </c>
      <c r="G19" s="17">
        <v>10</v>
      </c>
      <c r="H19" s="17">
        <v>1.5</v>
      </c>
      <c r="I19" s="17">
        <v>0.3</v>
      </c>
      <c r="J19" s="18">
        <f>F19*(G19+ (G19= 0))*(H19+ (H19= 0))*(I19+ (I19= 0))</f>
        <v>-4.5</v>
      </c>
      <c r="K19" s="13"/>
      <c r="L19" s="13"/>
      <c r="M19" s="13"/>
    </row>
    <row r="20" spans="1:13" hidden="1" x14ac:dyDescent="0.25">
      <c r="A20" s="13"/>
      <c r="B20" s="13"/>
      <c r="C20" s="13"/>
      <c r="D20" s="16"/>
      <c r="E20" s="12" t="s">
        <v>38</v>
      </c>
      <c r="F20" s="13">
        <v>-1</v>
      </c>
      <c r="G20" s="17">
        <v>2</v>
      </c>
      <c r="H20" s="17">
        <v>1.8</v>
      </c>
      <c r="I20" s="17">
        <v>0.3</v>
      </c>
      <c r="J20" s="18">
        <f>F20*(G20+ (G20= 0))*(H20+ (H20= 0))*(I20+ (I20= 0))</f>
        <v>-1.08</v>
      </c>
      <c r="K20" s="13"/>
      <c r="L20" s="13"/>
      <c r="M20" s="13"/>
    </row>
    <row r="21" spans="1:13" hidden="1" x14ac:dyDescent="0.25">
      <c r="A21" s="13"/>
      <c r="B21" s="13"/>
      <c r="C21" s="13"/>
      <c r="D21" s="16"/>
      <c r="E21" s="13"/>
      <c r="F21" s="13"/>
      <c r="G21" s="13"/>
      <c r="H21" s="13"/>
      <c r="I21" s="13"/>
      <c r="J21" s="19" t="s">
        <v>39</v>
      </c>
      <c r="K21" s="9">
        <f>SUM(J18:J20)</f>
        <v>81.28</v>
      </c>
      <c r="L21" s="14">
        <v>11.25</v>
      </c>
      <c r="M21" s="9">
        <f>ROUND(L21*K21,2)</f>
        <v>914.4</v>
      </c>
    </row>
    <row r="22" spans="1:13" ht="0.95" hidden="1" customHeight="1" x14ac:dyDescent="0.25">
      <c r="A22" s="20"/>
      <c r="B22" s="20"/>
      <c r="C22" s="20"/>
      <c r="D22" s="25"/>
      <c r="E22" s="20"/>
      <c r="F22" s="20"/>
      <c r="G22" s="20"/>
      <c r="H22" s="20"/>
      <c r="I22" s="20"/>
      <c r="J22" s="20"/>
      <c r="K22" s="20"/>
      <c r="L22" s="20"/>
      <c r="M22" s="20"/>
    </row>
    <row r="23" spans="1:13" ht="22.5" hidden="1" x14ac:dyDescent="0.25">
      <c r="A23" s="12" t="s">
        <v>40</v>
      </c>
      <c r="B23" s="12" t="s">
        <v>22</v>
      </c>
      <c r="C23" s="12" t="s">
        <v>27</v>
      </c>
      <c r="D23" s="24" t="s">
        <v>41</v>
      </c>
      <c r="E23" s="13"/>
      <c r="F23" s="13"/>
      <c r="G23" s="13"/>
      <c r="H23" s="13"/>
      <c r="I23" s="13"/>
      <c r="J23" s="13"/>
      <c r="K23" s="15">
        <f>K34</f>
        <v>30.447199999999995</v>
      </c>
      <c r="L23" s="15">
        <f>L34</f>
        <v>19.899999999999999</v>
      </c>
      <c r="M23" s="15">
        <f>M34</f>
        <v>605.9</v>
      </c>
    </row>
    <row r="24" spans="1:13" ht="191.25" hidden="1" x14ac:dyDescent="0.25">
      <c r="A24" s="13"/>
      <c r="B24" s="13"/>
      <c r="C24" s="13"/>
      <c r="D24" s="16" t="s">
        <v>42</v>
      </c>
      <c r="E24" s="13"/>
      <c r="F24" s="13"/>
      <c r="G24" s="13"/>
      <c r="H24" s="13"/>
      <c r="I24" s="13"/>
      <c r="J24" s="13"/>
      <c r="K24" s="13"/>
      <c r="L24" s="13"/>
      <c r="M24" s="13"/>
    </row>
    <row r="25" spans="1:13" hidden="1" x14ac:dyDescent="0.25">
      <c r="A25" s="13"/>
      <c r="B25" s="13"/>
      <c r="C25" s="13"/>
      <c r="D25" s="16"/>
      <c r="E25" s="12" t="s">
        <v>43</v>
      </c>
      <c r="F25" s="13">
        <v>0</v>
      </c>
      <c r="G25" s="17">
        <v>0</v>
      </c>
      <c r="H25" s="17">
        <v>0</v>
      </c>
      <c r="I25" s="17">
        <v>0</v>
      </c>
      <c r="J25" s="18">
        <f t="shared" ref="J25:J33" si="0">F25*(G25+ (G25= 0))*(H25+ (H25= 0))*(I25+ (I25= 0))</f>
        <v>0</v>
      </c>
      <c r="K25" s="13"/>
      <c r="L25" s="13"/>
      <c r="M25" s="13"/>
    </row>
    <row r="26" spans="1:13" hidden="1" x14ac:dyDescent="0.25">
      <c r="A26" s="13"/>
      <c r="B26" s="13"/>
      <c r="C26" s="13"/>
      <c r="D26" s="16"/>
      <c r="E26" s="12" t="s">
        <v>44</v>
      </c>
      <c r="F26" s="13">
        <v>2</v>
      </c>
      <c r="G26" s="17">
        <v>20.2</v>
      </c>
      <c r="H26" s="17">
        <v>0.8</v>
      </c>
      <c r="I26" s="17">
        <v>0.7</v>
      </c>
      <c r="J26" s="18">
        <f t="shared" si="0"/>
        <v>22.623999999999999</v>
      </c>
      <c r="K26" s="13"/>
      <c r="L26" s="13"/>
      <c r="M26" s="13"/>
    </row>
    <row r="27" spans="1:13" hidden="1" x14ac:dyDescent="0.25">
      <c r="A27" s="13"/>
      <c r="B27" s="13"/>
      <c r="C27" s="13"/>
      <c r="D27" s="16"/>
      <c r="E27" s="12" t="s">
        <v>45</v>
      </c>
      <c r="F27" s="13">
        <v>1</v>
      </c>
      <c r="G27" s="17">
        <v>7</v>
      </c>
      <c r="H27" s="17">
        <v>0.8</v>
      </c>
      <c r="I27" s="17">
        <v>0.7</v>
      </c>
      <c r="J27" s="18">
        <f t="shared" si="0"/>
        <v>3.92</v>
      </c>
      <c r="K27" s="13"/>
      <c r="L27" s="13"/>
      <c r="M27" s="13"/>
    </row>
    <row r="28" spans="1:13" hidden="1" x14ac:dyDescent="0.25">
      <c r="A28" s="13"/>
      <c r="B28" s="13"/>
      <c r="C28" s="13"/>
      <c r="D28" s="16"/>
      <c r="E28" s="12" t="s">
        <v>46</v>
      </c>
      <c r="F28" s="13">
        <v>1</v>
      </c>
      <c r="G28" s="17">
        <v>1.5</v>
      </c>
      <c r="H28" s="17">
        <v>0.8</v>
      </c>
      <c r="I28" s="17">
        <v>0.7</v>
      </c>
      <c r="J28" s="18">
        <f t="shared" si="0"/>
        <v>0.84000000000000008</v>
      </c>
      <c r="K28" s="13"/>
      <c r="L28" s="13"/>
      <c r="M28" s="13"/>
    </row>
    <row r="29" spans="1:13" hidden="1" x14ac:dyDescent="0.25">
      <c r="A29" s="13"/>
      <c r="B29" s="13"/>
      <c r="C29" s="13"/>
      <c r="D29" s="16"/>
      <c r="E29" s="12" t="s">
        <v>47</v>
      </c>
      <c r="F29" s="13">
        <v>1</v>
      </c>
      <c r="G29" s="17">
        <v>5.47</v>
      </c>
      <c r="H29" s="17">
        <v>0.8</v>
      </c>
      <c r="I29" s="17">
        <v>0.7</v>
      </c>
      <c r="J29" s="18">
        <f t="shared" si="0"/>
        <v>3.0632000000000001</v>
      </c>
      <c r="K29" s="13"/>
      <c r="L29" s="13"/>
      <c r="M29" s="13"/>
    </row>
    <row r="30" spans="1:13" hidden="1" x14ac:dyDescent="0.25">
      <c r="A30" s="13"/>
      <c r="B30" s="13"/>
      <c r="C30" s="13"/>
      <c r="D30" s="16"/>
      <c r="E30" s="12" t="s">
        <v>48</v>
      </c>
      <c r="F30" s="13">
        <v>0</v>
      </c>
      <c r="G30" s="17">
        <v>0</v>
      </c>
      <c r="H30" s="17">
        <v>0</v>
      </c>
      <c r="I30" s="17">
        <v>0</v>
      </c>
      <c r="J30" s="18">
        <f t="shared" si="0"/>
        <v>0</v>
      </c>
      <c r="K30" s="13"/>
      <c r="L30" s="13"/>
      <c r="M30" s="13"/>
    </row>
    <row r="31" spans="1:13" hidden="1" x14ac:dyDescent="0.25">
      <c r="A31" s="13"/>
      <c r="B31" s="13"/>
      <c r="C31" s="13"/>
      <c r="D31" s="16"/>
      <c r="E31" s="12" t="s">
        <v>49</v>
      </c>
      <c r="F31" s="13">
        <v>0</v>
      </c>
      <c r="G31" s="17">
        <v>0</v>
      </c>
      <c r="H31" s="17">
        <v>0</v>
      </c>
      <c r="I31" s="17">
        <v>0</v>
      </c>
      <c r="J31" s="18">
        <f t="shared" si="0"/>
        <v>0</v>
      </c>
      <c r="K31" s="13"/>
      <c r="L31" s="13"/>
      <c r="M31" s="13"/>
    </row>
    <row r="32" spans="1:13" hidden="1" x14ac:dyDescent="0.25">
      <c r="A32" s="13"/>
      <c r="B32" s="13"/>
      <c r="C32" s="13"/>
      <c r="D32" s="16"/>
      <c r="E32" s="12" t="s">
        <v>50</v>
      </c>
      <c r="F32" s="13">
        <v>0</v>
      </c>
      <c r="G32" s="17">
        <v>0</v>
      </c>
      <c r="H32" s="17">
        <v>0</v>
      </c>
      <c r="I32" s="17">
        <v>0</v>
      </c>
      <c r="J32" s="18">
        <f t="shared" si="0"/>
        <v>0</v>
      </c>
      <c r="K32" s="13"/>
      <c r="L32" s="13"/>
      <c r="M32" s="13"/>
    </row>
    <row r="33" spans="1:13" hidden="1" x14ac:dyDescent="0.25">
      <c r="A33" s="13"/>
      <c r="B33" s="13"/>
      <c r="C33" s="13"/>
      <c r="D33" s="16"/>
      <c r="E33" s="12" t="s">
        <v>51</v>
      </c>
      <c r="F33" s="13">
        <v>0</v>
      </c>
      <c r="G33" s="17">
        <v>0</v>
      </c>
      <c r="H33" s="17">
        <v>0</v>
      </c>
      <c r="I33" s="17">
        <v>0</v>
      </c>
      <c r="J33" s="18">
        <f t="shared" si="0"/>
        <v>0</v>
      </c>
      <c r="K33" s="13"/>
      <c r="L33" s="13"/>
      <c r="M33" s="13"/>
    </row>
    <row r="34" spans="1:13" hidden="1" x14ac:dyDescent="0.25">
      <c r="A34" s="13"/>
      <c r="B34" s="13"/>
      <c r="C34" s="13"/>
      <c r="D34" s="16"/>
      <c r="E34" s="13"/>
      <c r="F34" s="13"/>
      <c r="G34" s="13"/>
      <c r="H34" s="13"/>
      <c r="I34" s="13"/>
      <c r="J34" s="19" t="s">
        <v>52</v>
      </c>
      <c r="K34" s="9">
        <f>SUM(J25:J33)</f>
        <v>30.447199999999995</v>
      </c>
      <c r="L34" s="14">
        <v>19.899999999999999</v>
      </c>
      <c r="M34" s="9">
        <f>ROUND(L34*K34,2)</f>
        <v>605.9</v>
      </c>
    </row>
    <row r="35" spans="1:13" ht="0.95" hidden="1" customHeight="1" x14ac:dyDescent="0.25">
      <c r="A35" s="20"/>
      <c r="B35" s="20"/>
      <c r="C35" s="20"/>
      <c r="D35" s="25"/>
      <c r="E35" s="20"/>
      <c r="F35" s="20"/>
      <c r="G35" s="20"/>
      <c r="H35" s="20"/>
      <c r="I35" s="20"/>
      <c r="J35" s="20"/>
      <c r="K35" s="20"/>
      <c r="L35" s="20"/>
      <c r="M35" s="20"/>
    </row>
    <row r="36" spans="1:13" ht="22.5" hidden="1" x14ac:dyDescent="0.25">
      <c r="A36" s="12" t="s">
        <v>53</v>
      </c>
      <c r="B36" s="12" t="s">
        <v>22</v>
      </c>
      <c r="C36" s="12" t="s">
        <v>27</v>
      </c>
      <c r="D36" s="24" t="s">
        <v>54</v>
      </c>
      <c r="E36" s="13"/>
      <c r="F36" s="13"/>
      <c r="G36" s="13"/>
      <c r="H36" s="13"/>
      <c r="I36" s="13"/>
      <c r="J36" s="13"/>
      <c r="K36" s="15">
        <f>K41</f>
        <v>3</v>
      </c>
      <c r="L36" s="15">
        <f>L41</f>
        <v>14.6</v>
      </c>
      <c r="M36" s="15">
        <f>M41</f>
        <v>43.8</v>
      </c>
    </row>
    <row r="37" spans="1:13" ht="168.75" hidden="1" x14ac:dyDescent="0.25">
      <c r="A37" s="13"/>
      <c r="B37" s="13"/>
      <c r="C37" s="13"/>
      <c r="D37" s="16" t="s">
        <v>55</v>
      </c>
      <c r="E37" s="13"/>
      <c r="F37" s="13"/>
      <c r="G37" s="13"/>
      <c r="H37" s="13"/>
      <c r="I37" s="13"/>
      <c r="J37" s="13"/>
      <c r="K37" s="13"/>
      <c r="L37" s="13"/>
      <c r="M37" s="13"/>
    </row>
    <row r="38" spans="1:13" hidden="1" x14ac:dyDescent="0.25">
      <c r="A38" s="13"/>
      <c r="B38" s="13"/>
      <c r="C38" s="13"/>
      <c r="D38" s="16"/>
      <c r="E38" s="12" t="s">
        <v>56</v>
      </c>
      <c r="F38" s="13">
        <v>2</v>
      </c>
      <c r="G38" s="17">
        <v>21</v>
      </c>
      <c r="H38" s="17">
        <v>0.5</v>
      </c>
      <c r="I38" s="17">
        <v>0.5</v>
      </c>
      <c r="J38" s="18">
        <f>F38*(G38+ (G38= 0))*(H38+ (H38= 0))*(I38+ (I38= 0))</f>
        <v>10.5</v>
      </c>
      <c r="K38" s="13"/>
      <c r="L38" s="13"/>
      <c r="M38" s="13"/>
    </row>
    <row r="39" spans="1:13" hidden="1" x14ac:dyDescent="0.25">
      <c r="A39" s="13"/>
      <c r="B39" s="13"/>
      <c r="C39" s="13"/>
      <c r="D39" s="16"/>
      <c r="E39" s="12" t="s">
        <v>23</v>
      </c>
      <c r="F39" s="13">
        <v>2</v>
      </c>
      <c r="G39" s="17">
        <v>9</v>
      </c>
      <c r="H39" s="17">
        <v>0.5</v>
      </c>
      <c r="I39" s="17">
        <v>0.5</v>
      </c>
      <c r="J39" s="18">
        <f>F39*(G39+ (G39= 0))*(H39+ (H39= 0))*(I39+ (I39= 0))</f>
        <v>4.5</v>
      </c>
      <c r="K39" s="13"/>
      <c r="L39" s="13"/>
      <c r="M39" s="13"/>
    </row>
    <row r="40" spans="1:13" hidden="1" x14ac:dyDescent="0.25">
      <c r="A40" s="13"/>
      <c r="B40" s="13"/>
      <c r="C40" s="13"/>
      <c r="D40" s="16"/>
      <c r="E40" s="12" t="s">
        <v>57</v>
      </c>
      <c r="F40" s="13">
        <v>-1</v>
      </c>
      <c r="G40" s="17">
        <v>12</v>
      </c>
      <c r="H40" s="17">
        <v>1</v>
      </c>
      <c r="I40" s="17">
        <v>1</v>
      </c>
      <c r="J40" s="18">
        <f>F40*(G40+ (G40= 0))*(H40+ (H40= 0))*(I40+ (I40= 0))</f>
        <v>-12</v>
      </c>
      <c r="K40" s="13"/>
      <c r="L40" s="13"/>
      <c r="M40" s="13"/>
    </row>
    <row r="41" spans="1:13" hidden="1" x14ac:dyDescent="0.25">
      <c r="A41" s="13"/>
      <c r="B41" s="13"/>
      <c r="C41" s="13"/>
      <c r="D41" s="16"/>
      <c r="E41" s="13"/>
      <c r="F41" s="13"/>
      <c r="G41" s="13"/>
      <c r="H41" s="13"/>
      <c r="I41" s="13"/>
      <c r="J41" s="19" t="s">
        <v>58</v>
      </c>
      <c r="K41" s="9">
        <f>SUM(J38:J40)</f>
        <v>3</v>
      </c>
      <c r="L41" s="14">
        <v>14.6</v>
      </c>
      <c r="M41" s="9">
        <f>ROUND(L41*K41,2)</f>
        <v>43.8</v>
      </c>
    </row>
    <row r="42" spans="1:13" ht="0.95" customHeight="1" x14ac:dyDescent="0.25">
      <c r="A42" s="20"/>
      <c r="B42" s="20"/>
      <c r="C42" s="20"/>
      <c r="D42" s="25"/>
      <c r="E42" s="20"/>
      <c r="F42" s="20"/>
      <c r="G42" s="20"/>
      <c r="H42" s="20"/>
      <c r="I42" s="20"/>
      <c r="J42" s="20"/>
      <c r="K42" s="20"/>
      <c r="L42" s="20"/>
      <c r="M42" s="20"/>
    </row>
    <row r="43" spans="1:13" hidden="1" x14ac:dyDescent="0.25">
      <c r="A43" s="13"/>
      <c r="B43" s="13"/>
      <c r="C43" s="13"/>
      <c r="D43" s="16"/>
      <c r="E43" s="13"/>
      <c r="F43" s="13"/>
      <c r="G43" s="13"/>
      <c r="H43" s="13"/>
      <c r="I43" s="13"/>
      <c r="J43" s="19" t="s">
        <v>59</v>
      </c>
      <c r="K43" s="14">
        <v>1</v>
      </c>
      <c r="L43" s="9">
        <f>M6+M14+M21+M34+M41</f>
        <v>1966.34</v>
      </c>
      <c r="M43" s="9">
        <f>ROUND(L43*K43,2)</f>
        <v>1966.34</v>
      </c>
    </row>
    <row r="44" spans="1:13" ht="0.95" customHeight="1" x14ac:dyDescent="0.25">
      <c r="A44" s="20"/>
      <c r="B44" s="20"/>
      <c r="C44" s="20"/>
      <c r="D44" s="25"/>
      <c r="E44" s="20"/>
      <c r="F44" s="20"/>
      <c r="G44" s="20"/>
      <c r="H44" s="20"/>
      <c r="I44" s="20"/>
      <c r="J44" s="20"/>
      <c r="K44" s="20"/>
      <c r="L44" s="20"/>
      <c r="M44" s="20"/>
    </row>
    <row r="45" spans="1:13" x14ac:dyDescent="0.25">
      <c r="A45" s="10" t="s">
        <v>60</v>
      </c>
      <c r="B45" s="10" t="s">
        <v>16</v>
      </c>
      <c r="C45" s="10" t="s">
        <v>17</v>
      </c>
      <c r="D45" s="23" t="s">
        <v>61</v>
      </c>
      <c r="E45" s="11"/>
      <c r="F45" s="11"/>
      <c r="G45" s="11"/>
      <c r="H45" s="11"/>
      <c r="I45" s="11"/>
      <c r="J45" s="11"/>
      <c r="K45" s="9">
        <f>K58</f>
        <v>1</v>
      </c>
      <c r="L45" s="9">
        <f>L58</f>
        <v>583.65</v>
      </c>
      <c r="M45" s="9">
        <f>M58</f>
        <v>583.65</v>
      </c>
    </row>
    <row r="46" spans="1:13" hidden="1" x14ac:dyDescent="0.25">
      <c r="A46" s="12" t="s">
        <v>62</v>
      </c>
      <c r="B46" s="12" t="s">
        <v>22</v>
      </c>
      <c r="C46" s="12" t="s">
        <v>64</v>
      </c>
      <c r="D46" s="24" t="s">
        <v>63</v>
      </c>
      <c r="E46" s="13"/>
      <c r="F46" s="13"/>
      <c r="G46" s="13"/>
      <c r="H46" s="13"/>
      <c r="I46" s="13"/>
      <c r="J46" s="13"/>
      <c r="K46" s="15">
        <f>K50</f>
        <v>33.119999999999997</v>
      </c>
      <c r="L46" s="15">
        <f>L50</f>
        <v>9.4700000000000006</v>
      </c>
      <c r="M46" s="15">
        <f>M50</f>
        <v>313.64999999999998</v>
      </c>
    </row>
    <row r="47" spans="1:13" ht="270" hidden="1" x14ac:dyDescent="0.25">
      <c r="A47" s="13"/>
      <c r="B47" s="13"/>
      <c r="C47" s="13"/>
      <c r="D47" s="16" t="s">
        <v>65</v>
      </c>
      <c r="E47" s="13"/>
      <c r="F47" s="13"/>
      <c r="G47" s="13"/>
      <c r="H47" s="13"/>
      <c r="I47" s="13"/>
      <c r="J47" s="13"/>
      <c r="K47" s="13"/>
      <c r="L47" s="13"/>
      <c r="M47" s="13"/>
    </row>
    <row r="48" spans="1:13" hidden="1" x14ac:dyDescent="0.25">
      <c r="A48" s="13"/>
      <c r="B48" s="13"/>
      <c r="C48" s="13"/>
      <c r="D48" s="16"/>
      <c r="E48" s="12" t="s">
        <v>66</v>
      </c>
      <c r="F48" s="13">
        <v>2</v>
      </c>
      <c r="G48" s="14">
        <v>19.600000000000001</v>
      </c>
      <c r="H48" s="14">
        <v>0</v>
      </c>
      <c r="I48" s="14">
        <v>0.6</v>
      </c>
      <c r="J48" s="15">
        <f>F48*(G48+ (G48= 0))*(H48+ (H48= 0))*(I48+ (I48= 0))</f>
        <v>23.52</v>
      </c>
      <c r="K48" s="13"/>
      <c r="L48" s="13"/>
      <c r="M48" s="13"/>
    </row>
    <row r="49" spans="1:13" hidden="1" x14ac:dyDescent="0.25">
      <c r="A49" s="13"/>
      <c r="B49" s="13"/>
      <c r="C49" s="13"/>
      <c r="D49" s="16"/>
      <c r="E49" s="12" t="s">
        <v>23</v>
      </c>
      <c r="F49" s="13">
        <v>2</v>
      </c>
      <c r="G49" s="14">
        <v>8</v>
      </c>
      <c r="H49" s="14">
        <v>0</v>
      </c>
      <c r="I49" s="14">
        <v>0.6</v>
      </c>
      <c r="J49" s="15">
        <f>F49*(G49+ (G49= 0))*(H49+ (H49= 0))*(I49+ (I49= 0))</f>
        <v>9.6</v>
      </c>
      <c r="K49" s="13"/>
      <c r="L49" s="13"/>
      <c r="M49" s="13"/>
    </row>
    <row r="50" spans="1:13" hidden="1" x14ac:dyDescent="0.25">
      <c r="A50" s="13"/>
      <c r="B50" s="13"/>
      <c r="C50" s="13"/>
      <c r="D50" s="16"/>
      <c r="E50" s="13"/>
      <c r="F50" s="13"/>
      <c r="G50" s="13"/>
      <c r="H50" s="13"/>
      <c r="I50" s="13"/>
      <c r="J50" s="19" t="s">
        <v>67</v>
      </c>
      <c r="K50" s="9">
        <f>SUM(J48:J49)</f>
        <v>33.119999999999997</v>
      </c>
      <c r="L50" s="14">
        <v>9.4700000000000006</v>
      </c>
      <c r="M50" s="9">
        <f>ROUND(L50*K50,2)</f>
        <v>313.64999999999998</v>
      </c>
    </row>
    <row r="51" spans="1:13" ht="0.95" hidden="1" customHeight="1" x14ac:dyDescent="0.25">
      <c r="A51" s="20"/>
      <c r="B51" s="20"/>
      <c r="C51" s="20"/>
      <c r="D51" s="25"/>
      <c r="E51" s="20"/>
      <c r="F51" s="20"/>
      <c r="G51" s="20"/>
      <c r="H51" s="20"/>
      <c r="I51" s="20"/>
      <c r="J51" s="20"/>
      <c r="K51" s="20"/>
      <c r="L51" s="20"/>
      <c r="M51" s="20"/>
    </row>
    <row r="52" spans="1:13" hidden="1" x14ac:dyDescent="0.25">
      <c r="A52" s="12" t="s">
        <v>68</v>
      </c>
      <c r="B52" s="12" t="s">
        <v>22</v>
      </c>
      <c r="C52" s="12" t="s">
        <v>70</v>
      </c>
      <c r="D52" s="24" t="s">
        <v>69</v>
      </c>
      <c r="E52" s="13"/>
      <c r="F52" s="13"/>
      <c r="G52" s="13"/>
      <c r="H52" s="13"/>
      <c r="I52" s="13"/>
      <c r="J52" s="13"/>
      <c r="K52" s="15">
        <f>K56</f>
        <v>12</v>
      </c>
      <c r="L52" s="15">
        <f>L56</f>
        <v>22.5</v>
      </c>
      <c r="M52" s="15">
        <f>M56</f>
        <v>270</v>
      </c>
    </row>
    <row r="53" spans="1:13" ht="67.5" hidden="1" x14ac:dyDescent="0.25">
      <c r="A53" s="13"/>
      <c r="B53" s="13"/>
      <c r="C53" s="13"/>
      <c r="D53" s="16" t="s">
        <v>71</v>
      </c>
      <c r="E53" s="13"/>
      <c r="F53" s="13"/>
      <c r="G53" s="13"/>
      <c r="H53" s="13"/>
      <c r="I53" s="13"/>
      <c r="J53" s="13"/>
      <c r="K53" s="13"/>
      <c r="L53" s="13"/>
      <c r="M53" s="13"/>
    </row>
    <row r="54" spans="1:13" hidden="1" x14ac:dyDescent="0.25">
      <c r="A54" s="13"/>
      <c r="B54" s="13"/>
      <c r="C54" s="13"/>
      <c r="D54" s="16"/>
      <c r="E54" s="12" t="s">
        <v>56</v>
      </c>
      <c r="F54" s="13">
        <v>2</v>
      </c>
      <c r="G54" s="14">
        <v>21</v>
      </c>
      <c r="H54" s="14">
        <v>0.5</v>
      </c>
      <c r="I54" s="14">
        <v>0.4</v>
      </c>
      <c r="J54" s="15">
        <f>F54*(G54+ (G54= 0))*(H54+ (H54= 0))*(I54+ (I54= 0))</f>
        <v>8.4</v>
      </c>
      <c r="K54" s="13"/>
      <c r="L54" s="13"/>
      <c r="M54" s="13"/>
    </row>
    <row r="55" spans="1:13" hidden="1" x14ac:dyDescent="0.25">
      <c r="A55" s="13"/>
      <c r="B55" s="13"/>
      <c r="C55" s="13"/>
      <c r="D55" s="16"/>
      <c r="E55" s="12" t="s">
        <v>23</v>
      </c>
      <c r="F55" s="13">
        <v>2</v>
      </c>
      <c r="G55" s="14">
        <v>9</v>
      </c>
      <c r="H55" s="14">
        <v>0.5</v>
      </c>
      <c r="I55" s="14">
        <v>0.4</v>
      </c>
      <c r="J55" s="15">
        <f>F55*(G55+ (G55= 0))*(H55+ (H55= 0))*(I55+ (I55= 0))</f>
        <v>3.6</v>
      </c>
      <c r="K55" s="13"/>
      <c r="L55" s="13"/>
      <c r="M55" s="13"/>
    </row>
    <row r="56" spans="1:13" hidden="1" x14ac:dyDescent="0.25">
      <c r="A56" s="13"/>
      <c r="B56" s="13"/>
      <c r="C56" s="13"/>
      <c r="D56" s="16"/>
      <c r="E56" s="13"/>
      <c r="F56" s="13"/>
      <c r="G56" s="13"/>
      <c r="H56" s="13"/>
      <c r="I56" s="13"/>
      <c r="J56" s="19" t="s">
        <v>72</v>
      </c>
      <c r="K56" s="9">
        <f>SUM(J54:J55)</f>
        <v>12</v>
      </c>
      <c r="L56" s="14">
        <v>22.5</v>
      </c>
      <c r="M56" s="9">
        <f>ROUND(L56*K56,2)</f>
        <v>270</v>
      </c>
    </row>
    <row r="57" spans="1:13" ht="0.95" hidden="1" customHeight="1" x14ac:dyDescent="0.25">
      <c r="A57" s="20"/>
      <c r="B57" s="20"/>
      <c r="C57" s="20"/>
      <c r="D57" s="25"/>
      <c r="E57" s="20"/>
      <c r="F57" s="20"/>
      <c r="G57" s="20"/>
      <c r="H57" s="20"/>
      <c r="I57" s="20"/>
      <c r="J57" s="20"/>
      <c r="K57" s="20"/>
      <c r="L57" s="20"/>
      <c r="M57" s="20"/>
    </row>
    <row r="58" spans="1:13" hidden="1" x14ac:dyDescent="0.25">
      <c r="A58" s="13"/>
      <c r="B58" s="13"/>
      <c r="C58" s="13"/>
      <c r="D58" s="16"/>
      <c r="E58" s="13"/>
      <c r="F58" s="13"/>
      <c r="G58" s="13"/>
      <c r="H58" s="13"/>
      <c r="I58" s="13"/>
      <c r="J58" s="19" t="s">
        <v>73</v>
      </c>
      <c r="K58" s="14">
        <v>1</v>
      </c>
      <c r="L58" s="9">
        <f>M50+M56</f>
        <v>583.65</v>
      </c>
      <c r="M58" s="9">
        <f>ROUND(L58*K58,2)</f>
        <v>583.65</v>
      </c>
    </row>
    <row r="59" spans="1:13" ht="0.95" customHeight="1" x14ac:dyDescent="0.25">
      <c r="A59" s="20"/>
      <c r="B59" s="20"/>
      <c r="C59" s="20"/>
      <c r="D59" s="25"/>
      <c r="E59" s="20"/>
      <c r="F59" s="20"/>
      <c r="G59" s="20"/>
      <c r="H59" s="20"/>
      <c r="I59" s="20"/>
      <c r="J59" s="20"/>
      <c r="K59" s="20"/>
      <c r="L59" s="20"/>
      <c r="M59" s="20"/>
    </row>
    <row r="60" spans="1:13" x14ac:dyDescent="0.25">
      <c r="A60" s="10" t="s">
        <v>74</v>
      </c>
      <c r="B60" s="10" t="s">
        <v>16</v>
      </c>
      <c r="C60" s="10" t="s">
        <v>17</v>
      </c>
      <c r="D60" s="23" t="s">
        <v>75</v>
      </c>
      <c r="E60" s="11"/>
      <c r="F60" s="11"/>
      <c r="G60" s="11"/>
      <c r="H60" s="11"/>
      <c r="I60" s="11"/>
      <c r="J60" s="11"/>
      <c r="K60" s="9">
        <f>K114</f>
        <v>1</v>
      </c>
      <c r="L60" s="9">
        <f>L114</f>
        <v>18348.22</v>
      </c>
      <c r="M60" s="9">
        <f>M114</f>
        <v>18348.22</v>
      </c>
    </row>
    <row r="61" spans="1:13" hidden="1" x14ac:dyDescent="0.25">
      <c r="A61" s="10" t="s">
        <v>76</v>
      </c>
      <c r="B61" s="10" t="s">
        <v>16</v>
      </c>
      <c r="C61" s="10" t="s">
        <v>17</v>
      </c>
      <c r="D61" s="23" t="s">
        <v>77</v>
      </c>
      <c r="E61" s="11"/>
      <c r="F61" s="11"/>
      <c r="G61" s="11"/>
      <c r="H61" s="11"/>
      <c r="I61" s="11"/>
      <c r="J61" s="11"/>
      <c r="K61" s="9">
        <f>K88</f>
        <v>1</v>
      </c>
      <c r="L61" s="9">
        <f>L88</f>
        <v>6093.9699999999993</v>
      </c>
      <c r="M61" s="9">
        <f>M88</f>
        <v>6093.97</v>
      </c>
    </row>
    <row r="62" spans="1:13" hidden="1" x14ac:dyDescent="0.25">
      <c r="A62" s="12" t="s">
        <v>78</v>
      </c>
      <c r="B62" s="12" t="s">
        <v>22</v>
      </c>
      <c r="C62" s="12" t="s">
        <v>80</v>
      </c>
      <c r="D62" s="24" t="s">
        <v>79</v>
      </c>
      <c r="E62" s="13"/>
      <c r="F62" s="13"/>
      <c r="G62" s="13"/>
      <c r="H62" s="13"/>
      <c r="I62" s="13"/>
      <c r="J62" s="13"/>
      <c r="K62" s="15">
        <f>K73</f>
        <v>26.097599999999996</v>
      </c>
      <c r="L62" s="15">
        <f>L73</f>
        <v>217.09</v>
      </c>
      <c r="M62" s="15">
        <f>M73</f>
        <v>5665.53</v>
      </c>
    </row>
    <row r="63" spans="1:13" ht="303.75" hidden="1" x14ac:dyDescent="0.25">
      <c r="A63" s="13"/>
      <c r="B63" s="13"/>
      <c r="C63" s="13"/>
      <c r="D63" s="16" t="s">
        <v>81</v>
      </c>
      <c r="E63" s="13"/>
      <c r="F63" s="13"/>
      <c r="G63" s="13"/>
      <c r="H63" s="13"/>
      <c r="I63" s="13"/>
      <c r="J63" s="13"/>
      <c r="K63" s="13"/>
      <c r="L63" s="13"/>
      <c r="M63" s="13"/>
    </row>
    <row r="64" spans="1:13" hidden="1" x14ac:dyDescent="0.25">
      <c r="A64" s="13"/>
      <c r="B64" s="13"/>
      <c r="C64" s="13"/>
      <c r="D64" s="16"/>
      <c r="E64" s="12" t="s">
        <v>43</v>
      </c>
      <c r="F64" s="13">
        <v>0</v>
      </c>
      <c r="G64" s="14">
        <v>0</v>
      </c>
      <c r="H64" s="14">
        <v>0</v>
      </c>
      <c r="I64" s="14">
        <v>0</v>
      </c>
      <c r="J64" s="15">
        <f t="shared" ref="J64:J72" si="1">F64*(G64+ (G64= 0))*(H64+ (H64= 0))*(I64+ (I64= 0))</f>
        <v>0</v>
      </c>
      <c r="K64" s="13"/>
      <c r="L64" s="13"/>
      <c r="M64" s="13"/>
    </row>
    <row r="65" spans="1:13" hidden="1" x14ac:dyDescent="0.25">
      <c r="A65" s="13"/>
      <c r="B65" s="13"/>
      <c r="C65" s="13"/>
      <c r="D65" s="16"/>
      <c r="E65" s="12" t="s">
        <v>44</v>
      </c>
      <c r="F65" s="13">
        <v>2</v>
      </c>
      <c r="G65" s="14">
        <v>20.2</v>
      </c>
      <c r="H65" s="14">
        <v>0.8</v>
      </c>
      <c r="I65" s="14">
        <v>0.6</v>
      </c>
      <c r="J65" s="15">
        <f t="shared" si="1"/>
        <v>19.391999999999999</v>
      </c>
      <c r="K65" s="13"/>
      <c r="L65" s="13"/>
      <c r="M65" s="13"/>
    </row>
    <row r="66" spans="1:13" hidden="1" x14ac:dyDescent="0.25">
      <c r="A66" s="13"/>
      <c r="B66" s="13"/>
      <c r="C66" s="13"/>
      <c r="D66" s="16"/>
      <c r="E66" s="12" t="s">
        <v>45</v>
      </c>
      <c r="F66" s="13">
        <v>1</v>
      </c>
      <c r="G66" s="14">
        <v>7</v>
      </c>
      <c r="H66" s="14">
        <v>0.8</v>
      </c>
      <c r="I66" s="14">
        <v>0.6</v>
      </c>
      <c r="J66" s="15">
        <f t="shared" si="1"/>
        <v>3.3600000000000003</v>
      </c>
      <c r="K66" s="13"/>
      <c r="L66" s="13"/>
      <c r="M66" s="13"/>
    </row>
    <row r="67" spans="1:13" hidden="1" x14ac:dyDescent="0.25">
      <c r="A67" s="13"/>
      <c r="B67" s="13"/>
      <c r="C67" s="13"/>
      <c r="D67" s="16"/>
      <c r="E67" s="12" t="s">
        <v>46</v>
      </c>
      <c r="F67" s="13">
        <v>1</v>
      </c>
      <c r="G67" s="14">
        <v>1.5</v>
      </c>
      <c r="H67" s="14">
        <v>0.8</v>
      </c>
      <c r="I67" s="14">
        <v>0.6</v>
      </c>
      <c r="J67" s="15">
        <f t="shared" si="1"/>
        <v>0.72000000000000008</v>
      </c>
      <c r="K67" s="13"/>
      <c r="L67" s="13"/>
      <c r="M67" s="13"/>
    </row>
    <row r="68" spans="1:13" hidden="1" x14ac:dyDescent="0.25">
      <c r="A68" s="13"/>
      <c r="B68" s="13"/>
      <c r="C68" s="13"/>
      <c r="D68" s="16"/>
      <c r="E68" s="12" t="s">
        <v>47</v>
      </c>
      <c r="F68" s="13">
        <v>1</v>
      </c>
      <c r="G68" s="14">
        <v>5.47</v>
      </c>
      <c r="H68" s="14">
        <v>0.8</v>
      </c>
      <c r="I68" s="14">
        <v>0.6</v>
      </c>
      <c r="J68" s="15">
        <f t="shared" si="1"/>
        <v>2.6255999999999999</v>
      </c>
      <c r="K68" s="13"/>
      <c r="L68" s="13"/>
      <c r="M68" s="13"/>
    </row>
    <row r="69" spans="1:13" hidden="1" x14ac:dyDescent="0.25">
      <c r="A69" s="13"/>
      <c r="B69" s="13"/>
      <c r="C69" s="13"/>
      <c r="D69" s="16"/>
      <c r="E69" s="12" t="s">
        <v>48</v>
      </c>
      <c r="F69" s="13">
        <v>0</v>
      </c>
      <c r="G69" s="14">
        <v>0</v>
      </c>
      <c r="H69" s="14">
        <v>0</v>
      </c>
      <c r="I69" s="14">
        <v>0</v>
      </c>
      <c r="J69" s="15">
        <f t="shared" si="1"/>
        <v>0</v>
      </c>
      <c r="K69" s="13"/>
      <c r="L69" s="13"/>
      <c r="M69" s="13"/>
    </row>
    <row r="70" spans="1:13" hidden="1" x14ac:dyDescent="0.25">
      <c r="A70" s="13"/>
      <c r="B70" s="13"/>
      <c r="C70" s="13"/>
      <c r="D70" s="16"/>
      <c r="E70" s="12" t="s">
        <v>49</v>
      </c>
      <c r="F70" s="13">
        <v>0</v>
      </c>
      <c r="G70" s="14">
        <v>0</v>
      </c>
      <c r="H70" s="14">
        <v>0</v>
      </c>
      <c r="I70" s="14">
        <v>0</v>
      </c>
      <c r="J70" s="15">
        <f t="shared" si="1"/>
        <v>0</v>
      </c>
      <c r="K70" s="13"/>
      <c r="L70" s="13"/>
      <c r="M70" s="13"/>
    </row>
    <row r="71" spans="1:13" hidden="1" x14ac:dyDescent="0.25">
      <c r="A71" s="13"/>
      <c r="B71" s="13"/>
      <c r="C71" s="13"/>
      <c r="D71" s="16"/>
      <c r="E71" s="12" t="s">
        <v>50</v>
      </c>
      <c r="F71" s="13">
        <v>0</v>
      </c>
      <c r="G71" s="14">
        <v>0</v>
      </c>
      <c r="H71" s="14">
        <v>0</v>
      </c>
      <c r="I71" s="14">
        <v>0</v>
      </c>
      <c r="J71" s="15">
        <f t="shared" si="1"/>
        <v>0</v>
      </c>
      <c r="K71" s="13"/>
      <c r="L71" s="13"/>
      <c r="M71" s="13"/>
    </row>
    <row r="72" spans="1:13" hidden="1" x14ac:dyDescent="0.25">
      <c r="A72" s="13"/>
      <c r="B72" s="13"/>
      <c r="C72" s="13"/>
      <c r="D72" s="16"/>
      <c r="E72" s="12" t="s">
        <v>51</v>
      </c>
      <c r="F72" s="13">
        <v>0</v>
      </c>
      <c r="G72" s="14">
        <v>0</v>
      </c>
      <c r="H72" s="14">
        <v>0</v>
      </c>
      <c r="I72" s="14">
        <v>0</v>
      </c>
      <c r="J72" s="15">
        <f t="shared" si="1"/>
        <v>0</v>
      </c>
      <c r="K72" s="13"/>
      <c r="L72" s="13"/>
      <c r="M72" s="13"/>
    </row>
    <row r="73" spans="1:13" hidden="1" x14ac:dyDescent="0.25">
      <c r="A73" s="13"/>
      <c r="B73" s="13"/>
      <c r="C73" s="13"/>
      <c r="D73" s="16"/>
      <c r="E73" s="13"/>
      <c r="F73" s="13"/>
      <c r="G73" s="13"/>
      <c r="H73" s="13"/>
      <c r="I73" s="13"/>
      <c r="J73" s="19" t="s">
        <v>82</v>
      </c>
      <c r="K73" s="9">
        <f>SUM(J64:J72)</f>
        <v>26.097599999999996</v>
      </c>
      <c r="L73" s="14">
        <v>217.09</v>
      </c>
      <c r="M73" s="9">
        <f>ROUND(L73*K73,2)</f>
        <v>5665.53</v>
      </c>
    </row>
    <row r="74" spans="1:13" ht="0.95" hidden="1" customHeight="1" x14ac:dyDescent="0.25">
      <c r="A74" s="20"/>
      <c r="B74" s="20"/>
      <c r="C74" s="20"/>
      <c r="D74" s="25"/>
      <c r="E74" s="20"/>
      <c r="F74" s="20"/>
      <c r="G74" s="20"/>
      <c r="H74" s="20"/>
      <c r="I74" s="20"/>
      <c r="J74" s="20"/>
      <c r="K74" s="20"/>
      <c r="L74" s="20"/>
      <c r="M74" s="20"/>
    </row>
    <row r="75" spans="1:13" hidden="1" x14ac:dyDescent="0.25">
      <c r="A75" s="12" t="s">
        <v>83</v>
      </c>
      <c r="B75" s="12" t="s">
        <v>22</v>
      </c>
      <c r="C75" s="12" t="s">
        <v>80</v>
      </c>
      <c r="D75" s="24" t="s">
        <v>84</v>
      </c>
      <c r="E75" s="13"/>
      <c r="F75" s="13"/>
      <c r="G75" s="13"/>
      <c r="H75" s="13"/>
      <c r="I75" s="13"/>
      <c r="J75" s="13"/>
      <c r="K75" s="15">
        <f>K86</f>
        <v>4.3496000000000006</v>
      </c>
      <c r="L75" s="15">
        <f>L86</f>
        <v>98.5</v>
      </c>
      <c r="M75" s="15">
        <f>M86</f>
        <v>428.44</v>
      </c>
    </row>
    <row r="76" spans="1:13" ht="157.5" hidden="1" x14ac:dyDescent="0.25">
      <c r="A76" s="13"/>
      <c r="B76" s="13"/>
      <c r="C76" s="13"/>
      <c r="D76" s="16" t="s">
        <v>85</v>
      </c>
      <c r="E76" s="13"/>
      <c r="F76" s="13"/>
      <c r="G76" s="13"/>
      <c r="H76" s="13"/>
      <c r="I76" s="13"/>
      <c r="J76" s="13"/>
      <c r="K76" s="13"/>
      <c r="L76" s="13"/>
      <c r="M76" s="13"/>
    </row>
    <row r="77" spans="1:13" hidden="1" x14ac:dyDescent="0.25">
      <c r="A77" s="13"/>
      <c r="B77" s="13"/>
      <c r="C77" s="13"/>
      <c r="D77" s="16"/>
      <c r="E77" s="12" t="s">
        <v>43</v>
      </c>
      <c r="F77" s="13">
        <v>0</v>
      </c>
      <c r="G77" s="14">
        <v>0</v>
      </c>
      <c r="H77" s="14">
        <v>0</v>
      </c>
      <c r="I77" s="14">
        <v>0</v>
      </c>
      <c r="J77" s="15">
        <f t="shared" ref="J77:J85" si="2">F77*(G77+ (G77= 0))*(H77+ (H77= 0))*(I77+ (I77= 0))</f>
        <v>0</v>
      </c>
      <c r="K77" s="13"/>
      <c r="L77" s="13"/>
      <c r="M77" s="13"/>
    </row>
    <row r="78" spans="1:13" hidden="1" x14ac:dyDescent="0.25">
      <c r="A78" s="13"/>
      <c r="B78" s="13"/>
      <c r="C78" s="13"/>
      <c r="D78" s="16"/>
      <c r="E78" s="12" t="s">
        <v>44</v>
      </c>
      <c r="F78" s="13">
        <v>2</v>
      </c>
      <c r="G78" s="14">
        <v>20.2</v>
      </c>
      <c r="H78" s="14">
        <v>0.8</v>
      </c>
      <c r="I78" s="14">
        <v>0.1</v>
      </c>
      <c r="J78" s="15">
        <f t="shared" si="2"/>
        <v>3.2320000000000002</v>
      </c>
      <c r="K78" s="13"/>
      <c r="L78" s="13"/>
      <c r="M78" s="13"/>
    </row>
    <row r="79" spans="1:13" hidden="1" x14ac:dyDescent="0.25">
      <c r="A79" s="13"/>
      <c r="B79" s="13"/>
      <c r="C79" s="13"/>
      <c r="D79" s="16"/>
      <c r="E79" s="12" t="s">
        <v>45</v>
      </c>
      <c r="F79" s="13">
        <v>1</v>
      </c>
      <c r="G79" s="14">
        <v>7</v>
      </c>
      <c r="H79" s="14">
        <v>0.8</v>
      </c>
      <c r="I79" s="14">
        <v>0.1</v>
      </c>
      <c r="J79" s="15">
        <f t="shared" si="2"/>
        <v>0.56000000000000005</v>
      </c>
      <c r="K79" s="13"/>
      <c r="L79" s="13"/>
      <c r="M79" s="13"/>
    </row>
    <row r="80" spans="1:13" hidden="1" x14ac:dyDescent="0.25">
      <c r="A80" s="13"/>
      <c r="B80" s="13"/>
      <c r="C80" s="13"/>
      <c r="D80" s="16"/>
      <c r="E80" s="12" t="s">
        <v>46</v>
      </c>
      <c r="F80" s="13">
        <v>1</v>
      </c>
      <c r="G80" s="14">
        <v>1.5</v>
      </c>
      <c r="H80" s="14">
        <v>0.8</v>
      </c>
      <c r="I80" s="14">
        <v>0.1</v>
      </c>
      <c r="J80" s="15">
        <f t="shared" si="2"/>
        <v>0.12000000000000002</v>
      </c>
      <c r="K80" s="13"/>
      <c r="L80" s="13"/>
      <c r="M80" s="13"/>
    </row>
    <row r="81" spans="1:13" hidden="1" x14ac:dyDescent="0.25">
      <c r="A81" s="13"/>
      <c r="B81" s="13"/>
      <c r="C81" s="13"/>
      <c r="D81" s="16"/>
      <c r="E81" s="12" t="s">
        <v>47</v>
      </c>
      <c r="F81" s="13">
        <v>1</v>
      </c>
      <c r="G81" s="14">
        <v>5.47</v>
      </c>
      <c r="H81" s="14">
        <v>0.8</v>
      </c>
      <c r="I81" s="14">
        <v>0.1</v>
      </c>
      <c r="J81" s="15">
        <f t="shared" si="2"/>
        <v>0.43760000000000004</v>
      </c>
      <c r="K81" s="13"/>
      <c r="L81" s="13"/>
      <c r="M81" s="13"/>
    </row>
    <row r="82" spans="1:13" hidden="1" x14ac:dyDescent="0.25">
      <c r="A82" s="13"/>
      <c r="B82" s="13"/>
      <c r="C82" s="13"/>
      <c r="D82" s="16"/>
      <c r="E82" s="12" t="s">
        <v>48</v>
      </c>
      <c r="F82" s="13">
        <v>0</v>
      </c>
      <c r="G82" s="14">
        <v>0</v>
      </c>
      <c r="H82" s="14">
        <v>0</v>
      </c>
      <c r="I82" s="14">
        <v>0</v>
      </c>
      <c r="J82" s="15">
        <f t="shared" si="2"/>
        <v>0</v>
      </c>
      <c r="K82" s="13"/>
      <c r="L82" s="13"/>
      <c r="M82" s="13"/>
    </row>
    <row r="83" spans="1:13" hidden="1" x14ac:dyDescent="0.25">
      <c r="A83" s="13"/>
      <c r="B83" s="13"/>
      <c r="C83" s="13"/>
      <c r="D83" s="16"/>
      <c r="E83" s="12" t="s">
        <v>49</v>
      </c>
      <c r="F83" s="13">
        <v>0</v>
      </c>
      <c r="G83" s="14">
        <v>0</v>
      </c>
      <c r="H83" s="14">
        <v>0</v>
      </c>
      <c r="I83" s="14">
        <v>0</v>
      </c>
      <c r="J83" s="15">
        <f t="shared" si="2"/>
        <v>0</v>
      </c>
      <c r="K83" s="13"/>
      <c r="L83" s="13"/>
      <c r="M83" s="13"/>
    </row>
    <row r="84" spans="1:13" hidden="1" x14ac:dyDescent="0.25">
      <c r="A84" s="13"/>
      <c r="B84" s="13"/>
      <c r="C84" s="13"/>
      <c r="D84" s="16"/>
      <c r="E84" s="12" t="s">
        <v>50</v>
      </c>
      <c r="F84" s="13">
        <v>0</v>
      </c>
      <c r="G84" s="14">
        <v>0</v>
      </c>
      <c r="H84" s="14">
        <v>0</v>
      </c>
      <c r="I84" s="14">
        <v>0</v>
      </c>
      <c r="J84" s="15">
        <f t="shared" si="2"/>
        <v>0</v>
      </c>
      <c r="K84" s="13"/>
      <c r="L84" s="13"/>
      <c r="M84" s="13"/>
    </row>
    <row r="85" spans="1:13" hidden="1" x14ac:dyDescent="0.25">
      <c r="A85" s="13"/>
      <c r="B85" s="13"/>
      <c r="C85" s="13"/>
      <c r="D85" s="16"/>
      <c r="E85" s="12" t="s">
        <v>51</v>
      </c>
      <c r="F85" s="13">
        <v>0</v>
      </c>
      <c r="G85" s="14">
        <v>0</v>
      </c>
      <c r="H85" s="14">
        <v>0</v>
      </c>
      <c r="I85" s="14">
        <v>0</v>
      </c>
      <c r="J85" s="15">
        <f t="shared" si="2"/>
        <v>0</v>
      </c>
      <c r="K85" s="13"/>
      <c r="L85" s="13"/>
      <c r="M85" s="13"/>
    </row>
    <row r="86" spans="1:13" hidden="1" x14ac:dyDescent="0.25">
      <c r="A86" s="13"/>
      <c r="B86" s="13"/>
      <c r="C86" s="13"/>
      <c r="D86" s="16"/>
      <c r="E86" s="13"/>
      <c r="F86" s="13"/>
      <c r="G86" s="13"/>
      <c r="H86" s="13"/>
      <c r="I86" s="13"/>
      <c r="J86" s="19" t="s">
        <v>86</v>
      </c>
      <c r="K86" s="9">
        <f>SUM(J77:J85)</f>
        <v>4.3496000000000006</v>
      </c>
      <c r="L86" s="14">
        <v>98.5</v>
      </c>
      <c r="M86" s="9">
        <f>ROUND(L86*K86,2)</f>
        <v>428.44</v>
      </c>
    </row>
    <row r="87" spans="1:13" ht="0.95" hidden="1" customHeight="1" x14ac:dyDescent="0.25">
      <c r="A87" s="20"/>
      <c r="B87" s="20"/>
      <c r="C87" s="20"/>
      <c r="D87" s="25"/>
      <c r="E87" s="20"/>
      <c r="F87" s="20"/>
      <c r="G87" s="20"/>
      <c r="H87" s="20"/>
      <c r="I87" s="20"/>
      <c r="J87" s="20"/>
      <c r="K87" s="20"/>
      <c r="L87" s="20"/>
      <c r="M87" s="20"/>
    </row>
    <row r="88" spans="1:13" hidden="1" x14ac:dyDescent="0.25">
      <c r="A88" s="13"/>
      <c r="B88" s="13"/>
      <c r="C88" s="13"/>
      <c r="D88" s="16"/>
      <c r="E88" s="13"/>
      <c r="F88" s="13"/>
      <c r="G88" s="13"/>
      <c r="H88" s="13"/>
      <c r="I88" s="13"/>
      <c r="J88" s="19" t="s">
        <v>87</v>
      </c>
      <c r="K88" s="14">
        <v>1</v>
      </c>
      <c r="L88" s="9">
        <f>M73+M86</f>
        <v>6093.9699999999993</v>
      </c>
      <c r="M88" s="9">
        <f>ROUND(L88*K88,2)</f>
        <v>6093.97</v>
      </c>
    </row>
    <row r="89" spans="1:13" ht="0.95" hidden="1" customHeight="1" x14ac:dyDescent="0.25">
      <c r="A89" s="20"/>
      <c r="B89" s="20"/>
      <c r="C89" s="20"/>
      <c r="D89" s="25"/>
      <c r="E89" s="20"/>
      <c r="F89" s="20"/>
      <c r="G89" s="20"/>
      <c r="H89" s="20"/>
      <c r="I89" s="20"/>
      <c r="J89" s="20"/>
      <c r="K89" s="20"/>
      <c r="L89" s="20"/>
      <c r="M89" s="20"/>
    </row>
    <row r="90" spans="1:13" hidden="1" x14ac:dyDescent="0.25">
      <c r="A90" s="10" t="s">
        <v>88</v>
      </c>
      <c r="B90" s="10" t="s">
        <v>16</v>
      </c>
      <c r="C90" s="10" t="s">
        <v>17</v>
      </c>
      <c r="D90" s="23" t="s">
        <v>89</v>
      </c>
      <c r="E90" s="11"/>
      <c r="F90" s="11"/>
      <c r="G90" s="11"/>
      <c r="H90" s="11"/>
      <c r="I90" s="11"/>
      <c r="J90" s="11"/>
      <c r="K90" s="9">
        <f>K112</f>
        <v>1</v>
      </c>
      <c r="L90" s="9">
        <f>L112</f>
        <v>12254.25</v>
      </c>
      <c r="M90" s="9">
        <f>M112</f>
        <v>12254.25</v>
      </c>
    </row>
    <row r="91" spans="1:13" hidden="1" x14ac:dyDescent="0.25">
      <c r="A91" s="12" t="s">
        <v>90</v>
      </c>
      <c r="B91" s="12" t="s">
        <v>22</v>
      </c>
      <c r="C91" s="12" t="s">
        <v>27</v>
      </c>
      <c r="D91" s="24" t="s">
        <v>91</v>
      </c>
      <c r="E91" s="13"/>
      <c r="F91" s="13"/>
      <c r="G91" s="13"/>
      <c r="H91" s="13"/>
      <c r="I91" s="13"/>
      <c r="J91" s="13"/>
      <c r="K91" s="15">
        <f>K98</f>
        <v>10.954000000000002</v>
      </c>
      <c r="L91" s="15">
        <f>L98</f>
        <v>364.2</v>
      </c>
      <c r="M91" s="15">
        <f>M98</f>
        <v>3989.45</v>
      </c>
    </row>
    <row r="92" spans="1:13" ht="382.5" hidden="1" x14ac:dyDescent="0.25">
      <c r="A92" s="13"/>
      <c r="B92" s="13"/>
      <c r="C92" s="13"/>
      <c r="D92" s="16" t="s">
        <v>92</v>
      </c>
      <c r="E92" s="13"/>
      <c r="F92" s="13"/>
      <c r="G92" s="13"/>
      <c r="H92" s="13"/>
      <c r="I92" s="13"/>
      <c r="J92" s="13"/>
      <c r="K92" s="13"/>
      <c r="L92" s="13"/>
      <c r="M92" s="13"/>
    </row>
    <row r="93" spans="1:13" hidden="1" x14ac:dyDescent="0.25">
      <c r="A93" s="13"/>
      <c r="B93" s="13"/>
      <c r="C93" s="13"/>
      <c r="D93" s="16"/>
      <c r="E93" s="12" t="s">
        <v>93</v>
      </c>
      <c r="F93" s="13">
        <v>0</v>
      </c>
      <c r="G93" s="17">
        <v>0</v>
      </c>
      <c r="H93" s="17">
        <v>0</v>
      </c>
      <c r="I93" s="17">
        <v>0</v>
      </c>
      <c r="J93" s="18">
        <f>F93*(G93+ (G93= 0))*(H93+ (H93= 0))*(I93+ (I93= 0))</f>
        <v>0</v>
      </c>
      <c r="K93" s="13"/>
      <c r="L93" s="13"/>
      <c r="M93" s="13"/>
    </row>
    <row r="94" spans="1:13" hidden="1" x14ac:dyDescent="0.25">
      <c r="A94" s="13"/>
      <c r="B94" s="13"/>
      <c r="C94" s="13"/>
      <c r="D94" s="16"/>
      <c r="E94" s="12" t="s">
        <v>94</v>
      </c>
      <c r="F94" s="13">
        <v>2</v>
      </c>
      <c r="G94" s="17">
        <v>19.600000000000001</v>
      </c>
      <c r="H94" s="17">
        <v>0.2</v>
      </c>
      <c r="I94" s="17">
        <v>1</v>
      </c>
      <c r="J94" s="18">
        <f>F94*(G94+ (G94= 0))*(H94+ (H94= 0))*(I94+ (I94= 0))</f>
        <v>7.8400000000000007</v>
      </c>
      <c r="K94" s="13"/>
      <c r="L94" s="13"/>
      <c r="M94" s="13"/>
    </row>
    <row r="95" spans="1:13" hidden="1" x14ac:dyDescent="0.25">
      <c r="A95" s="13"/>
      <c r="B95" s="13"/>
      <c r="C95" s="13"/>
      <c r="D95" s="16"/>
      <c r="E95" s="12" t="s">
        <v>23</v>
      </c>
      <c r="F95" s="13">
        <v>1</v>
      </c>
      <c r="G95" s="17">
        <v>8</v>
      </c>
      <c r="H95" s="17">
        <v>0.2</v>
      </c>
      <c r="I95" s="17">
        <v>1</v>
      </c>
      <c r="J95" s="18">
        <f>F95*(G95+ (G95= 0))*(H95+ (H95= 0))*(I95+ (I95= 0))</f>
        <v>1.6</v>
      </c>
      <c r="K95" s="13"/>
      <c r="L95" s="13"/>
      <c r="M95" s="13"/>
    </row>
    <row r="96" spans="1:13" hidden="1" x14ac:dyDescent="0.25">
      <c r="A96" s="13"/>
      <c r="B96" s="13"/>
      <c r="C96" s="13"/>
      <c r="D96" s="16"/>
      <c r="E96" s="12" t="s">
        <v>23</v>
      </c>
      <c r="F96" s="13">
        <v>1</v>
      </c>
      <c r="G96" s="17">
        <v>1.5</v>
      </c>
      <c r="H96" s="17">
        <v>0.2</v>
      </c>
      <c r="I96" s="17">
        <v>1</v>
      </c>
      <c r="J96" s="18">
        <f>F96*(G96+ (G96= 0))*(H96+ (H96= 0))*(I96+ (I96= 0))</f>
        <v>0.30000000000000004</v>
      </c>
      <c r="K96" s="13"/>
      <c r="L96" s="13"/>
      <c r="M96" s="13"/>
    </row>
    <row r="97" spans="1:13" hidden="1" x14ac:dyDescent="0.25">
      <c r="A97" s="13"/>
      <c r="B97" s="13"/>
      <c r="C97" s="13"/>
      <c r="D97" s="16"/>
      <c r="E97" s="12" t="s">
        <v>23</v>
      </c>
      <c r="F97" s="13">
        <v>1</v>
      </c>
      <c r="G97" s="17">
        <v>6.07</v>
      </c>
      <c r="H97" s="17">
        <v>0.2</v>
      </c>
      <c r="I97" s="17">
        <v>1</v>
      </c>
      <c r="J97" s="18">
        <f>F97*(G97+ (G97= 0))*(H97+ (H97= 0))*(I97+ (I97= 0))</f>
        <v>1.2140000000000002</v>
      </c>
      <c r="K97" s="13"/>
      <c r="L97" s="13"/>
      <c r="M97" s="13"/>
    </row>
    <row r="98" spans="1:13" hidden="1" x14ac:dyDescent="0.25">
      <c r="A98" s="13"/>
      <c r="B98" s="13"/>
      <c r="C98" s="13"/>
      <c r="D98" s="16"/>
      <c r="E98" s="13"/>
      <c r="F98" s="13"/>
      <c r="G98" s="13"/>
      <c r="H98" s="13"/>
      <c r="I98" s="13"/>
      <c r="J98" s="19" t="s">
        <v>95</v>
      </c>
      <c r="K98" s="9">
        <f>SUM(J93:J97)</f>
        <v>10.954000000000002</v>
      </c>
      <c r="L98" s="14">
        <v>364.2</v>
      </c>
      <c r="M98" s="9">
        <f>ROUND(L98*K98,2)</f>
        <v>3989.45</v>
      </c>
    </row>
    <row r="99" spans="1:13" ht="0.95" hidden="1" customHeight="1" x14ac:dyDescent="0.25">
      <c r="A99" s="20"/>
      <c r="B99" s="20"/>
      <c r="C99" s="20"/>
      <c r="D99" s="25"/>
      <c r="E99" s="20"/>
      <c r="F99" s="20"/>
      <c r="G99" s="20"/>
      <c r="H99" s="20"/>
      <c r="I99" s="20"/>
      <c r="J99" s="20"/>
      <c r="K99" s="20"/>
      <c r="L99" s="20"/>
      <c r="M99" s="20"/>
    </row>
    <row r="100" spans="1:13" hidden="1" x14ac:dyDescent="0.25">
      <c r="A100" s="12" t="s">
        <v>96</v>
      </c>
      <c r="B100" s="12" t="s">
        <v>22</v>
      </c>
      <c r="C100" s="12" t="s">
        <v>64</v>
      </c>
      <c r="D100" s="24" t="s">
        <v>97</v>
      </c>
      <c r="E100" s="13"/>
      <c r="F100" s="13"/>
      <c r="G100" s="13"/>
      <c r="H100" s="13"/>
      <c r="I100" s="13"/>
      <c r="J100" s="13"/>
      <c r="K100" s="15">
        <f>K105</f>
        <v>127.96000000000001</v>
      </c>
      <c r="L100" s="15">
        <f>L105</f>
        <v>59.9</v>
      </c>
      <c r="M100" s="15">
        <f>M105</f>
        <v>7664.8</v>
      </c>
    </row>
    <row r="101" spans="1:13" ht="123.75" hidden="1" x14ac:dyDescent="0.25">
      <c r="A101" s="13"/>
      <c r="B101" s="13"/>
      <c r="C101" s="13"/>
      <c r="D101" s="16" t="s">
        <v>98</v>
      </c>
      <c r="E101" s="13"/>
      <c r="F101" s="13"/>
      <c r="G101" s="13"/>
      <c r="H101" s="13"/>
      <c r="I101" s="13"/>
      <c r="J101" s="13"/>
      <c r="K101" s="13"/>
      <c r="L101" s="13"/>
      <c r="M101" s="13"/>
    </row>
    <row r="102" spans="1:13" hidden="1" x14ac:dyDescent="0.25">
      <c r="A102" s="13"/>
      <c r="B102" s="13"/>
      <c r="C102" s="13"/>
      <c r="D102" s="16"/>
      <c r="E102" s="12" t="s">
        <v>99</v>
      </c>
      <c r="F102" s="13">
        <v>1</v>
      </c>
      <c r="G102" s="14">
        <v>19.600000000000001</v>
      </c>
      <c r="H102" s="14">
        <v>7.6</v>
      </c>
      <c r="I102" s="14">
        <v>0</v>
      </c>
      <c r="J102" s="15">
        <f>F102*(G102+ (G102= 0))*(H102+ (H102= 0))*(I102+ (I102= 0))</f>
        <v>148.96</v>
      </c>
      <c r="K102" s="13"/>
      <c r="L102" s="13"/>
      <c r="M102" s="13"/>
    </row>
    <row r="103" spans="1:13" hidden="1" x14ac:dyDescent="0.25">
      <c r="A103" s="13"/>
      <c r="B103" s="13"/>
      <c r="C103" s="13"/>
      <c r="D103" s="16"/>
      <c r="E103" s="12" t="s">
        <v>100</v>
      </c>
      <c r="F103" s="13">
        <v>-1</v>
      </c>
      <c r="G103" s="14">
        <v>10</v>
      </c>
      <c r="H103" s="14">
        <v>1.7</v>
      </c>
      <c r="I103" s="14">
        <v>0</v>
      </c>
      <c r="J103" s="15">
        <f>F103*(G103+ (G103= 0))*(H103+ (H103= 0))*(I103+ (I103= 0))</f>
        <v>-17</v>
      </c>
      <c r="K103" s="13"/>
      <c r="L103" s="13"/>
      <c r="M103" s="13"/>
    </row>
    <row r="104" spans="1:13" hidden="1" x14ac:dyDescent="0.25">
      <c r="A104" s="13"/>
      <c r="B104" s="13"/>
      <c r="C104" s="13"/>
      <c r="D104" s="16"/>
      <c r="E104" s="12" t="s">
        <v>23</v>
      </c>
      <c r="F104" s="13">
        <v>-1</v>
      </c>
      <c r="G104" s="14">
        <v>2</v>
      </c>
      <c r="H104" s="14">
        <v>2</v>
      </c>
      <c r="I104" s="14">
        <v>0</v>
      </c>
      <c r="J104" s="15">
        <f>F104*(G104+ (G104= 0))*(H104+ (H104= 0))*(I104+ (I104= 0))</f>
        <v>-4</v>
      </c>
      <c r="K104" s="13"/>
      <c r="L104" s="13"/>
      <c r="M104" s="13"/>
    </row>
    <row r="105" spans="1:13" hidden="1" x14ac:dyDescent="0.25">
      <c r="A105" s="13"/>
      <c r="B105" s="13"/>
      <c r="C105" s="13"/>
      <c r="D105" s="16"/>
      <c r="E105" s="13"/>
      <c r="F105" s="13"/>
      <c r="G105" s="13"/>
      <c r="H105" s="13"/>
      <c r="I105" s="13"/>
      <c r="J105" s="19" t="s">
        <v>101</v>
      </c>
      <c r="K105" s="9">
        <f>SUM(J102:J104)</f>
        <v>127.96000000000001</v>
      </c>
      <c r="L105" s="14">
        <v>59.9</v>
      </c>
      <c r="M105" s="9">
        <f>ROUND(L105*K105,2)</f>
        <v>7664.8</v>
      </c>
    </row>
    <row r="106" spans="1:13" ht="0.95" hidden="1" customHeight="1" x14ac:dyDescent="0.25">
      <c r="A106" s="20"/>
      <c r="B106" s="20"/>
      <c r="C106" s="20"/>
      <c r="D106" s="25"/>
      <c r="E106" s="20"/>
      <c r="F106" s="20"/>
      <c r="G106" s="20"/>
      <c r="H106" s="20"/>
      <c r="I106" s="20"/>
      <c r="J106" s="20"/>
      <c r="K106" s="20"/>
      <c r="L106" s="20"/>
      <c r="M106" s="20"/>
    </row>
    <row r="107" spans="1:13" hidden="1" x14ac:dyDescent="0.25">
      <c r="A107" s="12" t="s">
        <v>102</v>
      </c>
      <c r="B107" s="12" t="s">
        <v>22</v>
      </c>
      <c r="C107" s="12" t="s">
        <v>5</v>
      </c>
      <c r="D107" s="24" t="s">
        <v>103</v>
      </c>
      <c r="E107" s="13"/>
      <c r="F107" s="13"/>
      <c r="G107" s="13"/>
      <c r="H107" s="13"/>
      <c r="I107" s="13"/>
      <c r="J107" s="13"/>
      <c r="K107" s="15">
        <f>K110</f>
        <v>6</v>
      </c>
      <c r="L107" s="15">
        <f>L110</f>
        <v>100</v>
      </c>
      <c r="M107" s="15">
        <f>M110</f>
        <v>600</v>
      </c>
    </row>
    <row r="108" spans="1:13" ht="135" hidden="1" x14ac:dyDescent="0.25">
      <c r="A108" s="13"/>
      <c r="B108" s="13"/>
      <c r="C108" s="13"/>
      <c r="D108" s="16" t="s">
        <v>104</v>
      </c>
      <c r="E108" s="13"/>
      <c r="F108" s="13"/>
      <c r="G108" s="13"/>
      <c r="H108" s="13"/>
      <c r="I108" s="13"/>
      <c r="J108" s="13"/>
      <c r="K108" s="13"/>
      <c r="L108" s="13"/>
      <c r="M108" s="13"/>
    </row>
    <row r="109" spans="1:13" hidden="1" x14ac:dyDescent="0.25">
      <c r="A109" s="13"/>
      <c r="B109" s="13"/>
      <c r="C109" s="13"/>
      <c r="D109" s="16"/>
      <c r="E109" s="12" t="s">
        <v>105</v>
      </c>
      <c r="F109" s="13">
        <v>6</v>
      </c>
      <c r="G109" s="14">
        <v>0</v>
      </c>
      <c r="H109" s="14">
        <v>0</v>
      </c>
      <c r="I109" s="14">
        <v>0</v>
      </c>
      <c r="J109" s="15">
        <f>F109*(G109+ (G109= 0))*(H109+ (H109= 0))*(I109+ (I109= 0))</f>
        <v>6</v>
      </c>
      <c r="K109" s="13"/>
      <c r="L109" s="13"/>
      <c r="M109" s="13"/>
    </row>
    <row r="110" spans="1:13" hidden="1" x14ac:dyDescent="0.25">
      <c r="A110" s="13"/>
      <c r="B110" s="13"/>
      <c r="C110" s="13"/>
      <c r="D110" s="16"/>
      <c r="E110" s="13"/>
      <c r="F110" s="13"/>
      <c r="G110" s="13"/>
      <c r="H110" s="13"/>
      <c r="I110" s="13"/>
      <c r="J110" s="19" t="s">
        <v>106</v>
      </c>
      <c r="K110" s="9">
        <f>SUM(J109:J109)</f>
        <v>6</v>
      </c>
      <c r="L110" s="14">
        <v>100</v>
      </c>
      <c r="M110" s="9">
        <f>ROUND(L110*K110,2)</f>
        <v>600</v>
      </c>
    </row>
    <row r="111" spans="1:13" ht="0.95" hidden="1" customHeight="1" x14ac:dyDescent="0.25">
      <c r="A111" s="20"/>
      <c r="B111" s="20"/>
      <c r="C111" s="20"/>
      <c r="D111" s="25"/>
      <c r="E111" s="20"/>
      <c r="F111" s="20"/>
      <c r="G111" s="20"/>
      <c r="H111" s="20"/>
      <c r="I111" s="20"/>
      <c r="J111" s="20"/>
      <c r="K111" s="20"/>
      <c r="L111" s="20"/>
      <c r="M111" s="20"/>
    </row>
    <row r="112" spans="1:13" hidden="1" x14ac:dyDescent="0.25">
      <c r="A112" s="13"/>
      <c r="B112" s="13"/>
      <c r="C112" s="13"/>
      <c r="D112" s="16"/>
      <c r="E112" s="13"/>
      <c r="F112" s="13"/>
      <c r="G112" s="13"/>
      <c r="H112" s="13"/>
      <c r="I112" s="13"/>
      <c r="J112" s="19" t="s">
        <v>107</v>
      </c>
      <c r="K112" s="14">
        <v>1</v>
      </c>
      <c r="L112" s="9">
        <f>M98+M105+M110</f>
        <v>12254.25</v>
      </c>
      <c r="M112" s="9">
        <f>ROUND(L112*K112,2)</f>
        <v>12254.25</v>
      </c>
    </row>
    <row r="113" spans="1:13" ht="0.95" hidden="1" customHeight="1" x14ac:dyDescent="0.25">
      <c r="A113" s="20"/>
      <c r="B113" s="20"/>
      <c r="C113" s="20"/>
      <c r="D113" s="25"/>
      <c r="E113" s="20"/>
      <c r="F113" s="20"/>
      <c r="G113" s="20"/>
      <c r="H113" s="20"/>
      <c r="I113" s="20"/>
      <c r="J113" s="20"/>
      <c r="K113" s="20"/>
      <c r="L113" s="20"/>
      <c r="M113" s="20"/>
    </row>
    <row r="114" spans="1:13" hidden="1" x14ac:dyDescent="0.25">
      <c r="A114" s="13"/>
      <c r="B114" s="13"/>
      <c r="C114" s="13"/>
      <c r="D114" s="16"/>
      <c r="E114" s="13"/>
      <c r="F114" s="13"/>
      <c r="G114" s="13"/>
      <c r="H114" s="13"/>
      <c r="I114" s="13"/>
      <c r="J114" s="19" t="s">
        <v>108</v>
      </c>
      <c r="K114" s="14">
        <v>1</v>
      </c>
      <c r="L114" s="9">
        <f>M88+M112</f>
        <v>18348.22</v>
      </c>
      <c r="M114" s="9">
        <f>ROUND(L114*K114,2)</f>
        <v>18348.22</v>
      </c>
    </row>
    <row r="115" spans="1:13" ht="0.95" hidden="1" customHeight="1" x14ac:dyDescent="0.25">
      <c r="A115" s="20"/>
      <c r="B115" s="20"/>
      <c r="C115" s="20"/>
      <c r="D115" s="25"/>
      <c r="E115" s="20"/>
      <c r="F115" s="20"/>
      <c r="G115" s="20"/>
      <c r="H115" s="20"/>
      <c r="I115" s="20"/>
      <c r="J115" s="20"/>
      <c r="K115" s="20"/>
      <c r="L115" s="20"/>
      <c r="M115" s="20"/>
    </row>
    <row r="116" spans="1:13" hidden="1" x14ac:dyDescent="0.25">
      <c r="A116" s="13"/>
      <c r="B116" s="13"/>
      <c r="C116" s="13"/>
      <c r="D116" s="16"/>
      <c r="E116" s="13"/>
      <c r="F116" s="13"/>
      <c r="G116" s="13"/>
      <c r="H116" s="13"/>
      <c r="I116" s="13"/>
      <c r="J116" s="19" t="s">
        <v>109</v>
      </c>
      <c r="K116" s="14">
        <v>1</v>
      </c>
      <c r="L116" s="9">
        <f>M43+M58+M114</f>
        <v>20898.21</v>
      </c>
      <c r="M116" s="9">
        <f>ROUND(L116*K116,2)</f>
        <v>20898.21</v>
      </c>
    </row>
    <row r="117" spans="1:13" ht="0.95" customHeight="1" x14ac:dyDescent="0.25">
      <c r="A117" s="20"/>
      <c r="B117" s="20"/>
      <c r="C117" s="20"/>
      <c r="D117" s="25"/>
      <c r="E117" s="20"/>
      <c r="F117" s="20"/>
      <c r="G117" s="20"/>
      <c r="H117" s="20"/>
      <c r="I117" s="20"/>
      <c r="J117" s="20"/>
      <c r="K117" s="20"/>
      <c r="L117" s="20"/>
      <c r="M117" s="20"/>
    </row>
    <row r="118" spans="1:13" x14ac:dyDescent="0.25">
      <c r="A118" s="7" t="s">
        <v>110</v>
      </c>
      <c r="B118" s="7" t="s">
        <v>16</v>
      </c>
      <c r="C118" s="7" t="s">
        <v>17</v>
      </c>
      <c r="D118" s="22" t="s">
        <v>111</v>
      </c>
      <c r="E118" s="8"/>
      <c r="F118" s="8"/>
      <c r="G118" s="8"/>
      <c r="H118" s="8"/>
      <c r="I118" s="8"/>
      <c r="J118" s="8"/>
      <c r="K118" s="9">
        <f>K709</f>
        <v>1</v>
      </c>
      <c r="L118" s="9">
        <f>L709</f>
        <v>131538.49</v>
      </c>
      <c r="M118" s="9">
        <f>M709</f>
        <v>131538.49</v>
      </c>
    </row>
    <row r="119" spans="1:13" ht="22.5" x14ac:dyDescent="0.25">
      <c r="A119" s="10" t="s">
        <v>112</v>
      </c>
      <c r="B119" s="10" t="s">
        <v>16</v>
      </c>
      <c r="C119" s="10" t="s">
        <v>17</v>
      </c>
      <c r="D119" s="23" t="s">
        <v>113</v>
      </c>
      <c r="E119" s="11"/>
      <c r="F119" s="11"/>
      <c r="G119" s="11"/>
      <c r="H119" s="11"/>
      <c r="I119" s="11"/>
      <c r="J119" s="11"/>
      <c r="K119" s="9">
        <f>K145</f>
        <v>1</v>
      </c>
      <c r="L119" s="9">
        <f>L145</f>
        <v>17331.149999999998</v>
      </c>
      <c r="M119" s="9">
        <f>M145</f>
        <v>17331.150000000001</v>
      </c>
    </row>
    <row r="120" spans="1:13" ht="22.5" hidden="1" x14ac:dyDescent="0.25">
      <c r="A120" s="12" t="s">
        <v>114</v>
      </c>
      <c r="B120" s="12" t="s">
        <v>22</v>
      </c>
      <c r="C120" s="12" t="s">
        <v>27</v>
      </c>
      <c r="D120" s="24" t="s">
        <v>115</v>
      </c>
      <c r="E120" s="13"/>
      <c r="F120" s="13"/>
      <c r="G120" s="13"/>
      <c r="H120" s="13"/>
      <c r="I120" s="13"/>
      <c r="J120" s="13"/>
      <c r="K120" s="15">
        <f>K125</f>
        <v>2.02</v>
      </c>
      <c r="L120" s="15">
        <f>L125</f>
        <v>299.5</v>
      </c>
      <c r="M120" s="15">
        <f>M125</f>
        <v>604.99</v>
      </c>
    </row>
    <row r="121" spans="1:13" ht="191.25" hidden="1" x14ac:dyDescent="0.25">
      <c r="A121" s="13"/>
      <c r="B121" s="13"/>
      <c r="C121" s="13"/>
      <c r="D121" s="16" t="s">
        <v>116</v>
      </c>
      <c r="E121" s="13"/>
      <c r="F121" s="13"/>
      <c r="G121" s="13"/>
      <c r="H121" s="13"/>
      <c r="I121" s="13"/>
      <c r="J121" s="13"/>
      <c r="K121" s="13"/>
      <c r="L121" s="13"/>
      <c r="M121" s="13"/>
    </row>
    <row r="122" spans="1:13" hidden="1" x14ac:dyDescent="0.25">
      <c r="A122" s="13"/>
      <c r="B122" s="13"/>
      <c r="C122" s="13"/>
      <c r="D122" s="16"/>
      <c r="E122" s="12" t="s">
        <v>117</v>
      </c>
      <c r="F122" s="13">
        <v>0</v>
      </c>
      <c r="G122" s="14">
        <v>0</v>
      </c>
      <c r="H122" s="14">
        <v>0</v>
      </c>
      <c r="I122" s="14">
        <v>0</v>
      </c>
      <c r="J122" s="15">
        <f>F122*(G122+ (G122= 0))*(H122+ (H122= 0))*(I122+ (I122= 0))</f>
        <v>0</v>
      </c>
      <c r="K122" s="13"/>
      <c r="L122" s="13"/>
      <c r="M122" s="13"/>
    </row>
    <row r="123" spans="1:13" hidden="1" x14ac:dyDescent="0.25">
      <c r="A123" s="13"/>
      <c r="B123" s="13"/>
      <c r="C123" s="13"/>
      <c r="D123" s="16"/>
      <c r="E123" s="12" t="s">
        <v>118</v>
      </c>
      <c r="F123" s="13">
        <v>1</v>
      </c>
      <c r="G123" s="14">
        <v>20.2</v>
      </c>
      <c r="H123" s="14">
        <v>0.2</v>
      </c>
      <c r="I123" s="14">
        <v>0.25</v>
      </c>
      <c r="J123" s="15">
        <f>F123*(G123+ (G123= 0))*(H123+ (H123= 0))*(I123+ (I123= 0))</f>
        <v>1.01</v>
      </c>
      <c r="K123" s="13"/>
      <c r="L123" s="13"/>
      <c r="M123" s="13"/>
    </row>
    <row r="124" spans="1:13" hidden="1" x14ac:dyDescent="0.25">
      <c r="A124" s="13"/>
      <c r="B124" s="13"/>
      <c r="C124" s="13"/>
      <c r="D124" s="16"/>
      <c r="E124" s="12" t="s">
        <v>119</v>
      </c>
      <c r="F124" s="13">
        <v>1</v>
      </c>
      <c r="G124" s="14">
        <v>20.2</v>
      </c>
      <c r="H124" s="14">
        <v>0.2</v>
      </c>
      <c r="I124" s="14">
        <v>0.25</v>
      </c>
      <c r="J124" s="15">
        <f>F124*(G124+ (G124= 0))*(H124+ (H124= 0))*(I124+ (I124= 0))</f>
        <v>1.01</v>
      </c>
      <c r="K124" s="13"/>
      <c r="L124" s="13"/>
      <c r="M124" s="13"/>
    </row>
    <row r="125" spans="1:13" hidden="1" x14ac:dyDescent="0.25">
      <c r="A125" s="13"/>
      <c r="B125" s="13"/>
      <c r="C125" s="13"/>
      <c r="D125" s="16"/>
      <c r="E125" s="13"/>
      <c r="F125" s="13"/>
      <c r="G125" s="13"/>
      <c r="H125" s="13"/>
      <c r="I125" s="13"/>
      <c r="J125" s="19" t="s">
        <v>120</v>
      </c>
      <c r="K125" s="9">
        <f>SUM(J122:J124)</f>
        <v>2.02</v>
      </c>
      <c r="L125" s="14">
        <v>299.5</v>
      </c>
      <c r="M125" s="9">
        <f>ROUND(L125*K125,2)</f>
        <v>604.99</v>
      </c>
    </row>
    <row r="126" spans="1:13" ht="0.95" hidden="1" customHeight="1" x14ac:dyDescent="0.25">
      <c r="A126" s="20"/>
      <c r="B126" s="20"/>
      <c r="C126" s="20"/>
      <c r="D126" s="25"/>
      <c r="E126" s="20"/>
      <c r="F126" s="20"/>
      <c r="G126" s="20"/>
      <c r="H126" s="20"/>
      <c r="I126" s="20"/>
      <c r="J126" s="20"/>
      <c r="K126" s="20"/>
      <c r="L126" s="20"/>
      <c r="M126" s="20"/>
    </row>
    <row r="127" spans="1:13" hidden="1" x14ac:dyDescent="0.25">
      <c r="A127" s="12" t="s">
        <v>121</v>
      </c>
      <c r="B127" s="12" t="s">
        <v>22</v>
      </c>
      <c r="C127" s="12" t="s">
        <v>123</v>
      </c>
      <c r="D127" s="24" t="s">
        <v>122</v>
      </c>
      <c r="E127" s="13"/>
      <c r="F127" s="13"/>
      <c r="G127" s="13"/>
      <c r="H127" s="13"/>
      <c r="I127" s="13"/>
      <c r="J127" s="13"/>
      <c r="K127" s="15">
        <f>K132</f>
        <v>432</v>
      </c>
      <c r="L127" s="15">
        <f>L132</f>
        <v>4.0999999999999996</v>
      </c>
      <c r="M127" s="15">
        <f>M132</f>
        <v>1771.2</v>
      </c>
    </row>
    <row r="128" spans="1:13" ht="168.75" hidden="1" x14ac:dyDescent="0.25">
      <c r="A128" s="13"/>
      <c r="B128" s="13"/>
      <c r="C128" s="13"/>
      <c r="D128" s="16" t="s">
        <v>124</v>
      </c>
      <c r="E128" s="13"/>
      <c r="F128" s="13"/>
      <c r="G128" s="13"/>
      <c r="H128" s="13"/>
      <c r="I128" s="13"/>
      <c r="J128" s="13"/>
      <c r="K128" s="13"/>
      <c r="L128" s="13"/>
      <c r="M128" s="13"/>
    </row>
    <row r="129" spans="1:13" hidden="1" x14ac:dyDescent="0.25">
      <c r="A129" s="13"/>
      <c r="B129" s="13"/>
      <c r="C129" s="13"/>
      <c r="D129" s="16"/>
      <c r="E129" s="12" t="s">
        <v>125</v>
      </c>
      <c r="F129" s="13">
        <v>0</v>
      </c>
      <c r="G129" s="14">
        <v>0</v>
      </c>
      <c r="H129" s="14">
        <v>0</v>
      </c>
      <c r="I129" s="14">
        <v>0</v>
      </c>
      <c r="J129" s="15">
        <f>F129*(G129+ (G129= 0))*(H129+ (H129= 0))*(I129+ (I129= 0))</f>
        <v>0</v>
      </c>
      <c r="K129" s="13"/>
      <c r="L129" s="13"/>
      <c r="M129" s="13"/>
    </row>
    <row r="130" spans="1:13" hidden="1" x14ac:dyDescent="0.25">
      <c r="A130" s="13"/>
      <c r="B130" s="13"/>
      <c r="C130" s="13"/>
      <c r="D130" s="16"/>
      <c r="E130" s="12" t="s">
        <v>126</v>
      </c>
      <c r="F130" s="13">
        <v>0</v>
      </c>
      <c r="G130" s="14">
        <v>0</v>
      </c>
      <c r="H130" s="14">
        <v>0</v>
      </c>
      <c r="I130" s="14">
        <v>0</v>
      </c>
      <c r="J130" s="15">
        <f>F130*(G130+ (G130= 0))*(H130+ (H130= 0))*(I130+ (I130= 0))</f>
        <v>0</v>
      </c>
      <c r="K130" s="13"/>
      <c r="L130" s="13"/>
      <c r="M130" s="13"/>
    </row>
    <row r="131" spans="1:13" hidden="1" x14ac:dyDescent="0.25">
      <c r="A131" s="13"/>
      <c r="B131" s="13"/>
      <c r="C131" s="13"/>
      <c r="D131" s="16"/>
      <c r="E131" s="12" t="s">
        <v>127</v>
      </c>
      <c r="F131" s="13">
        <v>18</v>
      </c>
      <c r="G131" s="14">
        <v>24</v>
      </c>
      <c r="H131" s="14">
        <v>0</v>
      </c>
      <c r="I131" s="14">
        <v>0</v>
      </c>
      <c r="J131" s="15">
        <f>F131*(G131+ (G131= 0))*(H131+ (H131= 0))*(I131+ (I131= 0))</f>
        <v>432</v>
      </c>
      <c r="K131" s="13"/>
      <c r="L131" s="13"/>
      <c r="M131" s="13"/>
    </row>
    <row r="132" spans="1:13" hidden="1" x14ac:dyDescent="0.25">
      <c r="A132" s="13"/>
      <c r="B132" s="13"/>
      <c r="C132" s="13"/>
      <c r="D132" s="16"/>
      <c r="E132" s="13"/>
      <c r="F132" s="13"/>
      <c r="G132" s="13"/>
      <c r="H132" s="13"/>
      <c r="I132" s="13"/>
      <c r="J132" s="19" t="s">
        <v>128</v>
      </c>
      <c r="K132" s="9">
        <f>SUM(J129:J131)</f>
        <v>432</v>
      </c>
      <c r="L132" s="14">
        <v>4.0999999999999996</v>
      </c>
      <c r="M132" s="9">
        <f>ROUND(L132*K132,2)</f>
        <v>1771.2</v>
      </c>
    </row>
    <row r="133" spans="1:13" ht="0.95" hidden="1" customHeight="1" x14ac:dyDescent="0.25">
      <c r="A133" s="20"/>
      <c r="B133" s="20"/>
      <c r="C133" s="20"/>
      <c r="D133" s="25"/>
      <c r="E133" s="20"/>
      <c r="F133" s="20"/>
      <c r="G133" s="20"/>
      <c r="H133" s="20"/>
      <c r="I133" s="20"/>
      <c r="J133" s="20"/>
      <c r="K133" s="20"/>
      <c r="L133" s="20"/>
      <c r="M133" s="20"/>
    </row>
    <row r="134" spans="1:13" hidden="1" x14ac:dyDescent="0.25">
      <c r="A134" s="12" t="s">
        <v>129</v>
      </c>
      <c r="B134" s="12" t="s">
        <v>22</v>
      </c>
      <c r="C134" s="12" t="s">
        <v>27</v>
      </c>
      <c r="D134" s="24" t="s">
        <v>130</v>
      </c>
      <c r="E134" s="13"/>
      <c r="F134" s="13"/>
      <c r="G134" s="13"/>
      <c r="H134" s="13"/>
      <c r="I134" s="13"/>
      <c r="J134" s="13"/>
      <c r="K134" s="15">
        <f>K143</f>
        <v>8.7960000000000012</v>
      </c>
      <c r="L134" s="15">
        <f>L143</f>
        <v>1700.2</v>
      </c>
      <c r="M134" s="15">
        <f>M143</f>
        <v>14954.96</v>
      </c>
    </row>
    <row r="135" spans="1:13" ht="135" hidden="1" x14ac:dyDescent="0.25">
      <c r="A135" s="13"/>
      <c r="B135" s="13"/>
      <c r="C135" s="13"/>
      <c r="D135" s="16" t="s">
        <v>131</v>
      </c>
      <c r="E135" s="13"/>
      <c r="F135" s="13"/>
      <c r="G135" s="13"/>
      <c r="H135" s="13"/>
      <c r="I135" s="13"/>
      <c r="J135" s="13"/>
      <c r="K135" s="13"/>
      <c r="L135" s="13"/>
      <c r="M135" s="13"/>
    </row>
    <row r="136" spans="1:13" hidden="1" x14ac:dyDescent="0.25">
      <c r="A136" s="13"/>
      <c r="B136" s="13"/>
      <c r="C136" s="13"/>
      <c r="D136" s="16"/>
      <c r="E136" s="12" t="s">
        <v>132</v>
      </c>
      <c r="F136" s="13">
        <v>0</v>
      </c>
      <c r="G136" s="14">
        <v>0</v>
      </c>
      <c r="H136" s="14">
        <v>0</v>
      </c>
      <c r="I136" s="14">
        <v>0</v>
      </c>
      <c r="J136" s="15">
        <f t="shared" ref="J136:J142" si="3">F136*(G136+ (G136= 0))*(H136+ (H136= 0))*(I136+ (I136= 0))</f>
        <v>0</v>
      </c>
      <c r="K136" s="13"/>
      <c r="L136" s="13"/>
      <c r="M136" s="13"/>
    </row>
    <row r="137" spans="1:13" hidden="1" x14ac:dyDescent="0.25">
      <c r="A137" s="13"/>
      <c r="B137" s="13"/>
      <c r="C137" s="13"/>
      <c r="D137" s="16"/>
      <c r="E137" s="12" t="s">
        <v>133</v>
      </c>
      <c r="F137" s="13">
        <v>4</v>
      </c>
      <c r="G137" s="14">
        <v>3.2</v>
      </c>
      <c r="H137" s="14">
        <v>0.2</v>
      </c>
      <c r="I137" s="14">
        <v>0.12</v>
      </c>
      <c r="J137" s="15">
        <f t="shared" si="3"/>
        <v>0.30720000000000003</v>
      </c>
      <c r="K137" s="13"/>
      <c r="L137" s="13"/>
      <c r="M137" s="13"/>
    </row>
    <row r="138" spans="1:13" hidden="1" x14ac:dyDescent="0.25">
      <c r="A138" s="13"/>
      <c r="B138" s="13"/>
      <c r="C138" s="13"/>
      <c r="D138" s="16"/>
      <c r="E138" s="12" t="s">
        <v>23</v>
      </c>
      <c r="F138" s="13">
        <v>5</v>
      </c>
      <c r="G138" s="14">
        <v>3.35</v>
      </c>
      <c r="H138" s="14">
        <v>0.2</v>
      </c>
      <c r="I138" s="14">
        <v>0.12</v>
      </c>
      <c r="J138" s="15">
        <f t="shared" si="3"/>
        <v>0.40199999999999997</v>
      </c>
      <c r="K138" s="13"/>
      <c r="L138" s="13"/>
      <c r="M138" s="13"/>
    </row>
    <row r="139" spans="1:13" hidden="1" x14ac:dyDescent="0.25">
      <c r="A139" s="13"/>
      <c r="B139" s="13"/>
      <c r="C139" s="13"/>
      <c r="D139" s="16"/>
      <c r="E139" s="12" t="s">
        <v>134</v>
      </c>
      <c r="F139" s="13">
        <v>0</v>
      </c>
      <c r="G139" s="14">
        <v>0</v>
      </c>
      <c r="H139" s="14">
        <v>0</v>
      </c>
      <c r="I139" s="14">
        <v>0</v>
      </c>
      <c r="J139" s="15">
        <f t="shared" si="3"/>
        <v>0</v>
      </c>
      <c r="K139" s="13"/>
      <c r="L139" s="13"/>
      <c r="M139" s="13"/>
    </row>
    <row r="140" spans="1:13" hidden="1" x14ac:dyDescent="0.25">
      <c r="A140" s="13"/>
      <c r="B140" s="13"/>
      <c r="C140" s="13"/>
      <c r="D140" s="16"/>
      <c r="E140" s="12" t="s">
        <v>135</v>
      </c>
      <c r="F140" s="13">
        <v>5</v>
      </c>
      <c r="G140" s="14">
        <v>8.1999999999999993</v>
      </c>
      <c r="H140" s="14">
        <v>0.2</v>
      </c>
      <c r="I140" s="14">
        <v>0.45</v>
      </c>
      <c r="J140" s="15">
        <f t="shared" si="3"/>
        <v>3.6900000000000004</v>
      </c>
      <c r="K140" s="13"/>
      <c r="L140" s="13"/>
      <c r="M140" s="13"/>
    </row>
    <row r="141" spans="1:13" hidden="1" x14ac:dyDescent="0.25">
      <c r="A141" s="13"/>
      <c r="B141" s="13"/>
      <c r="C141" s="13"/>
      <c r="D141" s="16"/>
      <c r="E141" s="12" t="s">
        <v>136</v>
      </c>
      <c r="F141" s="13">
        <v>4</v>
      </c>
      <c r="G141" s="14">
        <v>8.1999999999999993</v>
      </c>
      <c r="H141" s="14">
        <v>0.2</v>
      </c>
      <c r="I141" s="14">
        <v>0.6</v>
      </c>
      <c r="J141" s="15">
        <f t="shared" si="3"/>
        <v>3.9359999999999995</v>
      </c>
      <c r="K141" s="13"/>
      <c r="L141" s="13"/>
      <c r="M141" s="13"/>
    </row>
    <row r="142" spans="1:13" hidden="1" x14ac:dyDescent="0.25">
      <c r="A142" s="13"/>
      <c r="B142" s="13"/>
      <c r="C142" s="13"/>
      <c r="D142" s="16"/>
      <c r="E142" s="12" t="s">
        <v>137</v>
      </c>
      <c r="F142" s="13">
        <v>1</v>
      </c>
      <c r="G142" s="14">
        <v>19.2</v>
      </c>
      <c r="H142" s="14">
        <v>0.12</v>
      </c>
      <c r="I142" s="14">
        <v>0.2</v>
      </c>
      <c r="J142" s="15">
        <f t="shared" si="3"/>
        <v>0.46079999999999999</v>
      </c>
      <c r="K142" s="13"/>
      <c r="L142" s="13"/>
      <c r="M142" s="13"/>
    </row>
    <row r="143" spans="1:13" hidden="1" x14ac:dyDescent="0.25">
      <c r="A143" s="13"/>
      <c r="B143" s="13"/>
      <c r="C143" s="13"/>
      <c r="D143" s="16"/>
      <c r="E143" s="13"/>
      <c r="F143" s="13"/>
      <c r="G143" s="13"/>
      <c r="H143" s="13"/>
      <c r="I143" s="13"/>
      <c r="J143" s="19" t="s">
        <v>138</v>
      </c>
      <c r="K143" s="9">
        <f>SUM(J136:J142)</f>
        <v>8.7960000000000012</v>
      </c>
      <c r="L143" s="14">
        <v>1700.2</v>
      </c>
      <c r="M143" s="9">
        <f>ROUND(L143*K143,2)</f>
        <v>14954.96</v>
      </c>
    </row>
    <row r="144" spans="1:13" ht="0.95" hidden="1" customHeight="1" x14ac:dyDescent="0.25">
      <c r="A144" s="20"/>
      <c r="B144" s="20"/>
      <c r="C144" s="20"/>
      <c r="D144" s="25"/>
      <c r="E144" s="20"/>
      <c r="F144" s="20"/>
      <c r="G144" s="20"/>
      <c r="H144" s="20"/>
      <c r="I144" s="20"/>
      <c r="J144" s="20"/>
      <c r="K144" s="20"/>
      <c r="L144" s="20"/>
      <c r="M144" s="20"/>
    </row>
    <row r="145" spans="1:13" hidden="1" x14ac:dyDescent="0.25">
      <c r="A145" s="13"/>
      <c r="B145" s="13"/>
      <c r="C145" s="13"/>
      <c r="D145" s="16"/>
      <c r="E145" s="13"/>
      <c r="F145" s="13"/>
      <c r="G145" s="13"/>
      <c r="H145" s="13"/>
      <c r="I145" s="13"/>
      <c r="J145" s="19" t="s">
        <v>139</v>
      </c>
      <c r="K145" s="14">
        <v>1</v>
      </c>
      <c r="L145" s="9">
        <f>M125+M132+M143</f>
        <v>17331.149999999998</v>
      </c>
      <c r="M145" s="9">
        <f>ROUND(L145*K145,2)</f>
        <v>17331.150000000001</v>
      </c>
    </row>
    <row r="146" spans="1:13" ht="0.95" customHeight="1" x14ac:dyDescent="0.25">
      <c r="A146" s="20"/>
      <c r="B146" s="20"/>
      <c r="C146" s="20"/>
      <c r="D146" s="25"/>
      <c r="E146" s="20"/>
      <c r="F146" s="20"/>
      <c r="G146" s="20"/>
      <c r="H146" s="20"/>
      <c r="I146" s="20"/>
      <c r="J146" s="20"/>
      <c r="K146" s="20"/>
      <c r="L146" s="20"/>
      <c r="M146" s="20"/>
    </row>
    <row r="147" spans="1:13" x14ac:dyDescent="0.25">
      <c r="A147" s="10" t="s">
        <v>140</v>
      </c>
      <c r="B147" s="10" t="s">
        <v>16</v>
      </c>
      <c r="C147" s="10" t="s">
        <v>17</v>
      </c>
      <c r="D147" s="23" t="s">
        <v>141</v>
      </c>
      <c r="E147" s="11"/>
      <c r="F147" s="11"/>
      <c r="G147" s="11"/>
      <c r="H147" s="11"/>
      <c r="I147" s="11"/>
      <c r="J147" s="11"/>
      <c r="K147" s="9">
        <f>K206</f>
        <v>1</v>
      </c>
      <c r="L147" s="9">
        <f>L206</f>
        <v>22195.910000000003</v>
      </c>
      <c r="M147" s="9">
        <f>M206</f>
        <v>22195.91</v>
      </c>
    </row>
    <row r="148" spans="1:13" hidden="1" x14ac:dyDescent="0.25">
      <c r="A148" s="12" t="s">
        <v>142</v>
      </c>
      <c r="B148" s="12" t="s">
        <v>22</v>
      </c>
      <c r="C148" s="12" t="s">
        <v>144</v>
      </c>
      <c r="D148" s="24" t="s">
        <v>143</v>
      </c>
      <c r="E148" s="13"/>
      <c r="F148" s="13"/>
      <c r="G148" s="13"/>
      <c r="H148" s="13"/>
      <c r="I148" s="13"/>
      <c r="J148" s="13"/>
      <c r="K148" s="15">
        <f>K151</f>
        <v>156.80000000000001</v>
      </c>
      <c r="L148" s="15">
        <f>L151</f>
        <v>88.6</v>
      </c>
      <c r="M148" s="15">
        <f>M151</f>
        <v>13892.48</v>
      </c>
    </row>
    <row r="149" spans="1:13" ht="247.5" hidden="1" x14ac:dyDescent="0.25">
      <c r="A149" s="13"/>
      <c r="B149" s="13"/>
      <c r="C149" s="13"/>
      <c r="D149" s="16" t="s">
        <v>782</v>
      </c>
      <c r="E149" s="13"/>
      <c r="F149" s="13"/>
      <c r="G149" s="13"/>
      <c r="H149" s="13"/>
      <c r="I149" s="13"/>
      <c r="J149" s="13"/>
      <c r="K149" s="13"/>
      <c r="L149" s="13"/>
      <c r="M149" s="13"/>
    </row>
    <row r="150" spans="1:13" hidden="1" x14ac:dyDescent="0.25">
      <c r="A150" s="13"/>
      <c r="B150" s="13"/>
      <c r="C150" s="13"/>
      <c r="D150" s="16"/>
      <c r="E150" s="12" t="s">
        <v>145</v>
      </c>
      <c r="F150" s="13">
        <v>1</v>
      </c>
      <c r="G150" s="14">
        <v>19.600000000000001</v>
      </c>
      <c r="H150" s="14">
        <v>8</v>
      </c>
      <c r="I150" s="14">
        <v>0</v>
      </c>
      <c r="J150" s="15">
        <f>F150*(G150+ (G150= 0))*(H150+ (H150= 0))*(I150+ (I150= 0))</f>
        <v>156.80000000000001</v>
      </c>
      <c r="K150" s="13"/>
      <c r="L150" s="13"/>
      <c r="M150" s="13"/>
    </row>
    <row r="151" spans="1:13" hidden="1" x14ac:dyDescent="0.25">
      <c r="A151" s="13"/>
      <c r="B151" s="13"/>
      <c r="C151" s="13"/>
      <c r="D151" s="16"/>
      <c r="E151" s="13"/>
      <c r="F151" s="13"/>
      <c r="G151" s="13"/>
      <c r="H151" s="13"/>
      <c r="I151" s="13"/>
      <c r="J151" s="19" t="s">
        <v>146</v>
      </c>
      <c r="K151" s="9">
        <f>SUM(J150:J150)</f>
        <v>156.80000000000001</v>
      </c>
      <c r="L151" s="14">
        <v>88.6</v>
      </c>
      <c r="M151" s="9">
        <f>ROUND(L151*K151,2)</f>
        <v>13892.48</v>
      </c>
    </row>
    <row r="152" spans="1:13" ht="0.95" hidden="1" customHeight="1" x14ac:dyDescent="0.25">
      <c r="A152" s="20"/>
      <c r="B152" s="20"/>
      <c r="C152" s="20"/>
      <c r="D152" s="25"/>
      <c r="E152" s="20"/>
      <c r="F152" s="20"/>
      <c r="G152" s="20"/>
      <c r="H152" s="20"/>
      <c r="I152" s="20"/>
      <c r="J152" s="20"/>
      <c r="K152" s="20"/>
      <c r="L152" s="20"/>
      <c r="M152" s="20"/>
    </row>
    <row r="153" spans="1:13" hidden="1" x14ac:dyDescent="0.25">
      <c r="A153" s="12" t="s">
        <v>147</v>
      </c>
      <c r="B153" s="12" t="s">
        <v>22</v>
      </c>
      <c r="C153" s="12" t="s">
        <v>144</v>
      </c>
      <c r="D153" s="24" t="s">
        <v>148</v>
      </c>
      <c r="E153" s="13"/>
      <c r="F153" s="13"/>
      <c r="G153" s="13"/>
      <c r="H153" s="13"/>
      <c r="I153" s="13"/>
      <c r="J153" s="13"/>
      <c r="K153" s="15">
        <f>K157</f>
        <v>35.72</v>
      </c>
      <c r="L153" s="15">
        <f>L157</f>
        <v>86</v>
      </c>
      <c r="M153" s="15">
        <f>M157</f>
        <v>3071.92</v>
      </c>
    </row>
    <row r="154" spans="1:13" ht="247.5" hidden="1" x14ac:dyDescent="0.25">
      <c r="A154" s="13"/>
      <c r="B154" s="13"/>
      <c r="C154" s="13"/>
      <c r="D154" s="16" t="s">
        <v>783</v>
      </c>
      <c r="E154" s="13"/>
      <c r="F154" s="13"/>
      <c r="G154" s="13"/>
      <c r="H154" s="13"/>
      <c r="I154" s="13"/>
      <c r="J154" s="13"/>
      <c r="K154" s="13"/>
      <c r="L154" s="13"/>
      <c r="M154" s="13"/>
    </row>
    <row r="155" spans="1:13" hidden="1" x14ac:dyDescent="0.25">
      <c r="A155" s="13"/>
      <c r="B155" s="13"/>
      <c r="C155" s="13"/>
      <c r="D155" s="16"/>
      <c r="E155" s="12" t="s">
        <v>149</v>
      </c>
      <c r="F155" s="13">
        <v>0</v>
      </c>
      <c r="G155" s="14">
        <v>0</v>
      </c>
      <c r="H155" s="14">
        <v>0</v>
      </c>
      <c r="I155" s="14">
        <v>0</v>
      </c>
      <c r="J155" s="15">
        <f>F155*(G155+ (G155= 0))*(H155+ (H155= 0))*(I155+ (I155= 0))</f>
        <v>0</v>
      </c>
      <c r="K155" s="13"/>
      <c r="L155" s="13"/>
      <c r="M155" s="13"/>
    </row>
    <row r="156" spans="1:13" hidden="1" x14ac:dyDescent="0.25">
      <c r="A156" s="13"/>
      <c r="B156" s="13"/>
      <c r="C156" s="13"/>
      <c r="D156" s="16"/>
      <c r="E156" s="12" t="s">
        <v>150</v>
      </c>
      <c r="F156" s="13">
        <v>1</v>
      </c>
      <c r="G156" s="14">
        <v>19</v>
      </c>
      <c r="H156" s="14">
        <v>0</v>
      </c>
      <c r="I156" s="14">
        <v>1.88</v>
      </c>
      <c r="J156" s="15">
        <f>F156*(G156+ (G156= 0))*(H156+ (H156= 0))*(I156+ (I156= 0))</f>
        <v>35.72</v>
      </c>
      <c r="K156" s="13"/>
      <c r="L156" s="13"/>
      <c r="M156" s="13"/>
    </row>
    <row r="157" spans="1:13" hidden="1" x14ac:dyDescent="0.25">
      <c r="A157" s="13"/>
      <c r="B157" s="13"/>
      <c r="C157" s="13"/>
      <c r="D157" s="16"/>
      <c r="E157" s="13"/>
      <c r="F157" s="13"/>
      <c r="G157" s="13"/>
      <c r="H157" s="13"/>
      <c r="I157" s="13"/>
      <c r="J157" s="19" t="s">
        <v>151</v>
      </c>
      <c r="K157" s="9">
        <f>SUM(J155:J156)</f>
        <v>35.72</v>
      </c>
      <c r="L157" s="14">
        <v>86</v>
      </c>
      <c r="M157" s="9">
        <f>ROUND(L157*K157,2)</f>
        <v>3071.92</v>
      </c>
    </row>
    <row r="158" spans="1:13" ht="0.95" hidden="1" customHeight="1" x14ac:dyDescent="0.25">
      <c r="A158" s="20"/>
      <c r="B158" s="20"/>
      <c r="C158" s="20"/>
      <c r="D158" s="25"/>
      <c r="E158" s="20"/>
      <c r="F158" s="20"/>
      <c r="G158" s="20"/>
      <c r="H158" s="20"/>
      <c r="I158" s="20"/>
      <c r="J158" s="20"/>
      <c r="K158" s="20"/>
      <c r="L158" s="20"/>
      <c r="M158" s="20"/>
    </row>
    <row r="159" spans="1:13" hidden="1" x14ac:dyDescent="0.25">
      <c r="A159" s="12" t="s">
        <v>152</v>
      </c>
      <c r="B159" s="12" t="s">
        <v>22</v>
      </c>
      <c r="C159" s="12" t="s">
        <v>154</v>
      </c>
      <c r="D159" s="24" t="s">
        <v>153</v>
      </c>
      <c r="E159" s="13"/>
      <c r="F159" s="13"/>
      <c r="G159" s="13"/>
      <c r="H159" s="13"/>
      <c r="I159" s="13"/>
      <c r="J159" s="13"/>
      <c r="K159" s="15">
        <f>K162</f>
        <v>19.2</v>
      </c>
      <c r="L159" s="15">
        <f>L162</f>
        <v>27.8</v>
      </c>
      <c r="M159" s="15">
        <f>M162</f>
        <v>533.76</v>
      </c>
    </row>
    <row r="160" spans="1:13" ht="135" hidden="1" x14ac:dyDescent="0.25">
      <c r="A160" s="13"/>
      <c r="B160" s="13"/>
      <c r="C160" s="13"/>
      <c r="D160" s="16" t="s">
        <v>155</v>
      </c>
      <c r="E160" s="13"/>
      <c r="F160" s="13"/>
      <c r="G160" s="13"/>
      <c r="H160" s="13"/>
      <c r="I160" s="13"/>
      <c r="J160" s="13"/>
      <c r="K160" s="13"/>
      <c r="L160" s="13"/>
      <c r="M160" s="13"/>
    </row>
    <row r="161" spans="1:13" hidden="1" x14ac:dyDescent="0.25">
      <c r="A161" s="13"/>
      <c r="B161" s="13"/>
      <c r="C161" s="13"/>
      <c r="D161" s="16"/>
      <c r="E161" s="12" t="s">
        <v>156</v>
      </c>
      <c r="F161" s="13">
        <v>1</v>
      </c>
      <c r="G161" s="14">
        <v>19.2</v>
      </c>
      <c r="H161" s="14">
        <v>0</v>
      </c>
      <c r="I161" s="14">
        <v>0</v>
      </c>
      <c r="J161" s="15">
        <f>F161*(G161+ (G161= 0))*(H161+ (H161= 0))*(I161+ (I161= 0))</f>
        <v>19.2</v>
      </c>
      <c r="K161" s="13"/>
      <c r="L161" s="13"/>
      <c r="M161" s="13"/>
    </row>
    <row r="162" spans="1:13" hidden="1" x14ac:dyDescent="0.25">
      <c r="A162" s="13"/>
      <c r="B162" s="13"/>
      <c r="C162" s="13"/>
      <c r="D162" s="16"/>
      <c r="E162" s="13"/>
      <c r="F162" s="13"/>
      <c r="G162" s="13"/>
      <c r="H162" s="13"/>
      <c r="I162" s="13"/>
      <c r="J162" s="19" t="s">
        <v>157</v>
      </c>
      <c r="K162" s="9">
        <f>SUM(J161:J161)</f>
        <v>19.2</v>
      </c>
      <c r="L162" s="14">
        <v>27.8</v>
      </c>
      <c r="M162" s="9">
        <f>ROUND(L162*K162,2)</f>
        <v>533.76</v>
      </c>
    </row>
    <row r="163" spans="1:13" ht="0.95" hidden="1" customHeight="1" x14ac:dyDescent="0.25">
      <c r="A163" s="20"/>
      <c r="B163" s="20"/>
      <c r="C163" s="20"/>
      <c r="D163" s="25"/>
      <c r="E163" s="20"/>
      <c r="F163" s="20"/>
      <c r="G163" s="20"/>
      <c r="H163" s="20"/>
      <c r="I163" s="20"/>
      <c r="J163" s="20"/>
      <c r="K163" s="20"/>
      <c r="L163" s="20"/>
      <c r="M163" s="20"/>
    </row>
    <row r="164" spans="1:13" hidden="1" x14ac:dyDescent="0.25">
      <c r="A164" s="12" t="s">
        <v>158</v>
      </c>
      <c r="B164" s="12" t="s">
        <v>22</v>
      </c>
      <c r="C164" s="12" t="s">
        <v>154</v>
      </c>
      <c r="D164" s="24" t="s">
        <v>159</v>
      </c>
      <c r="E164" s="13"/>
      <c r="F164" s="13"/>
      <c r="G164" s="13"/>
      <c r="H164" s="13"/>
      <c r="I164" s="13"/>
      <c r="J164" s="13"/>
      <c r="K164" s="15">
        <f>K169</f>
        <v>36.6</v>
      </c>
      <c r="L164" s="15">
        <f>L169</f>
        <v>21.4</v>
      </c>
      <c r="M164" s="15">
        <f>M169</f>
        <v>783.24</v>
      </c>
    </row>
    <row r="165" spans="1:13" ht="67.5" hidden="1" x14ac:dyDescent="0.25">
      <c r="A165" s="13"/>
      <c r="B165" s="13"/>
      <c r="C165" s="13"/>
      <c r="D165" s="16" t="s">
        <v>160</v>
      </c>
      <c r="E165" s="13"/>
      <c r="F165" s="13"/>
      <c r="G165" s="13"/>
      <c r="H165" s="13"/>
      <c r="I165" s="13"/>
      <c r="J165" s="13"/>
      <c r="K165" s="13"/>
      <c r="L165" s="13"/>
      <c r="M165" s="13"/>
    </row>
    <row r="166" spans="1:13" hidden="1" x14ac:dyDescent="0.25">
      <c r="A166" s="13"/>
      <c r="B166" s="13"/>
      <c r="C166" s="13"/>
      <c r="D166" s="16"/>
      <c r="E166" s="12" t="s">
        <v>145</v>
      </c>
      <c r="F166" s="13">
        <v>0</v>
      </c>
      <c r="G166" s="14">
        <v>0</v>
      </c>
      <c r="H166" s="14">
        <v>0</v>
      </c>
      <c r="I166" s="14">
        <v>0</v>
      </c>
      <c r="J166" s="15">
        <f>F166*(G166+ (G166= 0))*(H166+ (H166= 0))*(I166+ (I166= 0))</f>
        <v>0</v>
      </c>
      <c r="K166" s="13"/>
      <c r="L166" s="13"/>
      <c r="M166" s="13"/>
    </row>
    <row r="167" spans="1:13" hidden="1" x14ac:dyDescent="0.25">
      <c r="A167" s="13"/>
      <c r="B167" s="13"/>
      <c r="C167" s="13"/>
      <c r="D167" s="16"/>
      <c r="E167" s="12" t="s">
        <v>161</v>
      </c>
      <c r="F167" s="13">
        <v>1</v>
      </c>
      <c r="G167" s="14">
        <v>19.8</v>
      </c>
      <c r="H167" s="14">
        <v>0</v>
      </c>
      <c r="I167" s="14">
        <v>0</v>
      </c>
      <c r="J167" s="15">
        <f>F167*(G167+ (G167= 0))*(H167+ (H167= 0))*(I167+ (I167= 0))</f>
        <v>19.8</v>
      </c>
      <c r="K167" s="13"/>
      <c r="L167" s="13"/>
      <c r="M167" s="13"/>
    </row>
    <row r="168" spans="1:13" hidden="1" x14ac:dyDescent="0.25">
      <c r="A168" s="13"/>
      <c r="B168" s="13"/>
      <c r="C168" s="13"/>
      <c r="D168" s="16"/>
      <c r="E168" s="12" t="s">
        <v>162</v>
      </c>
      <c r="F168" s="13">
        <v>2</v>
      </c>
      <c r="G168" s="14">
        <v>8.4</v>
      </c>
      <c r="H168" s="14">
        <v>0</v>
      </c>
      <c r="I168" s="14">
        <v>0</v>
      </c>
      <c r="J168" s="15">
        <f>F168*(G168+ (G168= 0))*(H168+ (H168= 0))*(I168+ (I168= 0))</f>
        <v>16.8</v>
      </c>
      <c r="K168" s="13"/>
      <c r="L168" s="13"/>
      <c r="M168" s="13"/>
    </row>
    <row r="169" spans="1:13" hidden="1" x14ac:dyDescent="0.25">
      <c r="A169" s="13"/>
      <c r="B169" s="13"/>
      <c r="C169" s="13"/>
      <c r="D169" s="16"/>
      <c r="E169" s="13"/>
      <c r="F169" s="13"/>
      <c r="G169" s="13"/>
      <c r="H169" s="13"/>
      <c r="I169" s="13"/>
      <c r="J169" s="19" t="s">
        <v>163</v>
      </c>
      <c r="K169" s="9">
        <f>SUM(J166:J168)</f>
        <v>36.6</v>
      </c>
      <c r="L169" s="14">
        <v>21.4</v>
      </c>
      <c r="M169" s="9">
        <f>ROUND(L169*K169,2)</f>
        <v>783.24</v>
      </c>
    </row>
    <row r="170" spans="1:13" ht="0.95" customHeight="1" x14ac:dyDescent="0.25">
      <c r="A170" s="20"/>
      <c r="B170" s="20"/>
      <c r="C170" s="20"/>
      <c r="D170" s="25"/>
      <c r="E170" s="20"/>
      <c r="F170" s="20"/>
      <c r="G170" s="20"/>
      <c r="H170" s="20"/>
      <c r="I170" s="20"/>
      <c r="J170" s="20"/>
      <c r="K170" s="20"/>
      <c r="L170" s="20"/>
      <c r="M170" s="20"/>
    </row>
    <row r="171" spans="1:13" hidden="1" x14ac:dyDescent="0.25">
      <c r="A171" s="12" t="s">
        <v>164</v>
      </c>
      <c r="B171" s="12" t="s">
        <v>22</v>
      </c>
      <c r="C171" s="12" t="s">
        <v>154</v>
      </c>
      <c r="D171" s="24" t="s">
        <v>165</v>
      </c>
      <c r="E171" s="13"/>
      <c r="F171" s="13"/>
      <c r="G171" s="13"/>
      <c r="H171" s="13"/>
      <c r="I171" s="13"/>
      <c r="J171" s="13"/>
      <c r="K171" s="15">
        <f>K175</f>
        <v>12</v>
      </c>
      <c r="L171" s="15">
        <f>L175</f>
        <v>23.4</v>
      </c>
      <c r="M171" s="15">
        <f>M175</f>
        <v>280.8</v>
      </c>
    </row>
    <row r="172" spans="1:13" ht="112.5" hidden="1" x14ac:dyDescent="0.25">
      <c r="A172" s="13"/>
      <c r="B172" s="13"/>
      <c r="C172" s="13"/>
      <c r="D172" s="16" t="s">
        <v>166</v>
      </c>
      <c r="E172" s="13"/>
      <c r="F172" s="13"/>
      <c r="G172" s="13"/>
      <c r="H172" s="13"/>
      <c r="I172" s="13"/>
      <c r="J172" s="13"/>
      <c r="K172" s="13"/>
      <c r="L172" s="13"/>
      <c r="M172" s="13"/>
    </row>
    <row r="173" spans="1:13" hidden="1" x14ac:dyDescent="0.25">
      <c r="A173" s="13"/>
      <c r="B173" s="13"/>
      <c r="C173" s="13"/>
      <c r="D173" s="16"/>
      <c r="E173" s="12" t="s">
        <v>167</v>
      </c>
      <c r="F173" s="13">
        <v>2</v>
      </c>
      <c r="G173" s="14">
        <v>0</v>
      </c>
      <c r="H173" s="14">
        <v>0</v>
      </c>
      <c r="I173" s="14">
        <v>4</v>
      </c>
      <c r="J173" s="15">
        <f>F173*(G173+ (G173= 0))*(H173+ (H173= 0))*(I173+ (I173= 0))</f>
        <v>8</v>
      </c>
      <c r="K173" s="13"/>
      <c r="L173" s="13"/>
      <c r="M173" s="13"/>
    </row>
    <row r="174" spans="1:13" hidden="1" x14ac:dyDescent="0.25">
      <c r="A174" s="13"/>
      <c r="B174" s="13"/>
      <c r="C174" s="13"/>
      <c r="D174" s="16"/>
      <c r="E174" s="12" t="s">
        <v>168</v>
      </c>
      <c r="F174" s="13">
        <v>1</v>
      </c>
      <c r="G174" s="14">
        <v>0</v>
      </c>
      <c r="H174" s="14">
        <v>0</v>
      </c>
      <c r="I174" s="14">
        <v>4</v>
      </c>
      <c r="J174" s="15">
        <f>F174*(G174+ (G174= 0))*(H174+ (H174= 0))*(I174+ (I174= 0))</f>
        <v>4</v>
      </c>
      <c r="K174" s="13"/>
      <c r="L174" s="13"/>
      <c r="M174" s="13"/>
    </row>
    <row r="175" spans="1:13" hidden="1" x14ac:dyDescent="0.25">
      <c r="A175" s="13"/>
      <c r="B175" s="13"/>
      <c r="C175" s="13"/>
      <c r="D175" s="16"/>
      <c r="E175" s="13"/>
      <c r="F175" s="13"/>
      <c r="G175" s="13"/>
      <c r="H175" s="13"/>
      <c r="I175" s="13"/>
      <c r="J175" s="19" t="s">
        <v>169</v>
      </c>
      <c r="K175" s="9">
        <f>SUM(J173:J174)</f>
        <v>12</v>
      </c>
      <c r="L175" s="14">
        <v>23.4</v>
      </c>
      <c r="M175" s="9">
        <f>ROUND(L175*K175,2)</f>
        <v>280.8</v>
      </c>
    </row>
    <row r="176" spans="1:13" ht="0.95" hidden="1" customHeight="1" x14ac:dyDescent="0.25">
      <c r="A176" s="20"/>
      <c r="B176" s="20"/>
      <c r="C176" s="20"/>
      <c r="D176" s="25"/>
      <c r="E176" s="20"/>
      <c r="F176" s="20"/>
      <c r="G176" s="20"/>
      <c r="H176" s="20"/>
      <c r="I176" s="20"/>
      <c r="J176" s="20"/>
      <c r="K176" s="20"/>
      <c r="L176" s="20"/>
      <c r="M176" s="20"/>
    </row>
    <row r="177" spans="1:13" hidden="1" x14ac:dyDescent="0.25">
      <c r="A177" s="12" t="s">
        <v>170</v>
      </c>
      <c r="B177" s="12" t="s">
        <v>22</v>
      </c>
      <c r="C177" s="12" t="s">
        <v>172</v>
      </c>
      <c r="D177" s="24" t="s">
        <v>171</v>
      </c>
      <c r="E177" s="13"/>
      <c r="F177" s="13"/>
      <c r="G177" s="13"/>
      <c r="H177" s="13"/>
      <c r="I177" s="13"/>
      <c r="J177" s="13"/>
      <c r="K177" s="15">
        <f>K180</f>
        <v>2</v>
      </c>
      <c r="L177" s="15">
        <f>L180</f>
        <v>159.6</v>
      </c>
      <c r="M177" s="15">
        <f>M180</f>
        <v>319.2</v>
      </c>
    </row>
    <row r="178" spans="1:13" ht="78.75" hidden="1" x14ac:dyDescent="0.25">
      <c r="A178" s="13"/>
      <c r="B178" s="13"/>
      <c r="C178" s="13"/>
      <c r="D178" s="16" t="s">
        <v>173</v>
      </c>
      <c r="E178" s="13"/>
      <c r="F178" s="13"/>
      <c r="G178" s="13"/>
      <c r="H178" s="13"/>
      <c r="I178" s="13"/>
      <c r="J178" s="13"/>
      <c r="K178" s="13"/>
      <c r="L178" s="13"/>
      <c r="M178" s="13"/>
    </row>
    <row r="179" spans="1:13" hidden="1" x14ac:dyDescent="0.25">
      <c r="A179" s="13"/>
      <c r="B179" s="13"/>
      <c r="C179" s="13"/>
      <c r="D179" s="16"/>
      <c r="E179" s="12" t="s">
        <v>174</v>
      </c>
      <c r="F179" s="13">
        <v>2</v>
      </c>
      <c r="G179" s="14">
        <v>0</v>
      </c>
      <c r="H179" s="14">
        <v>0</v>
      </c>
      <c r="I179" s="14">
        <v>0</v>
      </c>
      <c r="J179" s="15">
        <f>F179*(G179+ (G179= 0))*(H179+ (H179= 0))*(I179+ (I179= 0))</f>
        <v>2</v>
      </c>
      <c r="K179" s="13"/>
      <c r="L179" s="13"/>
      <c r="M179" s="13"/>
    </row>
    <row r="180" spans="1:13" hidden="1" x14ac:dyDescent="0.25">
      <c r="A180" s="13"/>
      <c r="B180" s="13"/>
      <c r="C180" s="13"/>
      <c r="D180" s="16"/>
      <c r="E180" s="13"/>
      <c r="F180" s="13"/>
      <c r="G180" s="13"/>
      <c r="H180" s="13"/>
      <c r="I180" s="13"/>
      <c r="J180" s="19" t="s">
        <v>175</v>
      </c>
      <c r="K180" s="9">
        <f>SUM(J179:J179)</f>
        <v>2</v>
      </c>
      <c r="L180" s="14">
        <v>159.6</v>
      </c>
      <c r="M180" s="9">
        <f>ROUND(L180*K180,2)</f>
        <v>319.2</v>
      </c>
    </row>
    <row r="181" spans="1:13" ht="0.95" hidden="1" customHeight="1" x14ac:dyDescent="0.25">
      <c r="A181" s="20"/>
      <c r="B181" s="20"/>
      <c r="C181" s="20"/>
      <c r="D181" s="25"/>
      <c r="E181" s="20"/>
      <c r="F181" s="20"/>
      <c r="G181" s="20"/>
      <c r="H181" s="20"/>
      <c r="I181" s="20"/>
      <c r="J181" s="20"/>
      <c r="K181" s="20"/>
      <c r="L181" s="20"/>
      <c r="M181" s="20"/>
    </row>
    <row r="182" spans="1:13" ht="22.5" hidden="1" x14ac:dyDescent="0.25">
      <c r="A182" s="12" t="s">
        <v>176</v>
      </c>
      <c r="B182" s="12" t="s">
        <v>22</v>
      </c>
      <c r="C182" s="12" t="s">
        <v>144</v>
      </c>
      <c r="D182" s="24" t="s">
        <v>177</v>
      </c>
      <c r="E182" s="13"/>
      <c r="F182" s="13"/>
      <c r="G182" s="13"/>
      <c r="H182" s="13"/>
      <c r="I182" s="13"/>
      <c r="J182" s="13"/>
      <c r="K182" s="15">
        <f>K186</f>
        <v>18.45</v>
      </c>
      <c r="L182" s="15">
        <f>L186</f>
        <v>101</v>
      </c>
      <c r="M182" s="15">
        <f>M186</f>
        <v>1863.45</v>
      </c>
    </row>
    <row r="183" spans="1:13" ht="157.5" hidden="1" x14ac:dyDescent="0.25">
      <c r="A183" s="13"/>
      <c r="B183" s="13"/>
      <c r="C183" s="13"/>
      <c r="D183" s="16" t="s">
        <v>178</v>
      </c>
      <c r="E183" s="13"/>
      <c r="F183" s="13"/>
      <c r="G183" s="13"/>
      <c r="H183" s="13"/>
      <c r="I183" s="13"/>
      <c r="J183" s="13"/>
      <c r="K183" s="13"/>
      <c r="L183" s="13"/>
      <c r="M183" s="13"/>
    </row>
    <row r="184" spans="1:13" hidden="1" x14ac:dyDescent="0.25">
      <c r="A184" s="13"/>
      <c r="B184" s="13"/>
      <c r="C184" s="13"/>
      <c r="D184" s="16"/>
      <c r="E184" s="12" t="s">
        <v>179</v>
      </c>
      <c r="F184" s="13">
        <v>1</v>
      </c>
      <c r="G184" s="14">
        <v>15</v>
      </c>
      <c r="H184" s="14">
        <v>0.6</v>
      </c>
      <c r="I184" s="14">
        <v>0</v>
      </c>
      <c r="J184" s="15">
        <f>F184*(G184+ (G184= 0))*(H184+ (H184= 0))*(I184+ (I184= 0))</f>
        <v>9</v>
      </c>
      <c r="K184" s="13"/>
      <c r="L184" s="13"/>
      <c r="M184" s="13"/>
    </row>
    <row r="185" spans="1:13" hidden="1" x14ac:dyDescent="0.25">
      <c r="A185" s="13"/>
      <c r="B185" s="13"/>
      <c r="C185" s="13"/>
      <c r="D185" s="16"/>
      <c r="E185" s="12" t="s">
        <v>23</v>
      </c>
      <c r="F185" s="13">
        <v>1</v>
      </c>
      <c r="G185" s="14">
        <v>6.3</v>
      </c>
      <c r="H185" s="14">
        <v>1.5</v>
      </c>
      <c r="I185" s="14">
        <v>0</v>
      </c>
      <c r="J185" s="15">
        <f>F185*(G185+ (G185= 0))*(H185+ (H185= 0))*(I185+ (I185= 0))</f>
        <v>9.4499999999999993</v>
      </c>
      <c r="K185" s="13"/>
      <c r="L185" s="13"/>
      <c r="M185" s="13"/>
    </row>
    <row r="186" spans="1:13" hidden="1" x14ac:dyDescent="0.25">
      <c r="A186" s="13"/>
      <c r="B186" s="13"/>
      <c r="C186" s="13"/>
      <c r="D186" s="16"/>
      <c r="E186" s="13"/>
      <c r="F186" s="13"/>
      <c r="G186" s="13"/>
      <c r="H186" s="13"/>
      <c r="I186" s="13"/>
      <c r="J186" s="19" t="s">
        <v>180</v>
      </c>
      <c r="K186" s="9">
        <f>SUM(J184:J185)</f>
        <v>18.45</v>
      </c>
      <c r="L186" s="14">
        <v>101</v>
      </c>
      <c r="M186" s="9">
        <f>ROUND(L186*K186,2)</f>
        <v>1863.45</v>
      </c>
    </row>
    <row r="187" spans="1:13" ht="0.95" hidden="1" customHeight="1" x14ac:dyDescent="0.25">
      <c r="A187" s="20"/>
      <c r="B187" s="20"/>
      <c r="C187" s="20"/>
      <c r="D187" s="25"/>
      <c r="E187" s="20"/>
      <c r="F187" s="20"/>
      <c r="G187" s="20"/>
      <c r="H187" s="20"/>
      <c r="I187" s="20"/>
      <c r="J187" s="20"/>
      <c r="K187" s="20"/>
      <c r="L187" s="20"/>
      <c r="M187" s="20"/>
    </row>
    <row r="188" spans="1:13" ht="22.5" hidden="1" x14ac:dyDescent="0.25">
      <c r="A188" s="12" t="s">
        <v>181</v>
      </c>
      <c r="B188" s="12" t="s">
        <v>22</v>
      </c>
      <c r="C188" s="12" t="s">
        <v>154</v>
      </c>
      <c r="D188" s="24" t="s">
        <v>182</v>
      </c>
      <c r="E188" s="13"/>
      <c r="F188" s="13"/>
      <c r="G188" s="13"/>
      <c r="H188" s="13"/>
      <c r="I188" s="13"/>
      <c r="J188" s="13"/>
      <c r="K188" s="15">
        <f>K193</f>
        <v>21.3</v>
      </c>
      <c r="L188" s="15">
        <f>L193</f>
        <v>21.2</v>
      </c>
      <c r="M188" s="15">
        <f>M193</f>
        <v>451.56</v>
      </c>
    </row>
    <row r="189" spans="1:13" ht="157.5" hidden="1" x14ac:dyDescent="0.25">
      <c r="A189" s="13"/>
      <c r="B189" s="13"/>
      <c r="C189" s="13"/>
      <c r="D189" s="16" t="s">
        <v>183</v>
      </c>
      <c r="E189" s="13"/>
      <c r="F189" s="13"/>
      <c r="G189" s="13"/>
      <c r="H189" s="13"/>
      <c r="I189" s="13"/>
      <c r="J189" s="13"/>
      <c r="K189" s="13"/>
      <c r="L189" s="13"/>
      <c r="M189" s="13"/>
    </row>
    <row r="190" spans="1:13" hidden="1" x14ac:dyDescent="0.25">
      <c r="A190" s="13"/>
      <c r="B190" s="13"/>
      <c r="C190" s="13"/>
      <c r="D190" s="16"/>
      <c r="E190" s="12" t="s">
        <v>184</v>
      </c>
      <c r="F190" s="13">
        <v>0</v>
      </c>
      <c r="G190" s="14">
        <v>0</v>
      </c>
      <c r="H190" s="14">
        <v>0</v>
      </c>
      <c r="I190" s="14">
        <v>0</v>
      </c>
      <c r="J190" s="15">
        <f>F190*(G190+ (G190= 0))*(H190+ (H190= 0))*(I190+ (I190= 0))</f>
        <v>0</v>
      </c>
      <c r="K190" s="13"/>
      <c r="L190" s="13"/>
      <c r="M190" s="13"/>
    </row>
    <row r="191" spans="1:13" hidden="1" x14ac:dyDescent="0.25">
      <c r="A191" s="13"/>
      <c r="B191" s="13"/>
      <c r="C191" s="13"/>
      <c r="D191" s="16"/>
      <c r="E191" s="12" t="s">
        <v>185</v>
      </c>
      <c r="F191" s="13">
        <v>1</v>
      </c>
      <c r="G191" s="14">
        <v>15</v>
      </c>
      <c r="H191" s="14">
        <v>0</v>
      </c>
      <c r="I191" s="14">
        <v>0</v>
      </c>
      <c r="J191" s="15">
        <f>F191*(G191+ (G191= 0))*(H191+ (H191= 0))*(I191+ (I191= 0))</f>
        <v>15</v>
      </c>
      <c r="K191" s="13"/>
      <c r="L191" s="13"/>
      <c r="M191" s="13"/>
    </row>
    <row r="192" spans="1:13" hidden="1" x14ac:dyDescent="0.25">
      <c r="A192" s="13"/>
      <c r="B192" s="13"/>
      <c r="C192" s="13"/>
      <c r="D192" s="16"/>
      <c r="E192" s="12" t="s">
        <v>23</v>
      </c>
      <c r="F192" s="13">
        <v>1</v>
      </c>
      <c r="G192" s="14">
        <v>6.3</v>
      </c>
      <c r="H192" s="14">
        <v>0</v>
      </c>
      <c r="I192" s="14">
        <v>0</v>
      </c>
      <c r="J192" s="15">
        <f>F192*(G192+ (G192= 0))*(H192+ (H192= 0))*(I192+ (I192= 0))</f>
        <v>6.3</v>
      </c>
      <c r="K192" s="13"/>
      <c r="L192" s="13"/>
      <c r="M192" s="13"/>
    </row>
    <row r="193" spans="1:13" hidden="1" x14ac:dyDescent="0.25">
      <c r="A193" s="13"/>
      <c r="B193" s="13"/>
      <c r="C193" s="13"/>
      <c r="D193" s="16"/>
      <c r="E193" s="13"/>
      <c r="F193" s="13"/>
      <c r="G193" s="13"/>
      <c r="H193" s="13"/>
      <c r="I193" s="13"/>
      <c r="J193" s="19" t="s">
        <v>186</v>
      </c>
      <c r="K193" s="9">
        <f>SUM(J190:J192)</f>
        <v>21.3</v>
      </c>
      <c r="L193" s="14">
        <v>21.2</v>
      </c>
      <c r="M193" s="9">
        <f>ROUND(L193*K193,2)</f>
        <v>451.56</v>
      </c>
    </row>
    <row r="194" spans="1:13" ht="0.95" hidden="1" customHeight="1" x14ac:dyDescent="0.25">
      <c r="A194" s="20"/>
      <c r="B194" s="20"/>
      <c r="C194" s="20"/>
      <c r="D194" s="25"/>
      <c r="E194" s="20"/>
      <c r="F194" s="20"/>
      <c r="G194" s="20"/>
      <c r="H194" s="20"/>
      <c r="I194" s="20"/>
      <c r="J194" s="20"/>
      <c r="K194" s="20"/>
      <c r="L194" s="20"/>
      <c r="M194" s="20"/>
    </row>
    <row r="195" spans="1:13" hidden="1" x14ac:dyDescent="0.25">
      <c r="A195" s="12" t="s">
        <v>187</v>
      </c>
      <c r="B195" s="12" t="s">
        <v>22</v>
      </c>
      <c r="C195" s="12" t="s">
        <v>189</v>
      </c>
      <c r="D195" s="24" t="s">
        <v>188</v>
      </c>
      <c r="E195" s="13"/>
      <c r="F195" s="13"/>
      <c r="G195" s="13"/>
      <c r="H195" s="13"/>
      <c r="I195" s="13"/>
      <c r="J195" s="13"/>
      <c r="K195" s="15">
        <f>K199</f>
        <v>195</v>
      </c>
      <c r="L195" s="15">
        <f>L199</f>
        <v>4.0999999999999996</v>
      </c>
      <c r="M195" s="15">
        <f>M199</f>
        <v>799.5</v>
      </c>
    </row>
    <row r="196" spans="1:13" ht="168.75" hidden="1" x14ac:dyDescent="0.25">
      <c r="A196" s="13"/>
      <c r="B196" s="13"/>
      <c r="C196" s="13"/>
      <c r="D196" s="16" t="s">
        <v>190</v>
      </c>
      <c r="E196" s="13"/>
      <c r="F196" s="13"/>
      <c r="G196" s="13"/>
      <c r="H196" s="13"/>
      <c r="I196" s="13"/>
      <c r="J196" s="13"/>
      <c r="K196" s="13"/>
      <c r="L196" s="13"/>
      <c r="M196" s="13"/>
    </row>
    <row r="197" spans="1:13" hidden="1" x14ac:dyDescent="0.25">
      <c r="A197" s="13"/>
      <c r="B197" s="13"/>
      <c r="C197" s="13"/>
      <c r="D197" s="16"/>
      <c r="E197" s="12" t="s">
        <v>191</v>
      </c>
      <c r="F197" s="13">
        <v>0</v>
      </c>
      <c r="G197" s="14">
        <v>0</v>
      </c>
      <c r="H197" s="14">
        <v>0</v>
      </c>
      <c r="I197" s="14">
        <v>0</v>
      </c>
      <c r="J197" s="15">
        <f>F197*(G197+ (G197= 0))*(H197+ (H197= 0))*(I197+ (I197= 0))</f>
        <v>0</v>
      </c>
      <c r="K197" s="13"/>
      <c r="L197" s="13"/>
      <c r="M197" s="13"/>
    </row>
    <row r="198" spans="1:13" hidden="1" x14ac:dyDescent="0.25">
      <c r="A198" s="13"/>
      <c r="B198" s="13"/>
      <c r="C198" s="13"/>
      <c r="D198" s="16"/>
      <c r="E198" s="12" t="s">
        <v>192</v>
      </c>
      <c r="F198" s="13">
        <v>1</v>
      </c>
      <c r="G198" s="14">
        <v>15</v>
      </c>
      <c r="H198" s="14">
        <v>13</v>
      </c>
      <c r="I198" s="14">
        <v>0</v>
      </c>
      <c r="J198" s="15">
        <f>F198*(G198+ (G198= 0))*(H198+ (H198= 0))*(I198+ (I198= 0))</f>
        <v>195</v>
      </c>
      <c r="K198" s="13"/>
      <c r="L198" s="13"/>
      <c r="M198" s="13"/>
    </row>
    <row r="199" spans="1:13" hidden="1" x14ac:dyDescent="0.25">
      <c r="A199" s="13"/>
      <c r="B199" s="13"/>
      <c r="C199" s="13"/>
      <c r="D199" s="16"/>
      <c r="E199" s="13"/>
      <c r="F199" s="13"/>
      <c r="G199" s="13"/>
      <c r="H199" s="13"/>
      <c r="I199" s="13"/>
      <c r="J199" s="19" t="s">
        <v>193</v>
      </c>
      <c r="K199" s="9">
        <f>SUM(J197:J198)</f>
        <v>195</v>
      </c>
      <c r="L199" s="14">
        <v>4.0999999999999996</v>
      </c>
      <c r="M199" s="9">
        <f>ROUND(L199*K199,2)</f>
        <v>799.5</v>
      </c>
    </row>
    <row r="200" spans="1:13" ht="0.95" hidden="1" customHeight="1" x14ac:dyDescent="0.25">
      <c r="A200" s="20"/>
      <c r="B200" s="20"/>
      <c r="C200" s="20"/>
      <c r="D200" s="25"/>
      <c r="E200" s="20"/>
      <c r="F200" s="20"/>
      <c r="G200" s="20"/>
      <c r="H200" s="20"/>
      <c r="I200" s="20"/>
      <c r="J200" s="20"/>
      <c r="K200" s="20"/>
      <c r="L200" s="20"/>
      <c r="M200" s="20"/>
    </row>
    <row r="201" spans="1:13" hidden="1" x14ac:dyDescent="0.25">
      <c r="A201" s="12" t="s">
        <v>194</v>
      </c>
      <c r="B201" s="12" t="s">
        <v>22</v>
      </c>
      <c r="C201" s="12" t="s">
        <v>172</v>
      </c>
      <c r="D201" s="24" t="s">
        <v>195</v>
      </c>
      <c r="E201" s="13"/>
      <c r="F201" s="13"/>
      <c r="G201" s="13"/>
      <c r="H201" s="13"/>
      <c r="I201" s="13"/>
      <c r="J201" s="13"/>
      <c r="K201" s="15">
        <f>K204</f>
        <v>1</v>
      </c>
      <c r="L201" s="15">
        <f>L204</f>
        <v>200</v>
      </c>
      <c r="M201" s="15">
        <f>M204</f>
        <v>200</v>
      </c>
    </row>
    <row r="202" spans="1:13" ht="90" hidden="1" x14ac:dyDescent="0.25">
      <c r="A202" s="13"/>
      <c r="B202" s="13"/>
      <c r="C202" s="13"/>
      <c r="D202" s="16" t="s">
        <v>196</v>
      </c>
      <c r="E202" s="13"/>
      <c r="F202" s="13"/>
      <c r="G202" s="13"/>
      <c r="H202" s="13"/>
      <c r="I202" s="13"/>
      <c r="J202" s="13"/>
      <c r="K202" s="13"/>
      <c r="L202" s="13"/>
      <c r="M202" s="13"/>
    </row>
    <row r="203" spans="1:13" hidden="1" x14ac:dyDescent="0.25">
      <c r="A203" s="13"/>
      <c r="B203" s="13"/>
      <c r="C203" s="13"/>
      <c r="D203" s="16"/>
      <c r="E203" s="12" t="s">
        <v>197</v>
      </c>
      <c r="F203" s="13">
        <v>1</v>
      </c>
      <c r="G203" s="14">
        <v>0</v>
      </c>
      <c r="H203" s="14">
        <v>0</v>
      </c>
      <c r="I203" s="14">
        <v>0</v>
      </c>
      <c r="J203" s="15">
        <f>F203*(G203+ (G203= 0))*(H203+ (H203= 0))*(I203+ (I203= 0))</f>
        <v>1</v>
      </c>
      <c r="K203" s="13"/>
      <c r="L203" s="13"/>
      <c r="M203" s="13"/>
    </row>
    <row r="204" spans="1:13" hidden="1" x14ac:dyDescent="0.25">
      <c r="A204" s="13"/>
      <c r="B204" s="13"/>
      <c r="C204" s="13"/>
      <c r="D204" s="16"/>
      <c r="E204" s="13"/>
      <c r="F204" s="13"/>
      <c r="G204" s="13"/>
      <c r="H204" s="13"/>
      <c r="I204" s="13"/>
      <c r="J204" s="19" t="s">
        <v>198</v>
      </c>
      <c r="K204" s="9">
        <f>SUM(J203:J203)</f>
        <v>1</v>
      </c>
      <c r="L204" s="14">
        <v>200</v>
      </c>
      <c r="M204" s="9">
        <f>ROUND(L204*K204,2)</f>
        <v>200</v>
      </c>
    </row>
    <row r="205" spans="1:13" ht="0.95" hidden="1" customHeight="1" x14ac:dyDescent="0.25">
      <c r="A205" s="20"/>
      <c r="B205" s="20"/>
      <c r="C205" s="20"/>
      <c r="D205" s="25"/>
      <c r="E205" s="20"/>
      <c r="F205" s="20"/>
      <c r="G205" s="20"/>
      <c r="H205" s="20"/>
      <c r="I205" s="20"/>
      <c r="J205" s="20"/>
      <c r="K205" s="20"/>
      <c r="L205" s="20"/>
      <c r="M205" s="20"/>
    </row>
    <row r="206" spans="1:13" hidden="1" x14ac:dyDescent="0.25">
      <c r="A206" s="13"/>
      <c r="B206" s="13"/>
      <c r="C206" s="13"/>
      <c r="D206" s="16"/>
      <c r="E206" s="13"/>
      <c r="F206" s="13"/>
      <c r="G206" s="13"/>
      <c r="H206" s="13"/>
      <c r="I206" s="13"/>
      <c r="J206" s="19" t="s">
        <v>199</v>
      </c>
      <c r="K206" s="14">
        <v>1</v>
      </c>
      <c r="L206" s="9">
        <f>M151+M157+M162+M169+M175+M180+M186+M193+M199+M204</f>
        <v>22195.910000000003</v>
      </c>
      <c r="M206" s="9">
        <f>ROUND(L206*K206,2)</f>
        <v>22195.91</v>
      </c>
    </row>
    <row r="207" spans="1:13" ht="0.95" customHeight="1" x14ac:dyDescent="0.25">
      <c r="A207" s="20"/>
      <c r="B207" s="20"/>
      <c r="C207" s="20"/>
      <c r="D207" s="25"/>
      <c r="E207" s="20"/>
      <c r="F207" s="20"/>
      <c r="G207" s="20"/>
      <c r="H207" s="20"/>
      <c r="I207" s="20"/>
      <c r="J207" s="20"/>
      <c r="K207" s="20"/>
      <c r="L207" s="20"/>
      <c r="M207" s="20"/>
    </row>
    <row r="208" spans="1:13" x14ac:dyDescent="0.25">
      <c r="A208" s="10" t="s">
        <v>200</v>
      </c>
      <c r="B208" s="10" t="s">
        <v>16</v>
      </c>
      <c r="C208" s="10" t="s">
        <v>17</v>
      </c>
      <c r="D208" s="23" t="s">
        <v>201</v>
      </c>
      <c r="E208" s="11"/>
      <c r="F208" s="11"/>
      <c r="G208" s="11"/>
      <c r="H208" s="11"/>
      <c r="I208" s="11"/>
      <c r="J208" s="11"/>
      <c r="K208" s="9">
        <f>K348</f>
        <v>1</v>
      </c>
      <c r="L208" s="9">
        <f>L348</f>
        <v>21150.950000000004</v>
      </c>
      <c r="M208" s="9">
        <f>M348</f>
        <v>21150.95</v>
      </c>
    </row>
    <row r="209" spans="1:13" ht="22.5" hidden="1" x14ac:dyDescent="0.25">
      <c r="A209" s="12" t="s">
        <v>202</v>
      </c>
      <c r="B209" s="12" t="s">
        <v>22</v>
      </c>
      <c r="C209" s="12" t="s">
        <v>64</v>
      </c>
      <c r="D209" s="24" t="s">
        <v>203</v>
      </c>
      <c r="E209" s="13"/>
      <c r="F209" s="13"/>
      <c r="G209" s="13"/>
      <c r="H209" s="13"/>
      <c r="I209" s="13"/>
      <c r="J209" s="13"/>
      <c r="K209" s="15">
        <f>K224</f>
        <v>175.02000000000004</v>
      </c>
      <c r="L209" s="15">
        <f>L224</f>
        <v>40.1</v>
      </c>
      <c r="M209" s="15">
        <f>M224</f>
        <v>7018.3</v>
      </c>
    </row>
    <row r="210" spans="1:13" ht="371.25" hidden="1" x14ac:dyDescent="0.25">
      <c r="A210" s="13"/>
      <c r="B210" s="13"/>
      <c r="C210" s="13"/>
      <c r="D210" s="16" t="s">
        <v>204</v>
      </c>
      <c r="E210" s="13"/>
      <c r="F210" s="13"/>
      <c r="G210" s="13"/>
      <c r="H210" s="13"/>
      <c r="I210" s="13"/>
      <c r="J210" s="13"/>
      <c r="K210" s="13"/>
      <c r="L210" s="13"/>
      <c r="M210" s="13"/>
    </row>
    <row r="211" spans="1:13" hidden="1" x14ac:dyDescent="0.25">
      <c r="A211" s="13"/>
      <c r="B211" s="13"/>
      <c r="C211" s="13"/>
      <c r="D211" s="16"/>
      <c r="E211" s="12" t="s">
        <v>205</v>
      </c>
      <c r="F211" s="13">
        <v>0</v>
      </c>
      <c r="G211" s="14">
        <v>0</v>
      </c>
      <c r="H211" s="14">
        <v>0</v>
      </c>
      <c r="I211" s="14">
        <v>0</v>
      </c>
      <c r="J211" s="15">
        <f t="shared" ref="J211:J223" si="4">F211*(G211+ (G211= 0))*(H211+ (H211= 0))*(I211+ (I211= 0))</f>
        <v>0</v>
      </c>
      <c r="K211" s="13"/>
      <c r="L211" s="13"/>
      <c r="M211" s="13"/>
    </row>
    <row r="212" spans="1:13" hidden="1" x14ac:dyDescent="0.25">
      <c r="A212" s="13"/>
      <c r="B212" s="13"/>
      <c r="C212" s="13"/>
      <c r="D212" s="16"/>
      <c r="E212" s="12" t="s">
        <v>206</v>
      </c>
      <c r="F212" s="13">
        <v>0</v>
      </c>
      <c r="G212" s="14">
        <v>0</v>
      </c>
      <c r="H212" s="14">
        <v>0</v>
      </c>
      <c r="I212" s="14">
        <v>0</v>
      </c>
      <c r="J212" s="15">
        <f t="shared" si="4"/>
        <v>0</v>
      </c>
      <c r="K212" s="13"/>
      <c r="L212" s="13"/>
      <c r="M212" s="13"/>
    </row>
    <row r="213" spans="1:13" hidden="1" x14ac:dyDescent="0.25">
      <c r="A213" s="13"/>
      <c r="B213" s="13"/>
      <c r="C213" s="13"/>
      <c r="D213" s="16"/>
      <c r="E213" s="12" t="s">
        <v>207</v>
      </c>
      <c r="F213" s="13">
        <v>1</v>
      </c>
      <c r="G213" s="14">
        <v>12.4</v>
      </c>
      <c r="H213" s="14">
        <v>0</v>
      </c>
      <c r="I213" s="14">
        <v>3.4</v>
      </c>
      <c r="J213" s="15">
        <f t="shared" si="4"/>
        <v>42.16</v>
      </c>
      <c r="K213" s="13"/>
      <c r="L213" s="13"/>
      <c r="M213" s="13"/>
    </row>
    <row r="214" spans="1:13" hidden="1" x14ac:dyDescent="0.25">
      <c r="A214" s="13"/>
      <c r="B214" s="13"/>
      <c r="C214" s="13"/>
      <c r="D214" s="16"/>
      <c r="E214" s="12" t="s">
        <v>208</v>
      </c>
      <c r="F214" s="13">
        <v>1</v>
      </c>
      <c r="G214" s="14">
        <v>1.8</v>
      </c>
      <c r="H214" s="14">
        <v>0</v>
      </c>
      <c r="I214" s="14">
        <v>3.6</v>
      </c>
      <c r="J214" s="15">
        <f t="shared" si="4"/>
        <v>6.48</v>
      </c>
      <c r="K214" s="13"/>
      <c r="L214" s="13"/>
      <c r="M214" s="13"/>
    </row>
    <row r="215" spans="1:13" hidden="1" x14ac:dyDescent="0.25">
      <c r="A215" s="13"/>
      <c r="B215" s="13"/>
      <c r="C215" s="13"/>
      <c r="D215" s="16"/>
      <c r="E215" s="12" t="s">
        <v>209</v>
      </c>
      <c r="F215" s="13">
        <v>1</v>
      </c>
      <c r="G215" s="14">
        <v>7.6</v>
      </c>
      <c r="H215" s="14">
        <v>0</v>
      </c>
      <c r="I215" s="14">
        <v>3.4</v>
      </c>
      <c r="J215" s="15">
        <f t="shared" si="4"/>
        <v>25.84</v>
      </c>
      <c r="K215" s="13"/>
      <c r="L215" s="13"/>
      <c r="M215" s="13"/>
    </row>
    <row r="216" spans="1:13" hidden="1" x14ac:dyDescent="0.25">
      <c r="A216" s="13"/>
      <c r="B216" s="13"/>
      <c r="C216" s="13"/>
      <c r="D216" s="16"/>
      <c r="E216" s="12" t="s">
        <v>210</v>
      </c>
      <c r="F216" s="13">
        <v>1</v>
      </c>
      <c r="G216" s="14">
        <v>19.600000000000001</v>
      </c>
      <c r="H216" s="14">
        <v>0</v>
      </c>
      <c r="I216" s="14">
        <v>2.4</v>
      </c>
      <c r="J216" s="15">
        <f t="shared" si="4"/>
        <v>47.04</v>
      </c>
      <c r="K216" s="13"/>
      <c r="L216" s="13"/>
      <c r="M216" s="13"/>
    </row>
    <row r="217" spans="1:13" hidden="1" x14ac:dyDescent="0.25">
      <c r="A217" s="13"/>
      <c r="B217" s="13"/>
      <c r="C217" s="13"/>
      <c r="D217" s="16"/>
      <c r="E217" s="12" t="s">
        <v>211</v>
      </c>
      <c r="F217" s="13">
        <v>1</v>
      </c>
      <c r="G217" s="14">
        <v>8</v>
      </c>
      <c r="H217" s="14">
        <v>0</v>
      </c>
      <c r="I217" s="14">
        <v>4.2</v>
      </c>
      <c r="J217" s="15">
        <f t="shared" si="4"/>
        <v>33.6</v>
      </c>
      <c r="K217" s="13"/>
      <c r="L217" s="13"/>
      <c r="M217" s="13"/>
    </row>
    <row r="218" spans="1:13" hidden="1" x14ac:dyDescent="0.25">
      <c r="A218" s="13"/>
      <c r="B218" s="13"/>
      <c r="C218" s="13"/>
      <c r="D218" s="16"/>
      <c r="E218" s="12" t="s">
        <v>23</v>
      </c>
      <c r="F218" s="13">
        <v>1</v>
      </c>
      <c r="G218" s="14">
        <v>6.6</v>
      </c>
      <c r="H218" s="14">
        <v>0</v>
      </c>
      <c r="I218" s="14">
        <v>4.7</v>
      </c>
      <c r="J218" s="15">
        <f t="shared" si="4"/>
        <v>31.02</v>
      </c>
      <c r="K218" s="13"/>
      <c r="L218" s="13"/>
      <c r="M218" s="13"/>
    </row>
    <row r="219" spans="1:13" hidden="1" x14ac:dyDescent="0.25">
      <c r="A219" s="13"/>
      <c r="B219" s="13"/>
      <c r="C219" s="13"/>
      <c r="D219" s="16"/>
      <c r="E219" s="12" t="s">
        <v>212</v>
      </c>
      <c r="F219" s="13">
        <v>0</v>
      </c>
      <c r="G219" s="14">
        <v>0</v>
      </c>
      <c r="H219" s="14">
        <v>0</v>
      </c>
      <c r="I219" s="14">
        <v>0</v>
      </c>
      <c r="J219" s="15">
        <f t="shared" si="4"/>
        <v>0</v>
      </c>
      <c r="K219" s="13"/>
      <c r="L219" s="13"/>
      <c r="M219" s="13"/>
    </row>
    <row r="220" spans="1:13" hidden="1" x14ac:dyDescent="0.25">
      <c r="A220" s="13"/>
      <c r="B220" s="13"/>
      <c r="C220" s="13"/>
      <c r="D220" s="16"/>
      <c r="E220" s="12" t="s">
        <v>213</v>
      </c>
      <c r="F220" s="13">
        <v>0</v>
      </c>
      <c r="G220" s="14">
        <v>0</v>
      </c>
      <c r="H220" s="14">
        <v>0</v>
      </c>
      <c r="I220" s="14">
        <v>0</v>
      </c>
      <c r="J220" s="15">
        <f t="shared" si="4"/>
        <v>0</v>
      </c>
      <c r="K220" s="13"/>
      <c r="L220" s="13"/>
      <c r="M220" s="13"/>
    </row>
    <row r="221" spans="1:13" hidden="1" x14ac:dyDescent="0.25">
      <c r="A221" s="13"/>
      <c r="B221" s="13"/>
      <c r="C221" s="13"/>
      <c r="D221" s="16"/>
      <c r="E221" s="12" t="s">
        <v>214</v>
      </c>
      <c r="F221" s="13">
        <v>-1</v>
      </c>
      <c r="G221" s="14">
        <v>0</v>
      </c>
      <c r="H221" s="14">
        <v>1</v>
      </c>
      <c r="I221" s="14">
        <v>2.2000000000000002</v>
      </c>
      <c r="J221" s="15">
        <f t="shared" si="4"/>
        <v>-2.2000000000000002</v>
      </c>
      <c r="K221" s="13"/>
      <c r="L221" s="13"/>
      <c r="M221" s="13"/>
    </row>
    <row r="222" spans="1:13" hidden="1" x14ac:dyDescent="0.25">
      <c r="A222" s="13"/>
      <c r="B222" s="13"/>
      <c r="C222" s="13"/>
      <c r="D222" s="16"/>
      <c r="E222" s="12" t="s">
        <v>215</v>
      </c>
      <c r="F222" s="13">
        <v>-1</v>
      </c>
      <c r="G222" s="14">
        <v>0</v>
      </c>
      <c r="H222" s="14">
        <v>1</v>
      </c>
      <c r="I222" s="14">
        <v>2.2000000000000002</v>
      </c>
      <c r="J222" s="15">
        <f t="shared" si="4"/>
        <v>-2.2000000000000002</v>
      </c>
      <c r="K222" s="13"/>
      <c r="L222" s="13"/>
      <c r="M222" s="13"/>
    </row>
    <row r="223" spans="1:13" hidden="1" x14ac:dyDescent="0.25">
      <c r="A223" s="13"/>
      <c r="B223" s="13"/>
      <c r="C223" s="13"/>
      <c r="D223" s="16"/>
      <c r="E223" s="12" t="s">
        <v>216</v>
      </c>
      <c r="F223" s="13">
        <v>-2</v>
      </c>
      <c r="G223" s="14">
        <v>0</v>
      </c>
      <c r="H223" s="14">
        <v>1.2</v>
      </c>
      <c r="I223" s="14">
        <v>2.8</v>
      </c>
      <c r="J223" s="15">
        <f t="shared" si="4"/>
        <v>-6.72</v>
      </c>
      <c r="K223" s="13"/>
      <c r="L223" s="13"/>
      <c r="M223" s="13"/>
    </row>
    <row r="224" spans="1:13" hidden="1" x14ac:dyDescent="0.25">
      <c r="A224" s="13"/>
      <c r="B224" s="13"/>
      <c r="C224" s="13"/>
      <c r="D224" s="16"/>
      <c r="E224" s="13"/>
      <c r="F224" s="13"/>
      <c r="G224" s="13"/>
      <c r="H224" s="13"/>
      <c r="I224" s="13"/>
      <c r="J224" s="19" t="s">
        <v>217</v>
      </c>
      <c r="K224" s="9">
        <f>SUM(J211:J223)</f>
        <v>175.02000000000004</v>
      </c>
      <c r="L224" s="14">
        <v>40.1</v>
      </c>
      <c r="M224" s="9">
        <f>ROUND(L224*K224,2)</f>
        <v>7018.3</v>
      </c>
    </row>
    <row r="225" spans="1:13" ht="0.95" hidden="1" customHeight="1" x14ac:dyDescent="0.25">
      <c r="A225" s="20"/>
      <c r="B225" s="20"/>
      <c r="C225" s="20"/>
      <c r="D225" s="25"/>
      <c r="E225" s="20"/>
      <c r="F225" s="20"/>
      <c r="G225" s="20"/>
      <c r="H225" s="20"/>
      <c r="I225" s="20"/>
      <c r="J225" s="20"/>
      <c r="K225" s="20"/>
      <c r="L225" s="20"/>
      <c r="M225" s="20"/>
    </row>
    <row r="226" spans="1:13" ht="22.5" hidden="1" x14ac:dyDescent="0.25">
      <c r="A226" s="12" t="s">
        <v>218</v>
      </c>
      <c r="B226" s="12" t="s">
        <v>22</v>
      </c>
      <c r="C226" s="12" t="s">
        <v>64</v>
      </c>
      <c r="D226" s="24" t="s">
        <v>219</v>
      </c>
      <c r="E226" s="13"/>
      <c r="F226" s="13"/>
      <c r="G226" s="13"/>
      <c r="H226" s="13"/>
      <c r="I226" s="13"/>
      <c r="J226" s="13"/>
      <c r="K226" s="15">
        <f>K232</f>
        <v>77.519999999999982</v>
      </c>
      <c r="L226" s="15">
        <f>L232</f>
        <v>50.3</v>
      </c>
      <c r="M226" s="15">
        <f>M232</f>
        <v>3899.26</v>
      </c>
    </row>
    <row r="227" spans="1:13" ht="409.5" hidden="1" x14ac:dyDescent="0.25">
      <c r="A227" s="13"/>
      <c r="B227" s="13"/>
      <c r="C227" s="13"/>
      <c r="D227" s="16" t="s">
        <v>220</v>
      </c>
      <c r="E227" s="13"/>
      <c r="F227" s="13"/>
      <c r="G227" s="13"/>
      <c r="H227" s="13"/>
      <c r="I227" s="13"/>
      <c r="J227" s="13"/>
      <c r="K227" s="13"/>
      <c r="L227" s="13"/>
      <c r="M227" s="13"/>
    </row>
    <row r="228" spans="1:13" hidden="1" x14ac:dyDescent="0.25">
      <c r="A228" s="13"/>
      <c r="B228" s="13"/>
      <c r="C228" s="13"/>
      <c r="D228" s="16"/>
      <c r="E228" s="12" t="s">
        <v>221</v>
      </c>
      <c r="F228" s="13">
        <v>0</v>
      </c>
      <c r="G228" s="14">
        <v>0</v>
      </c>
      <c r="H228" s="14">
        <v>0</v>
      </c>
      <c r="I228" s="14">
        <v>0</v>
      </c>
      <c r="J228" s="15">
        <f>F228*(G228+ (G228= 0))*(H228+ (H228= 0))*(I228+ (I228= 0))</f>
        <v>0</v>
      </c>
      <c r="K228" s="13"/>
      <c r="L228" s="13"/>
      <c r="M228" s="13"/>
    </row>
    <row r="229" spans="1:13" hidden="1" x14ac:dyDescent="0.25">
      <c r="A229" s="13"/>
      <c r="B229" s="13"/>
      <c r="C229" s="13"/>
      <c r="D229" s="16"/>
      <c r="E229" s="12" t="s">
        <v>222</v>
      </c>
      <c r="F229" s="13">
        <v>1</v>
      </c>
      <c r="G229" s="14">
        <v>12</v>
      </c>
      <c r="H229" s="14">
        <v>0</v>
      </c>
      <c r="I229" s="14">
        <v>3.8</v>
      </c>
      <c r="J229" s="15">
        <f>F229*(G229+ (G229= 0))*(H229+ (H229= 0))*(I229+ (I229= 0))</f>
        <v>45.599999999999994</v>
      </c>
      <c r="K229" s="13"/>
      <c r="L229" s="13"/>
      <c r="M229" s="13"/>
    </row>
    <row r="230" spans="1:13" hidden="1" x14ac:dyDescent="0.25">
      <c r="A230" s="13"/>
      <c r="B230" s="13"/>
      <c r="C230" s="13"/>
      <c r="D230" s="16"/>
      <c r="E230" s="12" t="s">
        <v>223</v>
      </c>
      <c r="F230" s="13">
        <v>4</v>
      </c>
      <c r="G230" s="14">
        <v>1.6</v>
      </c>
      <c r="H230" s="14">
        <v>0</v>
      </c>
      <c r="I230" s="14">
        <v>3.8</v>
      </c>
      <c r="J230" s="15">
        <f>F230*(G230+ (G230= 0))*(H230+ (H230= 0))*(I230+ (I230= 0))</f>
        <v>24.32</v>
      </c>
      <c r="K230" s="13"/>
      <c r="L230" s="13"/>
      <c r="M230" s="13"/>
    </row>
    <row r="231" spans="1:13" hidden="1" x14ac:dyDescent="0.25">
      <c r="A231" s="13"/>
      <c r="B231" s="13"/>
      <c r="C231" s="13"/>
      <c r="D231" s="16"/>
      <c r="E231" s="12" t="s">
        <v>23</v>
      </c>
      <c r="F231" s="13">
        <v>1</v>
      </c>
      <c r="G231" s="14">
        <v>2</v>
      </c>
      <c r="H231" s="14">
        <v>0</v>
      </c>
      <c r="I231" s="14">
        <v>3.8</v>
      </c>
      <c r="J231" s="15">
        <f>F231*(G231+ (G231= 0))*(H231+ (H231= 0))*(I231+ (I231= 0))</f>
        <v>7.6</v>
      </c>
      <c r="K231" s="13"/>
      <c r="L231" s="13"/>
      <c r="M231" s="13"/>
    </row>
    <row r="232" spans="1:13" hidden="1" x14ac:dyDescent="0.25">
      <c r="A232" s="13"/>
      <c r="B232" s="13"/>
      <c r="C232" s="13"/>
      <c r="D232" s="16"/>
      <c r="E232" s="13"/>
      <c r="F232" s="13"/>
      <c r="G232" s="13"/>
      <c r="H232" s="13"/>
      <c r="I232" s="13"/>
      <c r="J232" s="19" t="s">
        <v>224</v>
      </c>
      <c r="K232" s="9">
        <f>SUM(J228:J231)</f>
        <v>77.519999999999982</v>
      </c>
      <c r="L232" s="14">
        <v>50.3</v>
      </c>
      <c r="M232" s="9">
        <f>ROUND(L232*K232,2)</f>
        <v>3899.26</v>
      </c>
    </row>
    <row r="233" spans="1:13" ht="0.95" hidden="1" customHeight="1" x14ac:dyDescent="0.25">
      <c r="A233" s="20"/>
      <c r="B233" s="20"/>
      <c r="C233" s="20"/>
      <c r="D233" s="25"/>
      <c r="E233" s="20"/>
      <c r="F233" s="20"/>
      <c r="G233" s="20"/>
      <c r="H233" s="20"/>
      <c r="I233" s="20"/>
      <c r="J233" s="20"/>
      <c r="K233" s="20"/>
      <c r="L233" s="20"/>
      <c r="M233" s="20"/>
    </row>
    <row r="234" spans="1:13" ht="22.5" hidden="1" x14ac:dyDescent="0.25">
      <c r="A234" s="12" t="s">
        <v>225</v>
      </c>
      <c r="B234" s="12" t="s">
        <v>22</v>
      </c>
      <c r="C234" s="12" t="s">
        <v>64</v>
      </c>
      <c r="D234" s="24" t="s">
        <v>226</v>
      </c>
      <c r="E234" s="13"/>
      <c r="F234" s="13"/>
      <c r="G234" s="13"/>
      <c r="H234" s="13"/>
      <c r="I234" s="13"/>
      <c r="J234" s="13"/>
      <c r="K234" s="15">
        <f>K249</f>
        <v>175.02000000000004</v>
      </c>
      <c r="L234" s="15">
        <f>L249</f>
        <v>9.4700000000000006</v>
      </c>
      <c r="M234" s="15">
        <f>M249</f>
        <v>1657.44</v>
      </c>
    </row>
    <row r="235" spans="1:13" ht="56.25" hidden="1" x14ac:dyDescent="0.25">
      <c r="A235" s="13"/>
      <c r="B235" s="13"/>
      <c r="C235" s="13"/>
      <c r="D235" s="16" t="s">
        <v>227</v>
      </c>
      <c r="E235" s="13"/>
      <c r="F235" s="13"/>
      <c r="G235" s="13"/>
      <c r="H235" s="13"/>
      <c r="I235" s="13"/>
      <c r="J235" s="13"/>
      <c r="K235" s="13"/>
      <c r="L235" s="13"/>
      <c r="M235" s="13"/>
    </row>
    <row r="236" spans="1:13" hidden="1" x14ac:dyDescent="0.25">
      <c r="A236" s="13"/>
      <c r="B236" s="13"/>
      <c r="C236" s="13"/>
      <c r="D236" s="16"/>
      <c r="E236" s="12" t="s">
        <v>205</v>
      </c>
      <c r="F236" s="13">
        <v>0</v>
      </c>
      <c r="G236" s="17">
        <v>0</v>
      </c>
      <c r="H236" s="17">
        <v>0</v>
      </c>
      <c r="I236" s="17">
        <v>0</v>
      </c>
      <c r="J236" s="18">
        <f t="shared" ref="J236:J248" si="5">F236*(G236+ (G236= 0))*(H236+ (H236= 0))*(I236+ (I236= 0))</f>
        <v>0</v>
      </c>
      <c r="K236" s="13"/>
      <c r="L236" s="13"/>
      <c r="M236" s="13"/>
    </row>
    <row r="237" spans="1:13" hidden="1" x14ac:dyDescent="0.25">
      <c r="A237" s="13"/>
      <c r="B237" s="13"/>
      <c r="C237" s="13"/>
      <c r="D237" s="16"/>
      <c r="E237" s="12" t="s">
        <v>206</v>
      </c>
      <c r="F237" s="13">
        <v>0</v>
      </c>
      <c r="G237" s="17">
        <v>0</v>
      </c>
      <c r="H237" s="17">
        <v>0</v>
      </c>
      <c r="I237" s="17">
        <v>0</v>
      </c>
      <c r="J237" s="18">
        <f t="shared" si="5"/>
        <v>0</v>
      </c>
      <c r="K237" s="13"/>
      <c r="L237" s="13"/>
      <c r="M237" s="13"/>
    </row>
    <row r="238" spans="1:13" hidden="1" x14ac:dyDescent="0.25">
      <c r="A238" s="13"/>
      <c r="B238" s="13"/>
      <c r="C238" s="13"/>
      <c r="D238" s="16"/>
      <c r="E238" s="12" t="s">
        <v>207</v>
      </c>
      <c r="F238" s="13">
        <v>1</v>
      </c>
      <c r="G238" s="17">
        <v>12.4</v>
      </c>
      <c r="H238" s="17">
        <v>0</v>
      </c>
      <c r="I238" s="17">
        <v>3.4</v>
      </c>
      <c r="J238" s="18">
        <f t="shared" si="5"/>
        <v>42.16</v>
      </c>
      <c r="K238" s="13"/>
      <c r="L238" s="13"/>
      <c r="M238" s="13"/>
    </row>
    <row r="239" spans="1:13" hidden="1" x14ac:dyDescent="0.25">
      <c r="A239" s="13"/>
      <c r="B239" s="13"/>
      <c r="C239" s="13"/>
      <c r="D239" s="16"/>
      <c r="E239" s="12" t="s">
        <v>208</v>
      </c>
      <c r="F239" s="13">
        <v>1</v>
      </c>
      <c r="G239" s="17">
        <v>1.8</v>
      </c>
      <c r="H239" s="17">
        <v>0</v>
      </c>
      <c r="I239" s="17">
        <v>3.6</v>
      </c>
      <c r="J239" s="18">
        <f t="shared" si="5"/>
        <v>6.48</v>
      </c>
      <c r="K239" s="13"/>
      <c r="L239" s="13"/>
      <c r="M239" s="13"/>
    </row>
    <row r="240" spans="1:13" hidden="1" x14ac:dyDescent="0.25">
      <c r="A240" s="13"/>
      <c r="B240" s="13"/>
      <c r="C240" s="13"/>
      <c r="D240" s="16"/>
      <c r="E240" s="12" t="s">
        <v>209</v>
      </c>
      <c r="F240" s="13">
        <v>1</v>
      </c>
      <c r="G240" s="17">
        <v>7.6</v>
      </c>
      <c r="H240" s="17">
        <v>0</v>
      </c>
      <c r="I240" s="17">
        <v>3.4</v>
      </c>
      <c r="J240" s="18">
        <f t="shared" si="5"/>
        <v>25.84</v>
      </c>
      <c r="K240" s="13"/>
      <c r="L240" s="13"/>
      <c r="M240" s="13"/>
    </row>
    <row r="241" spans="1:13" hidden="1" x14ac:dyDescent="0.25">
      <c r="A241" s="13"/>
      <c r="B241" s="13"/>
      <c r="C241" s="13"/>
      <c r="D241" s="16"/>
      <c r="E241" s="12" t="s">
        <v>210</v>
      </c>
      <c r="F241" s="13">
        <v>1</v>
      </c>
      <c r="G241" s="17">
        <v>19.600000000000001</v>
      </c>
      <c r="H241" s="17">
        <v>0</v>
      </c>
      <c r="I241" s="17">
        <v>2.4</v>
      </c>
      <c r="J241" s="18">
        <f t="shared" si="5"/>
        <v>47.04</v>
      </c>
      <c r="K241" s="13"/>
      <c r="L241" s="13"/>
      <c r="M241" s="13"/>
    </row>
    <row r="242" spans="1:13" hidden="1" x14ac:dyDescent="0.25">
      <c r="A242" s="13"/>
      <c r="B242" s="13"/>
      <c r="C242" s="13"/>
      <c r="D242" s="16"/>
      <c r="E242" s="12" t="s">
        <v>211</v>
      </c>
      <c r="F242" s="13">
        <v>1</v>
      </c>
      <c r="G242" s="17">
        <v>8</v>
      </c>
      <c r="H242" s="17">
        <v>0</v>
      </c>
      <c r="I242" s="17">
        <v>4.2</v>
      </c>
      <c r="J242" s="18">
        <f t="shared" si="5"/>
        <v>33.6</v>
      </c>
      <c r="K242" s="13"/>
      <c r="L242" s="13"/>
      <c r="M242" s="13"/>
    </row>
    <row r="243" spans="1:13" hidden="1" x14ac:dyDescent="0.25">
      <c r="A243" s="13"/>
      <c r="B243" s="13"/>
      <c r="C243" s="13"/>
      <c r="D243" s="16"/>
      <c r="E243" s="12" t="s">
        <v>23</v>
      </c>
      <c r="F243" s="13">
        <v>1</v>
      </c>
      <c r="G243" s="17">
        <v>6.6</v>
      </c>
      <c r="H243" s="17">
        <v>0</v>
      </c>
      <c r="I243" s="17">
        <v>4.7</v>
      </c>
      <c r="J243" s="18">
        <f t="shared" si="5"/>
        <v>31.02</v>
      </c>
      <c r="K243" s="13"/>
      <c r="L243" s="13"/>
      <c r="M243" s="13"/>
    </row>
    <row r="244" spans="1:13" hidden="1" x14ac:dyDescent="0.25">
      <c r="A244" s="13"/>
      <c r="B244" s="13"/>
      <c r="C244" s="13"/>
      <c r="D244" s="16"/>
      <c r="E244" s="12" t="s">
        <v>212</v>
      </c>
      <c r="F244" s="13">
        <v>0</v>
      </c>
      <c r="G244" s="17">
        <v>0</v>
      </c>
      <c r="H244" s="17">
        <v>0</v>
      </c>
      <c r="I244" s="17">
        <v>0</v>
      </c>
      <c r="J244" s="18">
        <f t="shared" si="5"/>
        <v>0</v>
      </c>
      <c r="K244" s="13"/>
      <c r="L244" s="13"/>
      <c r="M244" s="13"/>
    </row>
    <row r="245" spans="1:13" hidden="1" x14ac:dyDescent="0.25">
      <c r="A245" s="13"/>
      <c r="B245" s="13"/>
      <c r="C245" s="13"/>
      <c r="D245" s="16"/>
      <c r="E245" s="12" t="s">
        <v>213</v>
      </c>
      <c r="F245" s="13">
        <v>0</v>
      </c>
      <c r="G245" s="17">
        <v>0</v>
      </c>
      <c r="H245" s="17">
        <v>0</v>
      </c>
      <c r="I245" s="17">
        <v>0</v>
      </c>
      <c r="J245" s="18">
        <f t="shared" si="5"/>
        <v>0</v>
      </c>
      <c r="K245" s="13"/>
      <c r="L245" s="13"/>
      <c r="M245" s="13"/>
    </row>
    <row r="246" spans="1:13" hidden="1" x14ac:dyDescent="0.25">
      <c r="A246" s="13"/>
      <c r="B246" s="13"/>
      <c r="C246" s="13"/>
      <c r="D246" s="16"/>
      <c r="E246" s="12" t="s">
        <v>214</v>
      </c>
      <c r="F246" s="13">
        <v>-1</v>
      </c>
      <c r="G246" s="17">
        <v>0</v>
      </c>
      <c r="H246" s="17">
        <v>1</v>
      </c>
      <c r="I246" s="17">
        <v>2.2000000000000002</v>
      </c>
      <c r="J246" s="18">
        <f t="shared" si="5"/>
        <v>-2.2000000000000002</v>
      </c>
      <c r="K246" s="13"/>
      <c r="L246" s="13"/>
      <c r="M246" s="13"/>
    </row>
    <row r="247" spans="1:13" hidden="1" x14ac:dyDescent="0.25">
      <c r="A247" s="13"/>
      <c r="B247" s="13"/>
      <c r="C247" s="13"/>
      <c r="D247" s="16"/>
      <c r="E247" s="12" t="s">
        <v>215</v>
      </c>
      <c r="F247" s="13">
        <v>-1</v>
      </c>
      <c r="G247" s="17">
        <v>0</v>
      </c>
      <c r="H247" s="17">
        <v>1</v>
      </c>
      <c r="I247" s="17">
        <v>2.2000000000000002</v>
      </c>
      <c r="J247" s="18">
        <f t="shared" si="5"/>
        <v>-2.2000000000000002</v>
      </c>
      <c r="K247" s="13"/>
      <c r="L247" s="13"/>
      <c r="M247" s="13"/>
    </row>
    <row r="248" spans="1:13" hidden="1" x14ac:dyDescent="0.25">
      <c r="A248" s="13"/>
      <c r="B248" s="13"/>
      <c r="C248" s="13"/>
      <c r="D248" s="16"/>
      <c r="E248" s="12" t="s">
        <v>216</v>
      </c>
      <c r="F248" s="13">
        <v>-2</v>
      </c>
      <c r="G248" s="17">
        <v>0</v>
      </c>
      <c r="H248" s="17">
        <v>1.2</v>
      </c>
      <c r="I248" s="17">
        <v>2.8</v>
      </c>
      <c r="J248" s="18">
        <f t="shared" si="5"/>
        <v>-6.72</v>
      </c>
      <c r="K248" s="13"/>
      <c r="L248" s="13"/>
      <c r="M248" s="13"/>
    </row>
    <row r="249" spans="1:13" hidden="1" x14ac:dyDescent="0.25">
      <c r="A249" s="13"/>
      <c r="B249" s="13"/>
      <c r="C249" s="13"/>
      <c r="D249" s="16"/>
      <c r="E249" s="13"/>
      <c r="F249" s="13"/>
      <c r="G249" s="13"/>
      <c r="H249" s="13"/>
      <c r="I249" s="13"/>
      <c r="J249" s="19" t="s">
        <v>228</v>
      </c>
      <c r="K249" s="9">
        <f>SUM(J236:J248)</f>
        <v>175.02000000000004</v>
      </c>
      <c r="L249" s="14">
        <v>9.4700000000000006</v>
      </c>
      <c r="M249" s="9">
        <f>ROUND(L249*K249,2)</f>
        <v>1657.44</v>
      </c>
    </row>
    <row r="250" spans="1:13" ht="0.95" hidden="1" customHeight="1" x14ac:dyDescent="0.25">
      <c r="A250" s="20"/>
      <c r="B250" s="20"/>
      <c r="C250" s="20"/>
      <c r="D250" s="25"/>
      <c r="E250" s="20"/>
      <c r="F250" s="20"/>
      <c r="G250" s="20"/>
      <c r="H250" s="20"/>
      <c r="I250" s="20"/>
      <c r="J250" s="20"/>
      <c r="K250" s="20"/>
      <c r="L250" s="20"/>
      <c r="M250" s="20"/>
    </row>
    <row r="251" spans="1:13" ht="22.5" hidden="1" x14ac:dyDescent="0.25">
      <c r="A251" s="12" t="s">
        <v>229</v>
      </c>
      <c r="B251" s="12" t="s">
        <v>22</v>
      </c>
      <c r="C251" s="12" t="s">
        <v>231</v>
      </c>
      <c r="D251" s="24" t="s">
        <v>230</v>
      </c>
      <c r="E251" s="13"/>
      <c r="F251" s="13"/>
      <c r="G251" s="13"/>
      <c r="H251" s="13"/>
      <c r="I251" s="13"/>
      <c r="J251" s="13"/>
      <c r="K251" s="15">
        <f>K257</f>
        <v>20.6</v>
      </c>
      <c r="L251" s="15">
        <f>L257</f>
        <v>26.5</v>
      </c>
      <c r="M251" s="15">
        <f>M257</f>
        <v>545.9</v>
      </c>
    </row>
    <row r="252" spans="1:13" ht="101.25" hidden="1" x14ac:dyDescent="0.25">
      <c r="A252" s="13"/>
      <c r="B252" s="13"/>
      <c r="C252" s="13"/>
      <c r="D252" s="16" t="s">
        <v>232</v>
      </c>
      <c r="E252" s="13"/>
      <c r="F252" s="13"/>
      <c r="G252" s="13"/>
      <c r="H252" s="13"/>
      <c r="I252" s="13"/>
      <c r="J252" s="13"/>
      <c r="K252" s="13"/>
      <c r="L252" s="13"/>
      <c r="M252" s="13"/>
    </row>
    <row r="253" spans="1:13" hidden="1" x14ac:dyDescent="0.25">
      <c r="A253" s="13"/>
      <c r="B253" s="13"/>
      <c r="C253" s="13"/>
      <c r="D253" s="16"/>
      <c r="E253" s="12" t="s">
        <v>233</v>
      </c>
      <c r="F253" s="13">
        <v>0</v>
      </c>
      <c r="G253" s="17">
        <v>0</v>
      </c>
      <c r="H253" s="17">
        <v>0</v>
      </c>
      <c r="I253" s="17">
        <v>0</v>
      </c>
      <c r="J253" s="18">
        <f>F253*(G253+ (G253= 0))*(H253+ (H253= 0))*(I253+ (I253= 0))</f>
        <v>0</v>
      </c>
      <c r="K253" s="13"/>
      <c r="L253" s="13"/>
      <c r="M253" s="13"/>
    </row>
    <row r="254" spans="1:13" hidden="1" x14ac:dyDescent="0.25">
      <c r="A254" s="13"/>
      <c r="B254" s="13"/>
      <c r="C254" s="13"/>
      <c r="D254" s="16"/>
      <c r="E254" s="12" t="s">
        <v>234</v>
      </c>
      <c r="F254" s="13">
        <v>1</v>
      </c>
      <c r="G254" s="17">
        <v>12.2</v>
      </c>
      <c r="H254" s="17">
        <v>0</v>
      </c>
      <c r="I254" s="17">
        <v>0</v>
      </c>
      <c r="J254" s="18">
        <f>F254*(G254+ (G254= 0))*(H254+ (H254= 0))*(I254+ (I254= 0))</f>
        <v>12.2</v>
      </c>
      <c r="K254" s="13"/>
      <c r="L254" s="13"/>
      <c r="M254" s="13"/>
    </row>
    <row r="255" spans="1:13" hidden="1" x14ac:dyDescent="0.25">
      <c r="A255" s="13"/>
      <c r="B255" s="13"/>
      <c r="C255" s="13"/>
      <c r="D255" s="16"/>
      <c r="E255" s="12" t="s">
        <v>235</v>
      </c>
      <c r="F255" s="13">
        <v>4</v>
      </c>
      <c r="G255" s="17">
        <v>1.6</v>
      </c>
      <c r="H255" s="17">
        <v>0</v>
      </c>
      <c r="I255" s="17">
        <v>0</v>
      </c>
      <c r="J255" s="18">
        <f>F255*(G255+ (G255= 0))*(H255+ (H255= 0))*(I255+ (I255= 0))</f>
        <v>6.4</v>
      </c>
      <c r="K255" s="13"/>
      <c r="L255" s="13"/>
      <c r="M255" s="13"/>
    </row>
    <row r="256" spans="1:13" hidden="1" x14ac:dyDescent="0.25">
      <c r="A256" s="13"/>
      <c r="B256" s="13"/>
      <c r="C256" s="13"/>
      <c r="D256" s="16"/>
      <c r="E256" s="12" t="s">
        <v>23</v>
      </c>
      <c r="F256" s="13">
        <v>1</v>
      </c>
      <c r="G256" s="17">
        <v>2</v>
      </c>
      <c r="H256" s="17">
        <v>0</v>
      </c>
      <c r="I256" s="17">
        <v>0</v>
      </c>
      <c r="J256" s="18">
        <f>F256*(G256+ (G256= 0))*(H256+ (H256= 0))*(I256+ (I256= 0))</f>
        <v>2</v>
      </c>
      <c r="K256" s="13"/>
      <c r="L256" s="13"/>
      <c r="M256" s="13"/>
    </row>
    <row r="257" spans="1:13" hidden="1" x14ac:dyDescent="0.25">
      <c r="A257" s="13"/>
      <c r="B257" s="13"/>
      <c r="C257" s="13"/>
      <c r="D257" s="16"/>
      <c r="E257" s="13"/>
      <c r="F257" s="13"/>
      <c r="G257" s="13"/>
      <c r="H257" s="13"/>
      <c r="I257" s="13"/>
      <c r="J257" s="19" t="s">
        <v>236</v>
      </c>
      <c r="K257" s="9">
        <f>SUM(J253:J256)</f>
        <v>20.6</v>
      </c>
      <c r="L257" s="14">
        <v>26.5</v>
      </c>
      <c r="M257" s="9">
        <f>ROUND(L257*K257,2)</f>
        <v>545.9</v>
      </c>
    </row>
    <row r="258" spans="1:13" ht="0.95" hidden="1" customHeight="1" x14ac:dyDescent="0.25">
      <c r="A258" s="20"/>
      <c r="B258" s="20"/>
      <c r="C258" s="20"/>
      <c r="D258" s="25"/>
      <c r="E258" s="20"/>
      <c r="F258" s="20"/>
      <c r="G258" s="20"/>
      <c r="H258" s="20"/>
      <c r="I258" s="20"/>
      <c r="J258" s="20"/>
      <c r="K258" s="20"/>
      <c r="L258" s="20"/>
      <c r="M258" s="20"/>
    </row>
    <row r="259" spans="1:13" ht="22.5" hidden="1" x14ac:dyDescent="0.25">
      <c r="A259" s="12" t="s">
        <v>237</v>
      </c>
      <c r="B259" s="12" t="s">
        <v>22</v>
      </c>
      <c r="C259" s="12" t="s">
        <v>231</v>
      </c>
      <c r="D259" s="24" t="s">
        <v>238</v>
      </c>
      <c r="E259" s="13"/>
      <c r="F259" s="13"/>
      <c r="G259" s="13"/>
      <c r="H259" s="13"/>
      <c r="I259" s="13"/>
      <c r="J259" s="13"/>
      <c r="K259" s="15">
        <f>K262</f>
        <v>2</v>
      </c>
      <c r="L259" s="15">
        <f>L262</f>
        <v>25.8</v>
      </c>
      <c r="M259" s="15">
        <f>M262</f>
        <v>51.6</v>
      </c>
    </row>
    <row r="260" spans="1:13" ht="123.75" hidden="1" x14ac:dyDescent="0.25">
      <c r="A260" s="13"/>
      <c r="B260" s="13"/>
      <c r="C260" s="13"/>
      <c r="D260" s="16" t="s">
        <v>239</v>
      </c>
      <c r="E260" s="13"/>
      <c r="F260" s="13"/>
      <c r="G260" s="13"/>
      <c r="H260" s="13"/>
      <c r="I260" s="13"/>
      <c r="J260" s="13"/>
      <c r="K260" s="13"/>
      <c r="L260" s="13"/>
      <c r="M260" s="13"/>
    </row>
    <row r="261" spans="1:13" hidden="1" x14ac:dyDescent="0.25">
      <c r="A261" s="13"/>
      <c r="B261" s="13"/>
      <c r="C261" s="13"/>
      <c r="D261" s="16"/>
      <c r="E261" s="12" t="s">
        <v>240</v>
      </c>
      <c r="F261" s="13">
        <v>2</v>
      </c>
      <c r="G261" s="14">
        <v>1</v>
      </c>
      <c r="H261" s="14">
        <v>0</v>
      </c>
      <c r="I261" s="14">
        <v>0</v>
      </c>
      <c r="J261" s="15">
        <f>F261*(G261+ (G261= 0))*(H261+ (H261= 0))*(I261+ (I261= 0))</f>
        <v>2</v>
      </c>
      <c r="K261" s="13"/>
      <c r="L261" s="13"/>
      <c r="M261" s="13"/>
    </row>
    <row r="262" spans="1:13" hidden="1" x14ac:dyDescent="0.25">
      <c r="A262" s="13"/>
      <c r="B262" s="13"/>
      <c r="C262" s="13"/>
      <c r="D262" s="16"/>
      <c r="E262" s="13"/>
      <c r="F262" s="13"/>
      <c r="G262" s="13"/>
      <c r="H262" s="13"/>
      <c r="I262" s="13"/>
      <c r="J262" s="19" t="s">
        <v>241</v>
      </c>
      <c r="K262" s="9">
        <f>SUM(J261:J261)</f>
        <v>2</v>
      </c>
      <c r="L262" s="14">
        <v>25.8</v>
      </c>
      <c r="M262" s="9">
        <f>ROUND(L262*K262,2)</f>
        <v>51.6</v>
      </c>
    </row>
    <row r="263" spans="1:13" ht="0.95" hidden="1" customHeight="1" x14ac:dyDescent="0.25">
      <c r="A263" s="20"/>
      <c r="B263" s="20"/>
      <c r="C263" s="20"/>
      <c r="D263" s="25"/>
      <c r="E263" s="20"/>
      <c r="F263" s="20"/>
      <c r="G263" s="20"/>
      <c r="H263" s="20"/>
      <c r="I263" s="20"/>
      <c r="J263" s="20"/>
      <c r="K263" s="20"/>
      <c r="L263" s="20"/>
      <c r="M263" s="20"/>
    </row>
    <row r="264" spans="1:13" ht="22.5" hidden="1" x14ac:dyDescent="0.25">
      <c r="A264" s="12" t="s">
        <v>242</v>
      </c>
      <c r="B264" s="12" t="s">
        <v>22</v>
      </c>
      <c r="C264" s="12" t="s">
        <v>231</v>
      </c>
      <c r="D264" s="24" t="s">
        <v>243</v>
      </c>
      <c r="E264" s="13"/>
      <c r="F264" s="13"/>
      <c r="G264" s="13"/>
      <c r="H264" s="13"/>
      <c r="I264" s="13"/>
      <c r="J264" s="13"/>
      <c r="K264" s="15">
        <f>K269</f>
        <v>24.4</v>
      </c>
      <c r="L264" s="15">
        <f>L269</f>
        <v>23.6</v>
      </c>
      <c r="M264" s="15">
        <f>M269</f>
        <v>575.84</v>
      </c>
    </row>
    <row r="265" spans="1:13" ht="180" hidden="1" x14ac:dyDescent="0.25">
      <c r="A265" s="13"/>
      <c r="B265" s="13"/>
      <c r="C265" s="13"/>
      <c r="D265" s="16" t="s">
        <v>244</v>
      </c>
      <c r="E265" s="13"/>
      <c r="F265" s="13"/>
      <c r="G265" s="13"/>
      <c r="H265" s="13"/>
      <c r="I265" s="13"/>
      <c r="J265" s="13"/>
      <c r="K265" s="13"/>
      <c r="L265" s="13"/>
      <c r="M265" s="13"/>
    </row>
    <row r="266" spans="1:13" hidden="1" x14ac:dyDescent="0.25">
      <c r="A266" s="13"/>
      <c r="B266" s="13"/>
      <c r="C266" s="13"/>
      <c r="D266" s="16"/>
      <c r="E266" s="12" t="s">
        <v>245</v>
      </c>
      <c r="F266" s="13">
        <v>1</v>
      </c>
      <c r="G266" s="14">
        <v>18.8</v>
      </c>
      <c r="H266" s="14">
        <v>0</v>
      </c>
      <c r="I266" s="14">
        <v>0</v>
      </c>
      <c r="J266" s="15">
        <f>F266*(G266+ (G266= 0))*(H266+ (H266= 0))*(I266+ (I266= 0))</f>
        <v>18.8</v>
      </c>
      <c r="K266" s="13"/>
      <c r="L266" s="13"/>
      <c r="M266" s="13"/>
    </row>
    <row r="267" spans="1:13" hidden="1" x14ac:dyDescent="0.25">
      <c r="A267" s="13"/>
      <c r="B267" s="13"/>
      <c r="C267" s="13"/>
      <c r="D267" s="16"/>
      <c r="E267" s="12" t="s">
        <v>246</v>
      </c>
      <c r="F267" s="13">
        <v>3</v>
      </c>
      <c r="G267" s="14">
        <v>1.2</v>
      </c>
      <c r="H267" s="14">
        <v>0</v>
      </c>
      <c r="I267" s="14">
        <v>0</v>
      </c>
      <c r="J267" s="15">
        <f>F267*(G267+ (G267= 0))*(H267+ (H267= 0))*(I267+ (I267= 0))</f>
        <v>3.5999999999999996</v>
      </c>
      <c r="K267" s="13"/>
      <c r="L267" s="13"/>
      <c r="M267" s="13"/>
    </row>
    <row r="268" spans="1:13" hidden="1" x14ac:dyDescent="0.25">
      <c r="A268" s="13"/>
      <c r="B268" s="13"/>
      <c r="C268" s="13"/>
      <c r="D268" s="16"/>
      <c r="E268" s="12" t="s">
        <v>247</v>
      </c>
      <c r="F268" s="13">
        <v>2</v>
      </c>
      <c r="G268" s="14">
        <v>1</v>
      </c>
      <c r="H268" s="14">
        <v>0</v>
      </c>
      <c r="I268" s="14">
        <v>0</v>
      </c>
      <c r="J268" s="15">
        <f>F268*(G268+ (G268= 0))*(H268+ (H268= 0))*(I268+ (I268= 0))</f>
        <v>2</v>
      </c>
      <c r="K268" s="13"/>
      <c r="L268" s="13"/>
      <c r="M268" s="13"/>
    </row>
    <row r="269" spans="1:13" hidden="1" x14ac:dyDescent="0.25">
      <c r="A269" s="13"/>
      <c r="B269" s="13"/>
      <c r="C269" s="13"/>
      <c r="D269" s="16"/>
      <c r="E269" s="13"/>
      <c r="F269" s="13"/>
      <c r="G269" s="13"/>
      <c r="H269" s="13"/>
      <c r="I269" s="13"/>
      <c r="J269" s="19" t="s">
        <v>248</v>
      </c>
      <c r="K269" s="9">
        <f>SUM(J266:J268)</f>
        <v>24.4</v>
      </c>
      <c r="L269" s="14">
        <v>23.6</v>
      </c>
      <c r="M269" s="9">
        <f>ROUND(L269*K269,2)</f>
        <v>575.84</v>
      </c>
    </row>
    <row r="270" spans="1:13" ht="0.95" hidden="1" customHeight="1" x14ac:dyDescent="0.25">
      <c r="A270" s="20"/>
      <c r="B270" s="20"/>
      <c r="C270" s="20"/>
      <c r="D270" s="25"/>
      <c r="E270" s="20"/>
      <c r="F270" s="20"/>
      <c r="G270" s="20"/>
      <c r="H270" s="20"/>
      <c r="I270" s="20"/>
      <c r="J270" s="20"/>
      <c r="K270" s="20"/>
      <c r="L270" s="20"/>
      <c r="M270" s="20"/>
    </row>
    <row r="271" spans="1:13" ht="22.5" hidden="1" x14ac:dyDescent="0.25">
      <c r="A271" s="12" t="s">
        <v>249</v>
      </c>
      <c r="B271" s="12" t="s">
        <v>22</v>
      </c>
      <c r="C271" s="12" t="s">
        <v>64</v>
      </c>
      <c r="D271" s="24" t="s">
        <v>250</v>
      </c>
      <c r="E271" s="13"/>
      <c r="F271" s="13"/>
      <c r="G271" s="13"/>
      <c r="H271" s="13"/>
      <c r="I271" s="13"/>
      <c r="J271" s="13"/>
      <c r="K271" s="15">
        <f>K286</f>
        <v>175.02000000000004</v>
      </c>
      <c r="L271" s="15">
        <f>L286</f>
        <v>14</v>
      </c>
      <c r="M271" s="15">
        <f>M286</f>
        <v>2450.2800000000002</v>
      </c>
    </row>
    <row r="272" spans="1:13" ht="123.75" hidden="1" x14ac:dyDescent="0.25">
      <c r="A272" s="13"/>
      <c r="B272" s="13"/>
      <c r="C272" s="13"/>
      <c r="D272" s="16" t="s">
        <v>251</v>
      </c>
      <c r="E272" s="13"/>
      <c r="F272" s="13"/>
      <c r="G272" s="13"/>
      <c r="H272" s="13"/>
      <c r="I272" s="13"/>
      <c r="J272" s="13"/>
      <c r="K272" s="13"/>
      <c r="L272" s="13"/>
      <c r="M272" s="13"/>
    </row>
    <row r="273" spans="1:13" hidden="1" x14ac:dyDescent="0.25">
      <c r="A273" s="13"/>
      <c r="B273" s="13"/>
      <c r="C273" s="13"/>
      <c r="D273" s="16"/>
      <c r="E273" s="12" t="s">
        <v>205</v>
      </c>
      <c r="F273" s="13">
        <v>0</v>
      </c>
      <c r="G273" s="14">
        <v>0</v>
      </c>
      <c r="H273" s="14">
        <v>0</v>
      </c>
      <c r="I273" s="14">
        <v>0</v>
      </c>
      <c r="J273" s="15">
        <f t="shared" ref="J273:J285" si="6">F273*(G273+ (G273= 0))*(H273+ (H273= 0))*(I273+ (I273= 0))</f>
        <v>0</v>
      </c>
      <c r="K273" s="13"/>
      <c r="L273" s="13"/>
      <c r="M273" s="13"/>
    </row>
    <row r="274" spans="1:13" hidden="1" x14ac:dyDescent="0.25">
      <c r="A274" s="13"/>
      <c r="B274" s="13"/>
      <c r="C274" s="13"/>
      <c r="D274" s="16"/>
      <c r="E274" s="12" t="s">
        <v>206</v>
      </c>
      <c r="F274" s="13">
        <v>0</v>
      </c>
      <c r="G274" s="14">
        <v>0</v>
      </c>
      <c r="H274" s="14">
        <v>0</v>
      </c>
      <c r="I274" s="14">
        <v>0</v>
      </c>
      <c r="J274" s="15">
        <f t="shared" si="6"/>
        <v>0</v>
      </c>
      <c r="K274" s="13"/>
      <c r="L274" s="13"/>
      <c r="M274" s="13"/>
    </row>
    <row r="275" spans="1:13" hidden="1" x14ac:dyDescent="0.25">
      <c r="A275" s="13"/>
      <c r="B275" s="13"/>
      <c r="C275" s="13"/>
      <c r="D275" s="16"/>
      <c r="E275" s="12" t="s">
        <v>207</v>
      </c>
      <c r="F275" s="13">
        <v>1</v>
      </c>
      <c r="G275" s="14">
        <v>12.4</v>
      </c>
      <c r="H275" s="14">
        <v>0</v>
      </c>
      <c r="I275" s="14">
        <v>3.4</v>
      </c>
      <c r="J275" s="15">
        <f t="shared" si="6"/>
        <v>42.16</v>
      </c>
      <c r="K275" s="13"/>
      <c r="L275" s="13"/>
      <c r="M275" s="13"/>
    </row>
    <row r="276" spans="1:13" hidden="1" x14ac:dyDescent="0.25">
      <c r="A276" s="13"/>
      <c r="B276" s="13"/>
      <c r="C276" s="13"/>
      <c r="D276" s="16"/>
      <c r="E276" s="12" t="s">
        <v>208</v>
      </c>
      <c r="F276" s="13">
        <v>1</v>
      </c>
      <c r="G276" s="14">
        <v>1.8</v>
      </c>
      <c r="H276" s="14">
        <v>0</v>
      </c>
      <c r="I276" s="14">
        <v>3.6</v>
      </c>
      <c r="J276" s="15">
        <f t="shared" si="6"/>
        <v>6.48</v>
      </c>
      <c r="K276" s="13"/>
      <c r="L276" s="13"/>
      <c r="M276" s="13"/>
    </row>
    <row r="277" spans="1:13" hidden="1" x14ac:dyDescent="0.25">
      <c r="A277" s="13"/>
      <c r="B277" s="13"/>
      <c r="C277" s="13"/>
      <c r="D277" s="16"/>
      <c r="E277" s="12" t="s">
        <v>209</v>
      </c>
      <c r="F277" s="13">
        <v>1</v>
      </c>
      <c r="G277" s="14">
        <v>7.6</v>
      </c>
      <c r="H277" s="14">
        <v>0</v>
      </c>
      <c r="I277" s="14">
        <v>3.4</v>
      </c>
      <c r="J277" s="15">
        <f t="shared" si="6"/>
        <v>25.84</v>
      </c>
      <c r="K277" s="13"/>
      <c r="L277" s="13"/>
      <c r="M277" s="13"/>
    </row>
    <row r="278" spans="1:13" hidden="1" x14ac:dyDescent="0.25">
      <c r="A278" s="13"/>
      <c r="B278" s="13"/>
      <c r="C278" s="13"/>
      <c r="D278" s="16"/>
      <c r="E278" s="12" t="s">
        <v>210</v>
      </c>
      <c r="F278" s="13">
        <v>1</v>
      </c>
      <c r="G278" s="14">
        <v>19.600000000000001</v>
      </c>
      <c r="H278" s="14">
        <v>0</v>
      </c>
      <c r="I278" s="14">
        <v>2.4</v>
      </c>
      <c r="J278" s="15">
        <f t="shared" si="6"/>
        <v>47.04</v>
      </c>
      <c r="K278" s="13"/>
      <c r="L278" s="13"/>
      <c r="M278" s="13"/>
    </row>
    <row r="279" spans="1:13" hidden="1" x14ac:dyDescent="0.25">
      <c r="A279" s="13"/>
      <c r="B279" s="13"/>
      <c r="C279" s="13"/>
      <c r="D279" s="16"/>
      <c r="E279" s="12" t="s">
        <v>211</v>
      </c>
      <c r="F279" s="13">
        <v>1</v>
      </c>
      <c r="G279" s="14">
        <v>8</v>
      </c>
      <c r="H279" s="14">
        <v>0</v>
      </c>
      <c r="I279" s="14">
        <v>4.2</v>
      </c>
      <c r="J279" s="15">
        <f t="shared" si="6"/>
        <v>33.6</v>
      </c>
      <c r="K279" s="13"/>
      <c r="L279" s="13"/>
      <c r="M279" s="13"/>
    </row>
    <row r="280" spans="1:13" hidden="1" x14ac:dyDescent="0.25">
      <c r="A280" s="13"/>
      <c r="B280" s="13"/>
      <c r="C280" s="13"/>
      <c r="D280" s="16"/>
      <c r="E280" s="12" t="s">
        <v>23</v>
      </c>
      <c r="F280" s="13">
        <v>1</v>
      </c>
      <c r="G280" s="14">
        <v>6.6</v>
      </c>
      <c r="H280" s="14">
        <v>0</v>
      </c>
      <c r="I280" s="14">
        <v>4.7</v>
      </c>
      <c r="J280" s="15">
        <f t="shared" si="6"/>
        <v>31.02</v>
      </c>
      <c r="K280" s="13"/>
      <c r="L280" s="13"/>
      <c r="M280" s="13"/>
    </row>
    <row r="281" spans="1:13" hidden="1" x14ac:dyDescent="0.25">
      <c r="A281" s="13"/>
      <c r="B281" s="13"/>
      <c r="C281" s="13"/>
      <c r="D281" s="16"/>
      <c r="E281" s="12" t="s">
        <v>212</v>
      </c>
      <c r="F281" s="13">
        <v>0</v>
      </c>
      <c r="G281" s="14">
        <v>0</v>
      </c>
      <c r="H281" s="14">
        <v>0</v>
      </c>
      <c r="I281" s="14">
        <v>0</v>
      </c>
      <c r="J281" s="15">
        <f t="shared" si="6"/>
        <v>0</v>
      </c>
      <c r="K281" s="13"/>
      <c r="L281" s="13"/>
      <c r="M281" s="13"/>
    </row>
    <row r="282" spans="1:13" hidden="1" x14ac:dyDescent="0.25">
      <c r="A282" s="13"/>
      <c r="B282" s="13"/>
      <c r="C282" s="13"/>
      <c r="D282" s="16"/>
      <c r="E282" s="12" t="s">
        <v>213</v>
      </c>
      <c r="F282" s="13">
        <v>0</v>
      </c>
      <c r="G282" s="14">
        <v>0</v>
      </c>
      <c r="H282" s="14">
        <v>0</v>
      </c>
      <c r="I282" s="14">
        <v>0</v>
      </c>
      <c r="J282" s="15">
        <f t="shared" si="6"/>
        <v>0</v>
      </c>
      <c r="K282" s="13"/>
      <c r="L282" s="13"/>
      <c r="M282" s="13"/>
    </row>
    <row r="283" spans="1:13" hidden="1" x14ac:dyDescent="0.25">
      <c r="A283" s="13"/>
      <c r="B283" s="13"/>
      <c r="C283" s="13"/>
      <c r="D283" s="16"/>
      <c r="E283" s="12" t="s">
        <v>214</v>
      </c>
      <c r="F283" s="13">
        <v>-1</v>
      </c>
      <c r="G283" s="14">
        <v>0</v>
      </c>
      <c r="H283" s="14">
        <v>1</v>
      </c>
      <c r="I283" s="14">
        <v>2.2000000000000002</v>
      </c>
      <c r="J283" s="15">
        <f t="shared" si="6"/>
        <v>-2.2000000000000002</v>
      </c>
      <c r="K283" s="13"/>
      <c r="L283" s="13"/>
      <c r="M283" s="13"/>
    </row>
    <row r="284" spans="1:13" hidden="1" x14ac:dyDescent="0.25">
      <c r="A284" s="13"/>
      <c r="B284" s="13"/>
      <c r="C284" s="13"/>
      <c r="D284" s="16"/>
      <c r="E284" s="12" t="s">
        <v>215</v>
      </c>
      <c r="F284" s="13">
        <v>-1</v>
      </c>
      <c r="G284" s="14">
        <v>0</v>
      </c>
      <c r="H284" s="14">
        <v>1</v>
      </c>
      <c r="I284" s="14">
        <v>2.2000000000000002</v>
      </c>
      <c r="J284" s="15">
        <f t="shared" si="6"/>
        <v>-2.2000000000000002</v>
      </c>
      <c r="K284" s="13"/>
      <c r="L284" s="13"/>
      <c r="M284" s="13"/>
    </row>
    <row r="285" spans="1:13" hidden="1" x14ac:dyDescent="0.25">
      <c r="A285" s="13"/>
      <c r="B285" s="13"/>
      <c r="C285" s="13"/>
      <c r="D285" s="16"/>
      <c r="E285" s="12" t="s">
        <v>216</v>
      </c>
      <c r="F285" s="13">
        <v>-2</v>
      </c>
      <c r="G285" s="14">
        <v>0</v>
      </c>
      <c r="H285" s="14">
        <v>1.2</v>
      </c>
      <c r="I285" s="14">
        <v>2.8</v>
      </c>
      <c r="J285" s="15">
        <f t="shared" si="6"/>
        <v>-6.72</v>
      </c>
      <c r="K285" s="13"/>
      <c r="L285" s="13"/>
      <c r="M285" s="13"/>
    </row>
    <row r="286" spans="1:13" hidden="1" x14ac:dyDescent="0.25">
      <c r="A286" s="13"/>
      <c r="B286" s="13"/>
      <c r="C286" s="13"/>
      <c r="D286" s="16"/>
      <c r="E286" s="13"/>
      <c r="F286" s="13"/>
      <c r="G286" s="13"/>
      <c r="H286" s="13"/>
      <c r="I286" s="13"/>
      <c r="J286" s="19" t="s">
        <v>252</v>
      </c>
      <c r="K286" s="9">
        <f>SUM(J273:J285)</f>
        <v>175.02000000000004</v>
      </c>
      <c r="L286" s="14">
        <v>14</v>
      </c>
      <c r="M286" s="9">
        <f>ROUND(L286*K286,2)</f>
        <v>2450.2800000000002</v>
      </c>
    </row>
    <row r="287" spans="1:13" ht="0.95" hidden="1" customHeight="1" x14ac:dyDescent="0.25">
      <c r="A287" s="20"/>
      <c r="B287" s="20"/>
      <c r="C287" s="20"/>
      <c r="D287" s="25"/>
      <c r="E287" s="20"/>
      <c r="F287" s="20"/>
      <c r="G287" s="20"/>
      <c r="H287" s="20"/>
      <c r="I287" s="20"/>
      <c r="J287" s="20"/>
      <c r="K287" s="20"/>
      <c r="L287" s="20"/>
      <c r="M287" s="20"/>
    </row>
    <row r="288" spans="1:13" hidden="1" x14ac:dyDescent="0.25">
      <c r="A288" s="12" t="s">
        <v>253</v>
      </c>
      <c r="B288" s="12" t="s">
        <v>22</v>
      </c>
      <c r="C288" s="12" t="s">
        <v>231</v>
      </c>
      <c r="D288" s="24" t="s">
        <v>254</v>
      </c>
      <c r="E288" s="13"/>
      <c r="F288" s="13"/>
      <c r="G288" s="13"/>
      <c r="H288" s="13"/>
      <c r="I288" s="13"/>
      <c r="J288" s="13"/>
      <c r="K288" s="15">
        <f>K301</f>
        <v>44.599999999999994</v>
      </c>
      <c r="L288" s="15">
        <f>L301</f>
        <v>23.6</v>
      </c>
      <c r="M288" s="15">
        <f>M301</f>
        <v>1052.56</v>
      </c>
    </row>
    <row r="289" spans="1:13" ht="146.25" hidden="1" x14ac:dyDescent="0.25">
      <c r="A289" s="13"/>
      <c r="B289" s="13"/>
      <c r="C289" s="13"/>
      <c r="D289" s="16" t="s">
        <v>255</v>
      </c>
      <c r="E289" s="13"/>
      <c r="F289" s="13"/>
      <c r="G289" s="13"/>
      <c r="H289" s="13"/>
      <c r="I289" s="13"/>
      <c r="J289" s="13"/>
      <c r="K289" s="13"/>
      <c r="L289" s="13"/>
      <c r="M289" s="13"/>
    </row>
    <row r="290" spans="1:13" hidden="1" x14ac:dyDescent="0.25">
      <c r="A290" s="13"/>
      <c r="B290" s="13"/>
      <c r="C290" s="13"/>
      <c r="D290" s="16"/>
      <c r="E290" s="12" t="s">
        <v>256</v>
      </c>
      <c r="F290" s="13">
        <v>0</v>
      </c>
      <c r="G290" s="14">
        <v>0</v>
      </c>
      <c r="H290" s="14">
        <v>0</v>
      </c>
      <c r="I290" s="14">
        <v>0</v>
      </c>
      <c r="J290" s="15">
        <f t="shared" ref="J290:J300" si="7">F290*(G290+ (G290= 0))*(H290+ (H290= 0))*(I290+ (I290= 0))</f>
        <v>0</v>
      </c>
      <c r="K290" s="13"/>
      <c r="L290" s="13"/>
      <c r="M290" s="13"/>
    </row>
    <row r="291" spans="1:13" hidden="1" x14ac:dyDescent="0.25">
      <c r="A291" s="13"/>
      <c r="B291" s="13"/>
      <c r="C291" s="13"/>
      <c r="D291" s="16"/>
      <c r="E291" s="12" t="s">
        <v>257</v>
      </c>
      <c r="F291" s="13">
        <v>0</v>
      </c>
      <c r="G291" s="14">
        <v>0</v>
      </c>
      <c r="H291" s="14">
        <v>0</v>
      </c>
      <c r="I291" s="14">
        <v>0</v>
      </c>
      <c r="J291" s="15">
        <f t="shared" si="7"/>
        <v>0</v>
      </c>
      <c r="K291" s="13"/>
      <c r="L291" s="13"/>
      <c r="M291" s="13"/>
    </row>
    <row r="292" spans="1:13" hidden="1" x14ac:dyDescent="0.25">
      <c r="A292" s="13"/>
      <c r="B292" s="13"/>
      <c r="C292" s="13"/>
      <c r="D292" s="16"/>
      <c r="E292" s="12" t="s">
        <v>258</v>
      </c>
      <c r="F292" s="13">
        <v>1</v>
      </c>
      <c r="G292" s="14">
        <v>19.2</v>
      </c>
      <c r="H292" s="14">
        <v>0</v>
      </c>
      <c r="I292" s="14">
        <v>0</v>
      </c>
      <c r="J292" s="15">
        <f t="shared" si="7"/>
        <v>19.2</v>
      </c>
      <c r="K292" s="13"/>
      <c r="L292" s="13"/>
      <c r="M292" s="13"/>
    </row>
    <row r="293" spans="1:13" hidden="1" x14ac:dyDescent="0.25">
      <c r="A293" s="13"/>
      <c r="B293" s="13"/>
      <c r="C293" s="13"/>
      <c r="D293" s="16"/>
      <c r="E293" s="12" t="s">
        <v>259</v>
      </c>
      <c r="F293" s="13">
        <v>2</v>
      </c>
      <c r="G293" s="14">
        <v>1.4</v>
      </c>
      <c r="H293" s="14">
        <v>0</v>
      </c>
      <c r="I293" s="14">
        <v>0</v>
      </c>
      <c r="J293" s="15">
        <f t="shared" si="7"/>
        <v>2.8</v>
      </c>
      <c r="K293" s="13"/>
      <c r="L293" s="13"/>
      <c r="M293" s="13"/>
    </row>
    <row r="294" spans="1:13" hidden="1" x14ac:dyDescent="0.25">
      <c r="A294" s="13"/>
      <c r="B294" s="13"/>
      <c r="C294" s="13"/>
      <c r="D294" s="16"/>
      <c r="E294" s="12" t="s">
        <v>260</v>
      </c>
      <c r="F294" s="13">
        <v>0</v>
      </c>
      <c r="G294" s="14">
        <v>0</v>
      </c>
      <c r="H294" s="14">
        <v>0</v>
      </c>
      <c r="I294" s="14">
        <v>0</v>
      </c>
      <c r="J294" s="15">
        <f t="shared" si="7"/>
        <v>0</v>
      </c>
      <c r="K294" s="13"/>
      <c r="L294" s="13"/>
      <c r="M294" s="13"/>
    </row>
    <row r="295" spans="1:13" hidden="1" x14ac:dyDescent="0.25">
      <c r="A295" s="13"/>
      <c r="B295" s="13"/>
      <c r="C295" s="13"/>
      <c r="D295" s="16"/>
      <c r="E295" s="12" t="s">
        <v>261</v>
      </c>
      <c r="F295" s="13">
        <v>2</v>
      </c>
      <c r="G295" s="14">
        <v>1.2</v>
      </c>
      <c r="H295" s="14">
        <v>0</v>
      </c>
      <c r="I295" s="14">
        <v>0</v>
      </c>
      <c r="J295" s="15">
        <f t="shared" si="7"/>
        <v>2.4</v>
      </c>
      <c r="K295" s="13"/>
      <c r="L295" s="13"/>
      <c r="M295" s="13"/>
    </row>
    <row r="296" spans="1:13" hidden="1" x14ac:dyDescent="0.25">
      <c r="A296" s="13"/>
      <c r="B296" s="13"/>
      <c r="C296" s="13"/>
      <c r="D296" s="16"/>
      <c r="E296" s="12" t="s">
        <v>262</v>
      </c>
      <c r="F296" s="13">
        <v>2</v>
      </c>
      <c r="G296" s="14">
        <v>3</v>
      </c>
      <c r="H296" s="14">
        <v>0</v>
      </c>
      <c r="I296" s="14">
        <v>0</v>
      </c>
      <c r="J296" s="15">
        <f t="shared" si="7"/>
        <v>6</v>
      </c>
      <c r="K296" s="13"/>
      <c r="L296" s="13"/>
      <c r="M296" s="13"/>
    </row>
    <row r="297" spans="1:13" hidden="1" x14ac:dyDescent="0.25">
      <c r="A297" s="13"/>
      <c r="B297" s="13"/>
      <c r="C297" s="13"/>
      <c r="D297" s="16"/>
      <c r="E297" s="12" t="s">
        <v>263</v>
      </c>
      <c r="F297" s="13">
        <v>0</v>
      </c>
      <c r="G297" s="14">
        <v>0</v>
      </c>
      <c r="H297" s="14">
        <v>0</v>
      </c>
      <c r="I297" s="14">
        <v>0</v>
      </c>
      <c r="J297" s="15">
        <f t="shared" si="7"/>
        <v>0</v>
      </c>
      <c r="K297" s="13"/>
      <c r="L297" s="13"/>
      <c r="M297" s="13"/>
    </row>
    <row r="298" spans="1:13" hidden="1" x14ac:dyDescent="0.25">
      <c r="A298" s="13"/>
      <c r="B298" s="13"/>
      <c r="C298" s="13"/>
      <c r="D298" s="16"/>
      <c r="E298" s="12" t="s">
        <v>261</v>
      </c>
      <c r="F298" s="13">
        <v>1</v>
      </c>
      <c r="G298" s="14">
        <v>1.2</v>
      </c>
      <c r="H298" s="14">
        <v>0</v>
      </c>
      <c r="I298" s="14">
        <v>0</v>
      </c>
      <c r="J298" s="15">
        <f t="shared" si="7"/>
        <v>1.2</v>
      </c>
      <c r="K298" s="13"/>
      <c r="L298" s="13"/>
      <c r="M298" s="13"/>
    </row>
    <row r="299" spans="1:13" hidden="1" x14ac:dyDescent="0.25">
      <c r="A299" s="13"/>
      <c r="B299" s="13"/>
      <c r="C299" s="13"/>
      <c r="D299" s="16"/>
      <c r="E299" s="12" t="s">
        <v>23</v>
      </c>
      <c r="F299" s="13">
        <v>1</v>
      </c>
      <c r="G299" s="14">
        <v>1</v>
      </c>
      <c r="H299" s="14">
        <v>0</v>
      </c>
      <c r="I299" s="14">
        <v>0</v>
      </c>
      <c r="J299" s="15">
        <f t="shared" si="7"/>
        <v>1</v>
      </c>
      <c r="K299" s="13"/>
      <c r="L299" s="13"/>
      <c r="M299" s="13"/>
    </row>
    <row r="300" spans="1:13" hidden="1" x14ac:dyDescent="0.25">
      <c r="A300" s="13"/>
      <c r="B300" s="13"/>
      <c r="C300" s="13"/>
      <c r="D300" s="16"/>
      <c r="E300" s="12" t="s">
        <v>262</v>
      </c>
      <c r="F300" s="13">
        <v>4</v>
      </c>
      <c r="G300" s="14">
        <v>3</v>
      </c>
      <c r="H300" s="14">
        <v>0</v>
      </c>
      <c r="I300" s="14">
        <v>0</v>
      </c>
      <c r="J300" s="15">
        <f t="shared" si="7"/>
        <v>12</v>
      </c>
      <c r="K300" s="13"/>
      <c r="L300" s="13"/>
      <c r="M300" s="13"/>
    </row>
    <row r="301" spans="1:13" hidden="1" x14ac:dyDescent="0.25">
      <c r="A301" s="13"/>
      <c r="B301" s="13"/>
      <c r="C301" s="13"/>
      <c r="D301" s="16"/>
      <c r="E301" s="13"/>
      <c r="F301" s="13"/>
      <c r="G301" s="13"/>
      <c r="H301" s="13"/>
      <c r="I301" s="13"/>
      <c r="J301" s="19" t="s">
        <v>264</v>
      </c>
      <c r="K301" s="9">
        <f>SUM(J290:J300)</f>
        <v>44.599999999999994</v>
      </c>
      <c r="L301" s="14">
        <v>23.6</v>
      </c>
      <c r="M301" s="9">
        <f>ROUND(L301*K301,2)</f>
        <v>1052.56</v>
      </c>
    </row>
    <row r="302" spans="1:13" ht="0.95" hidden="1" customHeight="1" x14ac:dyDescent="0.25">
      <c r="A302" s="20"/>
      <c r="B302" s="20"/>
      <c r="C302" s="20"/>
      <c r="D302" s="25"/>
      <c r="E302" s="20"/>
      <c r="F302" s="20"/>
      <c r="G302" s="20"/>
      <c r="H302" s="20"/>
      <c r="I302" s="20"/>
      <c r="J302" s="20"/>
      <c r="K302" s="20"/>
      <c r="L302" s="20"/>
      <c r="M302" s="20"/>
    </row>
    <row r="303" spans="1:13" hidden="1" x14ac:dyDescent="0.25">
      <c r="A303" s="12" t="s">
        <v>265</v>
      </c>
      <c r="B303" s="12" t="s">
        <v>22</v>
      </c>
      <c r="C303" s="12" t="s">
        <v>231</v>
      </c>
      <c r="D303" s="24" t="s">
        <v>266</v>
      </c>
      <c r="E303" s="13"/>
      <c r="F303" s="13"/>
      <c r="G303" s="13"/>
      <c r="H303" s="13"/>
      <c r="I303" s="13"/>
      <c r="J303" s="13"/>
      <c r="K303" s="15">
        <f>K309</f>
        <v>0</v>
      </c>
      <c r="L303" s="15">
        <f>L309</f>
        <v>24</v>
      </c>
      <c r="M303" s="15">
        <f>M309</f>
        <v>0</v>
      </c>
    </row>
    <row r="304" spans="1:13" ht="78.75" hidden="1" x14ac:dyDescent="0.25">
      <c r="A304" s="13"/>
      <c r="B304" s="13"/>
      <c r="C304" s="13"/>
      <c r="D304" s="16" t="s">
        <v>267</v>
      </c>
      <c r="E304" s="13"/>
      <c r="F304" s="13"/>
      <c r="G304" s="13"/>
      <c r="H304" s="13"/>
      <c r="I304" s="13"/>
      <c r="J304" s="13"/>
      <c r="K304" s="13"/>
      <c r="L304" s="13"/>
      <c r="M304" s="13"/>
    </row>
    <row r="305" spans="1:13" hidden="1" x14ac:dyDescent="0.25">
      <c r="A305" s="13"/>
      <c r="B305" s="13"/>
      <c r="C305" s="13"/>
      <c r="D305" s="16"/>
      <c r="E305" s="12" t="s">
        <v>268</v>
      </c>
      <c r="F305" s="13">
        <v>0</v>
      </c>
      <c r="G305" s="14">
        <v>0</v>
      </c>
      <c r="H305" s="14">
        <v>0</v>
      </c>
      <c r="I305" s="14">
        <v>0</v>
      </c>
      <c r="J305" s="15">
        <f>F305*(G305+ (G305= 0))*(H305+ (H305= 0))*(I305+ (I305= 0))</f>
        <v>0</v>
      </c>
      <c r="K305" s="13"/>
      <c r="L305" s="13"/>
      <c r="M305" s="13"/>
    </row>
    <row r="306" spans="1:13" hidden="1" x14ac:dyDescent="0.25">
      <c r="A306" s="13"/>
      <c r="B306" s="13"/>
      <c r="C306" s="13"/>
      <c r="D306" s="16"/>
      <c r="E306" s="12" t="s">
        <v>269</v>
      </c>
      <c r="F306" s="13">
        <v>0</v>
      </c>
      <c r="G306" s="14">
        <v>0</v>
      </c>
      <c r="H306" s="14">
        <v>0</v>
      </c>
      <c r="I306" s="14">
        <v>0</v>
      </c>
      <c r="J306" s="15">
        <f>F306*(G306+ (G306= 0))*(H306+ (H306= 0))*(I306+ (I306= 0))</f>
        <v>0</v>
      </c>
      <c r="K306" s="13"/>
      <c r="L306" s="13"/>
      <c r="M306" s="13"/>
    </row>
    <row r="307" spans="1:13" hidden="1" x14ac:dyDescent="0.25">
      <c r="A307" s="13"/>
      <c r="B307" s="13"/>
      <c r="C307" s="13"/>
      <c r="D307" s="16"/>
      <c r="E307" s="12" t="s">
        <v>270</v>
      </c>
      <c r="F307" s="13">
        <v>0</v>
      </c>
      <c r="G307" s="14">
        <v>0</v>
      </c>
      <c r="H307" s="14">
        <v>0</v>
      </c>
      <c r="I307" s="14">
        <v>0</v>
      </c>
      <c r="J307" s="15">
        <f>F307*(G307+ (G307= 0))*(H307+ (H307= 0))*(I307+ (I307= 0))</f>
        <v>0</v>
      </c>
      <c r="K307" s="13"/>
      <c r="L307" s="13"/>
      <c r="M307" s="13"/>
    </row>
    <row r="308" spans="1:13" hidden="1" x14ac:dyDescent="0.25">
      <c r="A308" s="13"/>
      <c r="B308" s="13"/>
      <c r="C308" s="13"/>
      <c r="D308" s="16"/>
      <c r="E308" s="12" t="s">
        <v>271</v>
      </c>
      <c r="F308" s="13">
        <v>0</v>
      </c>
      <c r="G308" s="14">
        <v>0</v>
      </c>
      <c r="H308" s="14">
        <v>0</v>
      </c>
      <c r="I308" s="14">
        <v>0</v>
      </c>
      <c r="J308" s="15">
        <f>F308*(G308+ (G308= 0))*(H308+ (H308= 0))*(I308+ (I308= 0))</f>
        <v>0</v>
      </c>
      <c r="K308" s="13"/>
      <c r="L308" s="13"/>
      <c r="M308" s="13"/>
    </row>
    <row r="309" spans="1:13" hidden="1" x14ac:dyDescent="0.25">
      <c r="A309" s="13"/>
      <c r="B309" s="13"/>
      <c r="C309" s="13"/>
      <c r="D309" s="16"/>
      <c r="E309" s="13"/>
      <c r="F309" s="13"/>
      <c r="G309" s="13"/>
      <c r="H309" s="13"/>
      <c r="I309" s="13"/>
      <c r="J309" s="19" t="s">
        <v>272</v>
      </c>
      <c r="K309" s="9">
        <f>SUM(J305:J308)</f>
        <v>0</v>
      </c>
      <c r="L309" s="14">
        <v>24</v>
      </c>
      <c r="M309" s="9">
        <f>ROUND(L309*K309,2)</f>
        <v>0</v>
      </c>
    </row>
    <row r="310" spans="1:13" ht="0.95" hidden="1" customHeight="1" x14ac:dyDescent="0.25">
      <c r="A310" s="20"/>
      <c r="B310" s="20"/>
      <c r="C310" s="20"/>
      <c r="D310" s="25"/>
      <c r="E310" s="20"/>
      <c r="F310" s="20"/>
      <c r="G310" s="20"/>
      <c r="H310" s="20"/>
      <c r="I310" s="20"/>
      <c r="J310" s="20"/>
      <c r="K310" s="20"/>
      <c r="L310" s="20"/>
      <c r="M310" s="20"/>
    </row>
    <row r="311" spans="1:13" ht="22.5" hidden="1" x14ac:dyDescent="0.25">
      <c r="A311" s="12" t="s">
        <v>273</v>
      </c>
      <c r="B311" s="12" t="s">
        <v>22</v>
      </c>
      <c r="C311" s="12" t="s">
        <v>64</v>
      </c>
      <c r="D311" s="24" t="s">
        <v>274</v>
      </c>
      <c r="E311" s="13"/>
      <c r="F311" s="13"/>
      <c r="G311" s="13"/>
      <c r="H311" s="13"/>
      <c r="I311" s="13"/>
      <c r="J311" s="13"/>
      <c r="K311" s="15">
        <f>K328</f>
        <v>176.46000000000004</v>
      </c>
      <c r="L311" s="15">
        <f>L328</f>
        <v>12.2</v>
      </c>
      <c r="M311" s="15">
        <f>M328</f>
        <v>2152.81</v>
      </c>
    </row>
    <row r="312" spans="1:13" ht="78.75" hidden="1" x14ac:dyDescent="0.25">
      <c r="A312" s="13"/>
      <c r="B312" s="13"/>
      <c r="C312" s="13"/>
      <c r="D312" s="16" t="s">
        <v>275</v>
      </c>
      <c r="E312" s="13"/>
      <c r="F312" s="13"/>
      <c r="G312" s="13"/>
      <c r="H312" s="13"/>
      <c r="I312" s="13"/>
      <c r="J312" s="13"/>
      <c r="K312" s="13"/>
      <c r="L312" s="13"/>
      <c r="M312" s="13"/>
    </row>
    <row r="313" spans="1:13" hidden="1" x14ac:dyDescent="0.25">
      <c r="A313" s="13"/>
      <c r="B313" s="13"/>
      <c r="C313" s="13"/>
      <c r="D313" s="16"/>
      <c r="E313" s="12" t="s">
        <v>205</v>
      </c>
      <c r="F313" s="13">
        <v>0</v>
      </c>
      <c r="G313" s="14">
        <v>0</v>
      </c>
      <c r="H313" s="14">
        <v>0</v>
      </c>
      <c r="I313" s="14">
        <v>0</v>
      </c>
      <c r="J313" s="15">
        <f t="shared" ref="J313:J327" si="8">F313*(G313+ (G313= 0))*(H313+ (H313= 0))*(I313+ (I313= 0))</f>
        <v>0</v>
      </c>
      <c r="K313" s="13"/>
      <c r="L313" s="13"/>
      <c r="M313" s="13"/>
    </row>
    <row r="314" spans="1:13" hidden="1" x14ac:dyDescent="0.25">
      <c r="A314" s="13"/>
      <c r="B314" s="13"/>
      <c r="C314" s="13"/>
      <c r="D314" s="16"/>
      <c r="E314" s="12" t="s">
        <v>206</v>
      </c>
      <c r="F314" s="13">
        <v>0</v>
      </c>
      <c r="G314" s="14">
        <v>0</v>
      </c>
      <c r="H314" s="14">
        <v>0</v>
      </c>
      <c r="I314" s="14">
        <v>0</v>
      </c>
      <c r="J314" s="15">
        <f t="shared" si="8"/>
        <v>0</v>
      </c>
      <c r="K314" s="13"/>
      <c r="L314" s="13"/>
      <c r="M314" s="13"/>
    </row>
    <row r="315" spans="1:13" hidden="1" x14ac:dyDescent="0.25">
      <c r="A315" s="13"/>
      <c r="B315" s="13"/>
      <c r="C315" s="13"/>
      <c r="D315" s="16"/>
      <c r="E315" s="12" t="s">
        <v>207</v>
      </c>
      <c r="F315" s="13">
        <v>1</v>
      </c>
      <c r="G315" s="14">
        <v>12.4</v>
      </c>
      <c r="H315" s="14">
        <v>0</v>
      </c>
      <c r="I315" s="14">
        <v>3.4</v>
      </c>
      <c r="J315" s="15">
        <f t="shared" si="8"/>
        <v>42.16</v>
      </c>
      <c r="K315" s="13"/>
      <c r="L315" s="13"/>
      <c r="M315" s="13"/>
    </row>
    <row r="316" spans="1:13" hidden="1" x14ac:dyDescent="0.25">
      <c r="A316" s="13"/>
      <c r="B316" s="13"/>
      <c r="C316" s="13"/>
      <c r="D316" s="16"/>
      <c r="E316" s="12" t="s">
        <v>208</v>
      </c>
      <c r="F316" s="13">
        <v>1</v>
      </c>
      <c r="G316" s="14">
        <v>1.8</v>
      </c>
      <c r="H316" s="14">
        <v>0</v>
      </c>
      <c r="I316" s="14">
        <v>3.6</v>
      </c>
      <c r="J316" s="15">
        <f t="shared" si="8"/>
        <v>6.48</v>
      </c>
      <c r="K316" s="13"/>
      <c r="L316" s="13"/>
      <c r="M316" s="13"/>
    </row>
    <row r="317" spans="1:13" hidden="1" x14ac:dyDescent="0.25">
      <c r="A317" s="13"/>
      <c r="B317" s="13"/>
      <c r="C317" s="13"/>
      <c r="D317" s="16"/>
      <c r="E317" s="12" t="s">
        <v>209</v>
      </c>
      <c r="F317" s="13">
        <v>1</v>
      </c>
      <c r="G317" s="14">
        <v>7.6</v>
      </c>
      <c r="H317" s="14">
        <v>0</v>
      </c>
      <c r="I317" s="14">
        <v>3.4</v>
      </c>
      <c r="J317" s="15">
        <f t="shared" si="8"/>
        <v>25.84</v>
      </c>
      <c r="K317" s="13"/>
      <c r="L317" s="13"/>
      <c r="M317" s="13"/>
    </row>
    <row r="318" spans="1:13" hidden="1" x14ac:dyDescent="0.25">
      <c r="A318" s="13"/>
      <c r="B318" s="13"/>
      <c r="C318" s="13"/>
      <c r="D318" s="16"/>
      <c r="E318" s="12" t="s">
        <v>210</v>
      </c>
      <c r="F318" s="13">
        <v>1</v>
      </c>
      <c r="G318" s="14">
        <v>19.600000000000001</v>
      </c>
      <c r="H318" s="14">
        <v>0</v>
      </c>
      <c r="I318" s="14">
        <v>2.4</v>
      </c>
      <c r="J318" s="15">
        <f t="shared" si="8"/>
        <v>47.04</v>
      </c>
      <c r="K318" s="13"/>
      <c r="L318" s="13"/>
      <c r="M318" s="13"/>
    </row>
    <row r="319" spans="1:13" hidden="1" x14ac:dyDescent="0.25">
      <c r="A319" s="13"/>
      <c r="B319" s="13"/>
      <c r="C319" s="13"/>
      <c r="D319" s="16"/>
      <c r="E319" s="12" t="s">
        <v>211</v>
      </c>
      <c r="F319" s="13">
        <v>1</v>
      </c>
      <c r="G319" s="14">
        <v>8</v>
      </c>
      <c r="H319" s="14">
        <v>0</v>
      </c>
      <c r="I319" s="14">
        <v>4.2</v>
      </c>
      <c r="J319" s="15">
        <f t="shared" si="8"/>
        <v>33.6</v>
      </c>
      <c r="K319" s="13"/>
      <c r="L319" s="13"/>
      <c r="M319" s="13"/>
    </row>
    <row r="320" spans="1:13" hidden="1" x14ac:dyDescent="0.25">
      <c r="A320" s="13"/>
      <c r="B320" s="13"/>
      <c r="C320" s="13"/>
      <c r="D320" s="16"/>
      <c r="E320" s="12" t="s">
        <v>23</v>
      </c>
      <c r="F320" s="13">
        <v>1</v>
      </c>
      <c r="G320" s="14">
        <v>6.6</v>
      </c>
      <c r="H320" s="14">
        <v>0</v>
      </c>
      <c r="I320" s="14">
        <v>4.7</v>
      </c>
      <c r="J320" s="15">
        <f t="shared" si="8"/>
        <v>31.02</v>
      </c>
      <c r="K320" s="13"/>
      <c r="L320" s="13"/>
      <c r="M320" s="13"/>
    </row>
    <row r="321" spans="1:13" hidden="1" x14ac:dyDescent="0.25">
      <c r="A321" s="13"/>
      <c r="B321" s="13"/>
      <c r="C321" s="13"/>
      <c r="D321" s="16"/>
      <c r="E321" s="12" t="s">
        <v>212</v>
      </c>
      <c r="F321" s="13">
        <v>0</v>
      </c>
      <c r="G321" s="14">
        <v>0</v>
      </c>
      <c r="H321" s="14">
        <v>0</v>
      </c>
      <c r="I321" s="14">
        <v>0</v>
      </c>
      <c r="J321" s="15">
        <f t="shared" si="8"/>
        <v>0</v>
      </c>
      <c r="K321" s="13"/>
      <c r="L321" s="13"/>
      <c r="M321" s="13"/>
    </row>
    <row r="322" spans="1:13" hidden="1" x14ac:dyDescent="0.25">
      <c r="A322" s="13"/>
      <c r="B322" s="13"/>
      <c r="C322" s="13"/>
      <c r="D322" s="16"/>
      <c r="E322" s="12" t="s">
        <v>213</v>
      </c>
      <c r="F322" s="13">
        <v>0</v>
      </c>
      <c r="G322" s="14">
        <v>0</v>
      </c>
      <c r="H322" s="14">
        <v>0</v>
      </c>
      <c r="I322" s="14">
        <v>0</v>
      </c>
      <c r="J322" s="15">
        <f t="shared" si="8"/>
        <v>0</v>
      </c>
      <c r="K322" s="13"/>
      <c r="L322" s="13"/>
      <c r="M322" s="13"/>
    </row>
    <row r="323" spans="1:13" hidden="1" x14ac:dyDescent="0.25">
      <c r="A323" s="13"/>
      <c r="B323" s="13"/>
      <c r="C323" s="13"/>
      <c r="D323" s="16"/>
      <c r="E323" s="12" t="s">
        <v>214</v>
      </c>
      <c r="F323" s="13">
        <v>-1</v>
      </c>
      <c r="G323" s="14">
        <v>0</v>
      </c>
      <c r="H323" s="14">
        <v>1</v>
      </c>
      <c r="I323" s="14">
        <v>2.2000000000000002</v>
      </c>
      <c r="J323" s="15">
        <f t="shared" si="8"/>
        <v>-2.2000000000000002</v>
      </c>
      <c r="K323" s="13"/>
      <c r="L323" s="13"/>
      <c r="M323" s="13"/>
    </row>
    <row r="324" spans="1:13" hidden="1" x14ac:dyDescent="0.25">
      <c r="A324" s="13"/>
      <c r="B324" s="13"/>
      <c r="C324" s="13"/>
      <c r="D324" s="16"/>
      <c r="E324" s="12" t="s">
        <v>215</v>
      </c>
      <c r="F324" s="13">
        <v>-1</v>
      </c>
      <c r="G324" s="14">
        <v>0</v>
      </c>
      <c r="H324" s="14">
        <v>1</v>
      </c>
      <c r="I324" s="14">
        <v>2.2000000000000002</v>
      </c>
      <c r="J324" s="15">
        <f t="shared" si="8"/>
        <v>-2.2000000000000002</v>
      </c>
      <c r="K324" s="13"/>
      <c r="L324" s="13"/>
      <c r="M324" s="13"/>
    </row>
    <row r="325" spans="1:13" hidden="1" x14ac:dyDescent="0.25">
      <c r="A325" s="13"/>
      <c r="B325" s="13"/>
      <c r="C325" s="13"/>
      <c r="D325" s="16"/>
      <c r="E325" s="12" t="s">
        <v>216</v>
      </c>
      <c r="F325" s="13">
        <v>-2</v>
      </c>
      <c r="G325" s="14">
        <v>0</v>
      </c>
      <c r="H325" s="14">
        <v>1.2</v>
      </c>
      <c r="I325" s="14">
        <v>2.2000000000000002</v>
      </c>
      <c r="J325" s="15">
        <f t="shared" si="8"/>
        <v>-5.28</v>
      </c>
      <c r="K325" s="13"/>
      <c r="L325" s="13"/>
      <c r="M325" s="13"/>
    </row>
    <row r="326" spans="1:13" hidden="1" x14ac:dyDescent="0.25">
      <c r="A326" s="13"/>
      <c r="B326" s="13"/>
      <c r="C326" s="13"/>
      <c r="D326" s="16"/>
      <c r="E326" s="12" t="s">
        <v>276</v>
      </c>
      <c r="F326" s="13">
        <v>0</v>
      </c>
      <c r="G326" s="14">
        <v>0</v>
      </c>
      <c r="H326" s="14">
        <v>0</v>
      </c>
      <c r="I326" s="14">
        <v>0</v>
      </c>
      <c r="J326" s="15">
        <f t="shared" si="8"/>
        <v>0</v>
      </c>
      <c r="K326" s="13"/>
      <c r="L326" s="13"/>
      <c r="M326" s="13"/>
    </row>
    <row r="327" spans="1:13" hidden="1" x14ac:dyDescent="0.25">
      <c r="A327" s="13"/>
      <c r="B327" s="13"/>
      <c r="C327" s="13"/>
      <c r="D327" s="16"/>
      <c r="E327" s="12" t="s">
        <v>277</v>
      </c>
      <c r="F327" s="13">
        <v>0</v>
      </c>
      <c r="G327" s="14">
        <v>0</v>
      </c>
      <c r="H327" s="14">
        <v>0</v>
      </c>
      <c r="I327" s="14">
        <v>0</v>
      </c>
      <c r="J327" s="15">
        <f t="shared" si="8"/>
        <v>0</v>
      </c>
      <c r="K327" s="13"/>
      <c r="L327" s="13"/>
      <c r="M327" s="13"/>
    </row>
    <row r="328" spans="1:13" hidden="1" x14ac:dyDescent="0.25">
      <c r="A328" s="13"/>
      <c r="B328" s="13"/>
      <c r="C328" s="13"/>
      <c r="D328" s="16"/>
      <c r="E328" s="13"/>
      <c r="F328" s="13"/>
      <c r="G328" s="13"/>
      <c r="H328" s="13"/>
      <c r="I328" s="13"/>
      <c r="J328" s="19" t="s">
        <v>278</v>
      </c>
      <c r="K328" s="9">
        <f>SUM(J313:J327)</f>
        <v>176.46000000000004</v>
      </c>
      <c r="L328" s="14">
        <v>12.2</v>
      </c>
      <c r="M328" s="9">
        <f>ROUND(L328*K328,2)</f>
        <v>2152.81</v>
      </c>
    </row>
    <row r="329" spans="1:13" ht="0.95" hidden="1" customHeight="1" x14ac:dyDescent="0.25">
      <c r="A329" s="20"/>
      <c r="B329" s="20"/>
      <c r="C329" s="20"/>
      <c r="D329" s="25"/>
      <c r="E329" s="20"/>
      <c r="F329" s="20"/>
      <c r="G329" s="20"/>
      <c r="H329" s="20"/>
      <c r="I329" s="20"/>
      <c r="J329" s="20"/>
      <c r="K329" s="20"/>
      <c r="L329" s="20"/>
      <c r="M329" s="20"/>
    </row>
    <row r="330" spans="1:13" hidden="1" x14ac:dyDescent="0.25">
      <c r="A330" s="12" t="s">
        <v>279</v>
      </c>
      <c r="B330" s="12" t="s">
        <v>22</v>
      </c>
      <c r="C330" s="12" t="s">
        <v>5</v>
      </c>
      <c r="D330" s="24" t="s">
        <v>280</v>
      </c>
      <c r="E330" s="13"/>
      <c r="F330" s="13"/>
      <c r="G330" s="13"/>
      <c r="H330" s="13"/>
      <c r="I330" s="13"/>
      <c r="J330" s="13"/>
      <c r="K330" s="15">
        <f>K338</f>
        <v>7</v>
      </c>
      <c r="L330" s="15">
        <f>L338</f>
        <v>75</v>
      </c>
      <c r="M330" s="15">
        <f>M338</f>
        <v>525</v>
      </c>
    </row>
    <row r="331" spans="1:13" ht="56.25" hidden="1" x14ac:dyDescent="0.25">
      <c r="A331" s="13"/>
      <c r="B331" s="13"/>
      <c r="C331" s="13"/>
      <c r="D331" s="16" t="s">
        <v>281</v>
      </c>
      <c r="E331" s="13"/>
      <c r="F331" s="13"/>
      <c r="G331" s="13"/>
      <c r="H331" s="13"/>
      <c r="I331" s="13"/>
      <c r="J331" s="13"/>
      <c r="K331" s="13"/>
      <c r="L331" s="13"/>
      <c r="M331" s="13"/>
    </row>
    <row r="332" spans="1:13" hidden="1" x14ac:dyDescent="0.25">
      <c r="A332" s="13"/>
      <c r="B332" s="13"/>
      <c r="C332" s="13"/>
      <c r="D332" s="16"/>
      <c r="E332" s="12" t="s">
        <v>282</v>
      </c>
      <c r="F332" s="13">
        <v>0</v>
      </c>
      <c r="G332" s="14">
        <v>0</v>
      </c>
      <c r="H332" s="14">
        <v>0</v>
      </c>
      <c r="I332" s="14">
        <v>0</v>
      </c>
      <c r="J332" s="15">
        <f t="shared" ref="J332:J337" si="9">F332*(G332+ (G332= 0))*(H332+ (H332= 0))*(I332+ (I332= 0))</f>
        <v>0</v>
      </c>
      <c r="K332" s="13"/>
      <c r="L332" s="13"/>
      <c r="M332" s="13"/>
    </row>
    <row r="333" spans="1:13" hidden="1" x14ac:dyDescent="0.25">
      <c r="A333" s="13"/>
      <c r="B333" s="13"/>
      <c r="C333" s="13"/>
      <c r="D333" s="16"/>
      <c r="E333" s="12" t="s">
        <v>283</v>
      </c>
      <c r="F333" s="13">
        <v>3</v>
      </c>
      <c r="G333" s="14">
        <v>0</v>
      </c>
      <c r="H333" s="14">
        <v>0</v>
      </c>
      <c r="I333" s="14">
        <v>0</v>
      </c>
      <c r="J333" s="15">
        <f t="shared" si="9"/>
        <v>3</v>
      </c>
      <c r="K333" s="13"/>
      <c r="L333" s="13"/>
      <c r="M333" s="13"/>
    </row>
    <row r="334" spans="1:13" hidden="1" x14ac:dyDescent="0.25">
      <c r="A334" s="13"/>
      <c r="B334" s="13"/>
      <c r="C334" s="13"/>
      <c r="D334" s="16"/>
      <c r="E334" s="12" t="s">
        <v>284</v>
      </c>
      <c r="F334" s="13">
        <v>2</v>
      </c>
      <c r="G334" s="14">
        <v>0</v>
      </c>
      <c r="H334" s="14">
        <v>0</v>
      </c>
      <c r="I334" s="14">
        <v>0</v>
      </c>
      <c r="J334" s="15">
        <f t="shared" si="9"/>
        <v>2</v>
      </c>
      <c r="K334" s="13"/>
      <c r="L334" s="13"/>
      <c r="M334" s="13"/>
    </row>
    <row r="335" spans="1:13" hidden="1" x14ac:dyDescent="0.25">
      <c r="A335" s="13"/>
      <c r="B335" s="13"/>
      <c r="C335" s="13"/>
      <c r="D335" s="16"/>
      <c r="E335" s="12" t="s">
        <v>216</v>
      </c>
      <c r="F335" s="13">
        <v>2</v>
      </c>
      <c r="G335" s="14">
        <v>0</v>
      </c>
      <c r="H335" s="14">
        <v>0</v>
      </c>
      <c r="I335" s="14">
        <v>0</v>
      </c>
      <c r="J335" s="15">
        <f t="shared" si="9"/>
        <v>2</v>
      </c>
      <c r="K335" s="13"/>
      <c r="L335" s="13"/>
      <c r="M335" s="13"/>
    </row>
    <row r="336" spans="1:13" hidden="1" x14ac:dyDescent="0.25">
      <c r="A336" s="13"/>
      <c r="B336" s="13"/>
      <c r="C336" s="13"/>
      <c r="D336" s="16"/>
      <c r="E336" s="12" t="s">
        <v>285</v>
      </c>
      <c r="F336" s="13">
        <v>0</v>
      </c>
      <c r="G336" s="14">
        <v>0</v>
      </c>
      <c r="H336" s="14">
        <v>0</v>
      </c>
      <c r="I336" s="14">
        <v>0</v>
      </c>
      <c r="J336" s="15">
        <f t="shared" si="9"/>
        <v>0</v>
      </c>
      <c r="K336" s="13"/>
      <c r="L336" s="13"/>
      <c r="M336" s="13"/>
    </row>
    <row r="337" spans="1:13" hidden="1" x14ac:dyDescent="0.25">
      <c r="A337" s="13"/>
      <c r="B337" s="13"/>
      <c r="C337" s="13"/>
      <c r="D337" s="16"/>
      <c r="E337" s="12" t="s">
        <v>286</v>
      </c>
      <c r="F337" s="13">
        <v>0</v>
      </c>
      <c r="G337" s="14">
        <v>0</v>
      </c>
      <c r="H337" s="14">
        <v>0</v>
      </c>
      <c r="I337" s="14">
        <v>0</v>
      </c>
      <c r="J337" s="15">
        <f t="shared" si="9"/>
        <v>0</v>
      </c>
      <c r="K337" s="13"/>
      <c r="L337" s="13"/>
      <c r="M337" s="13"/>
    </row>
    <row r="338" spans="1:13" hidden="1" x14ac:dyDescent="0.25">
      <c r="A338" s="13"/>
      <c r="B338" s="13"/>
      <c r="C338" s="13"/>
      <c r="D338" s="16"/>
      <c r="E338" s="13"/>
      <c r="F338" s="13"/>
      <c r="G338" s="13"/>
      <c r="H338" s="13"/>
      <c r="I338" s="13"/>
      <c r="J338" s="19" t="s">
        <v>287</v>
      </c>
      <c r="K338" s="9">
        <f>SUM(J332:J337)</f>
        <v>7</v>
      </c>
      <c r="L338" s="14">
        <v>75</v>
      </c>
      <c r="M338" s="9">
        <f>ROUND(L338*K338,2)</f>
        <v>525</v>
      </c>
    </row>
    <row r="339" spans="1:13" ht="0.95" hidden="1" customHeight="1" x14ac:dyDescent="0.25">
      <c r="A339" s="20"/>
      <c r="B339" s="20"/>
      <c r="C339" s="20"/>
      <c r="D339" s="25"/>
      <c r="E339" s="20"/>
      <c r="F339" s="20"/>
      <c r="G339" s="20"/>
      <c r="H339" s="20"/>
      <c r="I339" s="20"/>
      <c r="J339" s="20"/>
      <c r="K339" s="20"/>
      <c r="L339" s="20"/>
      <c r="M339" s="20"/>
    </row>
    <row r="340" spans="1:13" ht="22.5" hidden="1" x14ac:dyDescent="0.25">
      <c r="A340" s="12" t="s">
        <v>288</v>
      </c>
      <c r="B340" s="12" t="s">
        <v>22</v>
      </c>
      <c r="C340" s="12" t="s">
        <v>154</v>
      </c>
      <c r="D340" s="24" t="s">
        <v>289</v>
      </c>
      <c r="E340" s="13"/>
      <c r="F340" s="13"/>
      <c r="G340" s="13"/>
      <c r="H340" s="13"/>
      <c r="I340" s="13"/>
      <c r="J340" s="13"/>
      <c r="K340" s="15">
        <f>K346</f>
        <v>20.399999999999999</v>
      </c>
      <c r="L340" s="15">
        <f>L346</f>
        <v>59.9</v>
      </c>
      <c r="M340" s="15">
        <f>M346</f>
        <v>1221.96</v>
      </c>
    </row>
    <row r="341" spans="1:13" ht="101.25" hidden="1" x14ac:dyDescent="0.25">
      <c r="A341" s="13"/>
      <c r="B341" s="13"/>
      <c r="C341" s="13"/>
      <c r="D341" s="16" t="s">
        <v>290</v>
      </c>
      <c r="E341" s="13"/>
      <c r="F341" s="13"/>
      <c r="G341" s="13"/>
      <c r="H341" s="13"/>
      <c r="I341" s="13"/>
      <c r="J341" s="13"/>
      <c r="K341" s="13"/>
      <c r="L341" s="13"/>
      <c r="M341" s="13"/>
    </row>
    <row r="342" spans="1:13" hidden="1" x14ac:dyDescent="0.25">
      <c r="A342" s="13"/>
      <c r="B342" s="13"/>
      <c r="C342" s="13"/>
      <c r="D342" s="16"/>
      <c r="E342" s="12" t="s">
        <v>221</v>
      </c>
      <c r="F342" s="13">
        <v>0</v>
      </c>
      <c r="G342" s="14">
        <v>0</v>
      </c>
      <c r="H342" s="14">
        <v>0</v>
      </c>
      <c r="I342" s="14">
        <v>0</v>
      </c>
      <c r="J342" s="15">
        <f>F342*(G342+ (G342= 0))*(H342+ (H342= 0))*(I342+ (I342= 0))</f>
        <v>0</v>
      </c>
      <c r="K342" s="13"/>
      <c r="L342" s="13"/>
      <c r="M342" s="13"/>
    </row>
    <row r="343" spans="1:13" hidden="1" x14ac:dyDescent="0.25">
      <c r="A343" s="13"/>
      <c r="B343" s="13"/>
      <c r="C343" s="13"/>
      <c r="D343" s="16"/>
      <c r="E343" s="12" t="s">
        <v>222</v>
      </c>
      <c r="F343" s="13">
        <v>1</v>
      </c>
      <c r="G343" s="14">
        <v>12</v>
      </c>
      <c r="H343" s="14">
        <v>0</v>
      </c>
      <c r="I343" s="14">
        <v>0</v>
      </c>
      <c r="J343" s="15">
        <f>F343*(G343+ (G343= 0))*(H343+ (H343= 0))*(I343+ (I343= 0))</f>
        <v>12</v>
      </c>
      <c r="K343" s="13"/>
      <c r="L343" s="13"/>
      <c r="M343" s="13"/>
    </row>
    <row r="344" spans="1:13" hidden="1" x14ac:dyDescent="0.25">
      <c r="A344" s="13"/>
      <c r="B344" s="13"/>
      <c r="C344" s="13"/>
      <c r="D344" s="16"/>
      <c r="E344" s="12" t="s">
        <v>223</v>
      </c>
      <c r="F344" s="13">
        <v>4</v>
      </c>
      <c r="G344" s="14">
        <v>1.6</v>
      </c>
      <c r="H344" s="14">
        <v>0</v>
      </c>
      <c r="I344" s="14">
        <v>0</v>
      </c>
      <c r="J344" s="15">
        <f>F344*(G344+ (G344= 0))*(H344+ (H344= 0))*(I344+ (I344= 0))</f>
        <v>6.4</v>
      </c>
      <c r="K344" s="13"/>
      <c r="L344" s="13"/>
      <c r="M344" s="13"/>
    </row>
    <row r="345" spans="1:13" hidden="1" x14ac:dyDescent="0.25">
      <c r="A345" s="13"/>
      <c r="B345" s="13"/>
      <c r="C345" s="13"/>
      <c r="D345" s="16"/>
      <c r="E345" s="12" t="s">
        <v>23</v>
      </c>
      <c r="F345" s="13">
        <v>1</v>
      </c>
      <c r="G345" s="14">
        <v>2</v>
      </c>
      <c r="H345" s="14">
        <v>0</v>
      </c>
      <c r="I345" s="14">
        <v>0</v>
      </c>
      <c r="J345" s="15">
        <f>F345*(G345+ (G345= 0))*(H345+ (H345= 0))*(I345+ (I345= 0))</f>
        <v>2</v>
      </c>
      <c r="K345" s="13"/>
      <c r="L345" s="13"/>
      <c r="M345" s="13"/>
    </row>
    <row r="346" spans="1:13" hidden="1" x14ac:dyDescent="0.25">
      <c r="A346" s="13"/>
      <c r="B346" s="13"/>
      <c r="C346" s="13"/>
      <c r="D346" s="16"/>
      <c r="E346" s="13"/>
      <c r="F346" s="13"/>
      <c r="G346" s="13"/>
      <c r="H346" s="13"/>
      <c r="I346" s="13"/>
      <c r="J346" s="19" t="s">
        <v>291</v>
      </c>
      <c r="K346" s="9">
        <f>SUM(J342:J345)</f>
        <v>20.399999999999999</v>
      </c>
      <c r="L346" s="14">
        <v>59.9</v>
      </c>
      <c r="M346" s="9">
        <f>ROUND(L346*K346,2)</f>
        <v>1221.96</v>
      </c>
    </row>
    <row r="347" spans="1:13" ht="0.95" hidden="1" customHeight="1" x14ac:dyDescent="0.25">
      <c r="A347" s="20"/>
      <c r="B347" s="20"/>
      <c r="C347" s="20"/>
      <c r="D347" s="25"/>
      <c r="E347" s="20"/>
      <c r="F347" s="20"/>
      <c r="G347" s="20"/>
      <c r="H347" s="20"/>
      <c r="I347" s="20"/>
      <c r="J347" s="20"/>
      <c r="K347" s="20"/>
      <c r="L347" s="20"/>
      <c r="M347" s="20"/>
    </row>
    <row r="348" spans="1:13" hidden="1" x14ac:dyDescent="0.25">
      <c r="A348" s="13"/>
      <c r="B348" s="13"/>
      <c r="C348" s="13"/>
      <c r="D348" s="16"/>
      <c r="E348" s="13"/>
      <c r="F348" s="13"/>
      <c r="G348" s="13"/>
      <c r="H348" s="13"/>
      <c r="I348" s="13"/>
      <c r="J348" s="19" t="s">
        <v>292</v>
      </c>
      <c r="K348" s="14">
        <v>1</v>
      </c>
      <c r="L348" s="9">
        <f>M224+M232+M249+M257+M262+M269+M286+M301+M309+M328+M338+M346</f>
        <v>21150.950000000004</v>
      </c>
      <c r="M348" s="9">
        <f>ROUND(L348*K348,2)</f>
        <v>21150.95</v>
      </c>
    </row>
    <row r="349" spans="1:13" ht="0.95" customHeight="1" x14ac:dyDescent="0.25">
      <c r="A349" s="20"/>
      <c r="B349" s="20"/>
      <c r="C349" s="20"/>
      <c r="D349" s="25"/>
      <c r="E349" s="20"/>
      <c r="F349" s="20"/>
      <c r="G349" s="20"/>
      <c r="H349" s="20"/>
      <c r="I349" s="20"/>
      <c r="J349" s="20"/>
      <c r="K349" s="20"/>
      <c r="L349" s="20"/>
      <c r="M349" s="20"/>
    </row>
    <row r="350" spans="1:13" x14ac:dyDescent="0.25">
      <c r="A350" s="10" t="s">
        <v>293</v>
      </c>
      <c r="B350" s="10" t="s">
        <v>16</v>
      </c>
      <c r="C350" s="10" t="s">
        <v>17</v>
      </c>
      <c r="D350" s="23" t="s">
        <v>294</v>
      </c>
      <c r="E350" s="11"/>
      <c r="F350" s="11"/>
      <c r="G350" s="11"/>
      <c r="H350" s="11"/>
      <c r="I350" s="11"/>
      <c r="J350" s="11"/>
      <c r="K350" s="9">
        <f>K453</f>
        <v>1</v>
      </c>
      <c r="L350" s="9">
        <f>L453</f>
        <v>15905.95</v>
      </c>
      <c r="M350" s="9">
        <f>M453</f>
        <v>15905.95</v>
      </c>
    </row>
    <row r="351" spans="1:13" hidden="1" x14ac:dyDescent="0.25">
      <c r="A351" s="10" t="s">
        <v>295</v>
      </c>
      <c r="B351" s="10" t="s">
        <v>16</v>
      </c>
      <c r="C351" s="10" t="s">
        <v>17</v>
      </c>
      <c r="D351" s="23" t="s">
        <v>296</v>
      </c>
      <c r="E351" s="11"/>
      <c r="F351" s="11"/>
      <c r="G351" s="11"/>
      <c r="H351" s="11"/>
      <c r="I351" s="11"/>
      <c r="J351" s="11"/>
      <c r="K351" s="9">
        <f>K451</f>
        <v>1</v>
      </c>
      <c r="L351" s="9">
        <f>L451</f>
        <v>15905.949999999999</v>
      </c>
      <c r="M351" s="9">
        <f>M451</f>
        <v>15905.95</v>
      </c>
    </row>
    <row r="352" spans="1:13" ht="22.5" hidden="1" x14ac:dyDescent="0.25">
      <c r="A352" s="10" t="s">
        <v>297</v>
      </c>
      <c r="B352" s="10" t="s">
        <v>16</v>
      </c>
      <c r="C352" s="10" t="s">
        <v>17</v>
      </c>
      <c r="D352" s="23" t="s">
        <v>298</v>
      </c>
      <c r="E352" s="11"/>
      <c r="F352" s="11"/>
      <c r="G352" s="11"/>
      <c r="H352" s="11"/>
      <c r="I352" s="11"/>
      <c r="J352" s="11"/>
      <c r="K352" s="9">
        <f>K383</f>
        <v>1</v>
      </c>
      <c r="L352" s="9">
        <f>L383</f>
        <v>6184.73</v>
      </c>
      <c r="M352" s="9">
        <f>M383</f>
        <v>6184.73</v>
      </c>
    </row>
    <row r="353" spans="1:13" ht="33.75" hidden="1" x14ac:dyDescent="0.25">
      <c r="A353" s="13"/>
      <c r="B353" s="13"/>
      <c r="C353" s="13"/>
      <c r="D353" s="16" t="s">
        <v>299</v>
      </c>
      <c r="E353" s="13"/>
      <c r="F353" s="13"/>
      <c r="G353" s="13"/>
      <c r="H353" s="13"/>
      <c r="I353" s="13"/>
      <c r="J353" s="13"/>
      <c r="K353" s="13"/>
      <c r="L353" s="13"/>
      <c r="M353" s="13"/>
    </row>
    <row r="354" spans="1:13" hidden="1" x14ac:dyDescent="0.25">
      <c r="A354" s="12" t="s">
        <v>663</v>
      </c>
      <c r="B354" s="12" t="s">
        <v>22</v>
      </c>
      <c r="C354" s="12" t="s">
        <v>64</v>
      </c>
      <c r="D354" s="24" t="s">
        <v>300</v>
      </c>
      <c r="E354" s="13"/>
      <c r="F354" s="13"/>
      <c r="G354" s="13"/>
      <c r="H354" s="13"/>
      <c r="I354" s="13"/>
      <c r="J354" s="13"/>
      <c r="K354" s="15">
        <f>K357</f>
        <v>29</v>
      </c>
      <c r="L354" s="15">
        <f>L357</f>
        <v>30.1</v>
      </c>
      <c r="M354" s="15">
        <f>M357</f>
        <v>872.9</v>
      </c>
    </row>
    <row r="355" spans="1:13" ht="90" hidden="1" x14ac:dyDescent="0.25">
      <c r="A355" s="13"/>
      <c r="B355" s="13"/>
      <c r="C355" s="13"/>
      <c r="D355" s="16" t="s">
        <v>301</v>
      </c>
      <c r="E355" s="13"/>
      <c r="F355" s="13"/>
      <c r="G355" s="13"/>
      <c r="H355" s="13"/>
      <c r="I355" s="13"/>
      <c r="J355" s="13"/>
      <c r="K355" s="13"/>
      <c r="L355" s="13"/>
      <c r="M355" s="13"/>
    </row>
    <row r="356" spans="1:13" hidden="1" x14ac:dyDescent="0.25">
      <c r="A356" s="13"/>
      <c r="B356" s="13"/>
      <c r="C356" s="13"/>
      <c r="D356" s="16"/>
      <c r="E356" s="12" t="s">
        <v>302</v>
      </c>
      <c r="F356" s="13">
        <v>1</v>
      </c>
      <c r="G356" s="14">
        <v>5.8</v>
      </c>
      <c r="H356" s="14">
        <v>0</v>
      </c>
      <c r="I356" s="14">
        <v>5</v>
      </c>
      <c r="J356" s="15">
        <f>F356*(G356+ (G356= 0))*(H356+ (H356= 0))*(I356+ (I356= 0))</f>
        <v>29</v>
      </c>
      <c r="K356" s="13"/>
      <c r="L356" s="13"/>
      <c r="M356" s="13"/>
    </row>
    <row r="357" spans="1:13" hidden="1" x14ac:dyDescent="0.25">
      <c r="A357" s="13"/>
      <c r="B357" s="13"/>
      <c r="C357" s="13"/>
      <c r="D357" s="16"/>
      <c r="E357" s="13"/>
      <c r="F357" s="13"/>
      <c r="G357" s="13"/>
      <c r="H357" s="13"/>
      <c r="I357" s="13"/>
      <c r="J357" s="19" t="s">
        <v>663</v>
      </c>
      <c r="K357" s="9">
        <f>SUM(J356:J356)</f>
        <v>29</v>
      </c>
      <c r="L357" s="14">
        <v>30.1</v>
      </c>
      <c r="M357" s="9">
        <f>ROUND(L357*K357,2)</f>
        <v>872.9</v>
      </c>
    </row>
    <row r="358" spans="1:13" ht="0.95" hidden="1" customHeight="1" x14ac:dyDescent="0.25">
      <c r="A358" s="20"/>
      <c r="B358" s="20"/>
      <c r="C358" s="20"/>
      <c r="D358" s="25"/>
      <c r="E358" s="20"/>
      <c r="F358" s="20"/>
      <c r="G358" s="20"/>
      <c r="H358" s="20"/>
      <c r="I358" s="20"/>
      <c r="J358" s="20"/>
      <c r="K358" s="20"/>
      <c r="L358" s="20"/>
      <c r="M358" s="20"/>
    </row>
    <row r="359" spans="1:13" hidden="1" x14ac:dyDescent="0.25">
      <c r="A359" s="12" t="s">
        <v>664</v>
      </c>
      <c r="B359" s="12" t="s">
        <v>22</v>
      </c>
      <c r="C359" s="12" t="s">
        <v>64</v>
      </c>
      <c r="D359" s="24" t="s">
        <v>303</v>
      </c>
      <c r="E359" s="13"/>
      <c r="F359" s="13"/>
      <c r="G359" s="13"/>
      <c r="H359" s="13"/>
      <c r="I359" s="13"/>
      <c r="J359" s="13"/>
      <c r="K359" s="15">
        <f>K376</f>
        <v>233.02000000000004</v>
      </c>
      <c r="L359" s="15">
        <f>L376</f>
        <v>18.95</v>
      </c>
      <c r="M359" s="15">
        <f>M376</f>
        <v>4415.7299999999996</v>
      </c>
    </row>
    <row r="360" spans="1:13" ht="409.5" hidden="1" x14ac:dyDescent="0.25">
      <c r="A360" s="13"/>
      <c r="B360" s="13"/>
      <c r="C360" s="13"/>
      <c r="D360" s="16" t="s">
        <v>304</v>
      </c>
      <c r="E360" s="13"/>
      <c r="F360" s="13"/>
      <c r="G360" s="13"/>
      <c r="H360" s="13"/>
      <c r="I360" s="13"/>
      <c r="J360" s="13"/>
      <c r="K360" s="13"/>
      <c r="L360" s="13"/>
      <c r="M360" s="13"/>
    </row>
    <row r="361" spans="1:13" hidden="1" x14ac:dyDescent="0.25">
      <c r="A361" s="13"/>
      <c r="B361" s="13"/>
      <c r="C361" s="13"/>
      <c r="D361" s="16"/>
      <c r="E361" s="12" t="s">
        <v>205</v>
      </c>
      <c r="F361" s="13">
        <v>0</v>
      </c>
      <c r="G361" s="14">
        <v>0</v>
      </c>
      <c r="H361" s="14">
        <v>0</v>
      </c>
      <c r="I361" s="14">
        <v>0</v>
      </c>
      <c r="J361" s="15">
        <f t="shared" ref="J361:J375" si="10">F361*(G361+ (G361= 0))*(H361+ (H361= 0))*(I361+ (I361= 0))</f>
        <v>0</v>
      </c>
      <c r="K361" s="13"/>
      <c r="L361" s="13"/>
      <c r="M361" s="13"/>
    </row>
    <row r="362" spans="1:13" hidden="1" x14ac:dyDescent="0.25">
      <c r="A362" s="13"/>
      <c r="B362" s="13"/>
      <c r="C362" s="13"/>
      <c r="D362" s="16"/>
      <c r="E362" s="12" t="s">
        <v>206</v>
      </c>
      <c r="F362" s="13">
        <v>0</v>
      </c>
      <c r="G362" s="14">
        <v>0</v>
      </c>
      <c r="H362" s="14">
        <v>0</v>
      </c>
      <c r="I362" s="14">
        <v>0</v>
      </c>
      <c r="J362" s="15">
        <f t="shared" si="10"/>
        <v>0</v>
      </c>
      <c r="K362" s="13"/>
      <c r="L362" s="13"/>
      <c r="M362" s="13"/>
    </row>
    <row r="363" spans="1:13" hidden="1" x14ac:dyDescent="0.25">
      <c r="A363" s="13"/>
      <c r="B363" s="13"/>
      <c r="C363" s="13"/>
      <c r="D363" s="16"/>
      <c r="E363" s="12" t="s">
        <v>207</v>
      </c>
      <c r="F363" s="13">
        <v>1</v>
      </c>
      <c r="G363" s="14">
        <v>12.4</v>
      </c>
      <c r="H363" s="14">
        <v>0</v>
      </c>
      <c r="I363" s="14">
        <v>3.4</v>
      </c>
      <c r="J363" s="15">
        <f t="shared" si="10"/>
        <v>42.16</v>
      </c>
      <c r="K363" s="13"/>
      <c r="L363" s="13"/>
      <c r="M363" s="13"/>
    </row>
    <row r="364" spans="1:13" hidden="1" x14ac:dyDescent="0.25">
      <c r="A364" s="13"/>
      <c r="B364" s="13"/>
      <c r="C364" s="13"/>
      <c r="D364" s="16"/>
      <c r="E364" s="12" t="s">
        <v>208</v>
      </c>
      <c r="F364" s="13">
        <v>1</v>
      </c>
      <c r="G364" s="14">
        <v>1.8</v>
      </c>
      <c r="H364" s="14">
        <v>0</v>
      </c>
      <c r="I364" s="14">
        <v>3.6</v>
      </c>
      <c r="J364" s="15">
        <f t="shared" si="10"/>
        <v>6.48</v>
      </c>
      <c r="K364" s="13"/>
      <c r="L364" s="13"/>
      <c r="M364" s="13"/>
    </row>
    <row r="365" spans="1:13" hidden="1" x14ac:dyDescent="0.25">
      <c r="A365" s="13"/>
      <c r="B365" s="13"/>
      <c r="C365" s="13"/>
      <c r="D365" s="16"/>
      <c r="E365" s="12" t="s">
        <v>209</v>
      </c>
      <c r="F365" s="13">
        <v>1</v>
      </c>
      <c r="G365" s="14">
        <v>7.6</v>
      </c>
      <c r="H365" s="14">
        <v>0</v>
      </c>
      <c r="I365" s="14">
        <v>3.4</v>
      </c>
      <c r="J365" s="15">
        <f t="shared" si="10"/>
        <v>25.84</v>
      </c>
      <c r="K365" s="13"/>
      <c r="L365" s="13"/>
      <c r="M365" s="13"/>
    </row>
    <row r="366" spans="1:13" hidden="1" x14ac:dyDescent="0.25">
      <c r="A366" s="13"/>
      <c r="B366" s="13"/>
      <c r="C366" s="13"/>
      <c r="D366" s="16"/>
      <c r="E366" s="12" t="s">
        <v>210</v>
      </c>
      <c r="F366" s="13">
        <v>1</v>
      </c>
      <c r="G366" s="14">
        <v>19.600000000000001</v>
      </c>
      <c r="H366" s="14">
        <v>0</v>
      </c>
      <c r="I366" s="14">
        <v>2.4</v>
      </c>
      <c r="J366" s="15">
        <f t="shared" si="10"/>
        <v>47.04</v>
      </c>
      <c r="K366" s="13"/>
      <c r="L366" s="13"/>
      <c r="M366" s="13"/>
    </row>
    <row r="367" spans="1:13" hidden="1" x14ac:dyDescent="0.25">
      <c r="A367" s="13"/>
      <c r="B367" s="13"/>
      <c r="C367" s="13"/>
      <c r="D367" s="16"/>
      <c r="E367" s="12" t="s">
        <v>211</v>
      </c>
      <c r="F367" s="13">
        <v>1</v>
      </c>
      <c r="G367" s="14">
        <v>8</v>
      </c>
      <c r="H367" s="14">
        <v>0</v>
      </c>
      <c r="I367" s="14">
        <v>4.2</v>
      </c>
      <c r="J367" s="15">
        <f t="shared" si="10"/>
        <v>33.6</v>
      </c>
      <c r="K367" s="13"/>
      <c r="L367" s="13"/>
      <c r="M367" s="13"/>
    </row>
    <row r="368" spans="1:13" hidden="1" x14ac:dyDescent="0.25">
      <c r="A368" s="13"/>
      <c r="B368" s="13"/>
      <c r="C368" s="13"/>
      <c r="D368" s="16"/>
      <c r="E368" s="12" t="s">
        <v>23</v>
      </c>
      <c r="F368" s="13">
        <v>1</v>
      </c>
      <c r="G368" s="14">
        <v>6.6</v>
      </c>
      <c r="H368" s="14">
        <v>0</v>
      </c>
      <c r="I368" s="14">
        <v>4.7</v>
      </c>
      <c r="J368" s="15">
        <f t="shared" si="10"/>
        <v>31.02</v>
      </c>
      <c r="K368" s="13"/>
      <c r="L368" s="13"/>
      <c r="M368" s="13"/>
    </row>
    <row r="369" spans="1:13" hidden="1" x14ac:dyDescent="0.25">
      <c r="A369" s="13"/>
      <c r="B369" s="13"/>
      <c r="C369" s="13"/>
      <c r="D369" s="16"/>
      <c r="E369" s="12" t="s">
        <v>305</v>
      </c>
      <c r="F369" s="13">
        <v>2</v>
      </c>
      <c r="G369" s="14">
        <v>5.8</v>
      </c>
      <c r="H369" s="14">
        <v>0</v>
      </c>
      <c r="I369" s="14">
        <v>5</v>
      </c>
      <c r="J369" s="15">
        <f t="shared" si="10"/>
        <v>58</v>
      </c>
      <c r="K369" s="13"/>
      <c r="L369" s="13"/>
      <c r="M369" s="13"/>
    </row>
    <row r="370" spans="1:13" hidden="1" x14ac:dyDescent="0.25">
      <c r="A370" s="13"/>
      <c r="B370" s="13"/>
      <c r="C370" s="13"/>
      <c r="D370" s="16"/>
      <c r="E370" s="12" t="s">
        <v>212</v>
      </c>
      <c r="F370" s="13">
        <v>0</v>
      </c>
      <c r="G370" s="14">
        <v>0</v>
      </c>
      <c r="H370" s="14">
        <v>0</v>
      </c>
      <c r="I370" s="14">
        <v>0</v>
      </c>
      <c r="J370" s="15">
        <f t="shared" si="10"/>
        <v>0</v>
      </c>
      <c r="K370" s="13"/>
      <c r="L370" s="13"/>
      <c r="M370" s="13"/>
    </row>
    <row r="371" spans="1:13" hidden="1" x14ac:dyDescent="0.25">
      <c r="A371" s="13"/>
      <c r="B371" s="13"/>
      <c r="C371" s="13"/>
      <c r="D371" s="16"/>
      <c r="E371" s="12" t="s">
        <v>213</v>
      </c>
      <c r="F371" s="13">
        <v>0</v>
      </c>
      <c r="G371" s="14">
        <v>0</v>
      </c>
      <c r="H371" s="14">
        <v>0</v>
      </c>
      <c r="I371" s="14">
        <v>0</v>
      </c>
      <c r="J371" s="15">
        <f t="shared" si="10"/>
        <v>0</v>
      </c>
      <c r="K371" s="13"/>
      <c r="L371" s="13"/>
      <c r="M371" s="13"/>
    </row>
    <row r="372" spans="1:13" hidden="1" x14ac:dyDescent="0.25">
      <c r="A372" s="13"/>
      <c r="B372" s="13"/>
      <c r="C372" s="13"/>
      <c r="D372" s="16"/>
      <c r="E372" s="12" t="s">
        <v>214</v>
      </c>
      <c r="F372" s="13">
        <v>-1</v>
      </c>
      <c r="G372" s="14">
        <v>0</v>
      </c>
      <c r="H372" s="14">
        <v>1</v>
      </c>
      <c r="I372" s="14">
        <v>2.2000000000000002</v>
      </c>
      <c r="J372" s="15">
        <f t="shared" si="10"/>
        <v>-2.2000000000000002</v>
      </c>
      <c r="K372" s="13"/>
      <c r="L372" s="13"/>
      <c r="M372" s="13"/>
    </row>
    <row r="373" spans="1:13" hidden="1" x14ac:dyDescent="0.25">
      <c r="A373" s="13"/>
      <c r="B373" s="13"/>
      <c r="C373" s="13"/>
      <c r="D373" s="16"/>
      <c r="E373" s="12" t="s">
        <v>215</v>
      </c>
      <c r="F373" s="13">
        <v>-1</v>
      </c>
      <c r="G373" s="14">
        <v>0</v>
      </c>
      <c r="H373" s="14">
        <v>1</v>
      </c>
      <c r="I373" s="14">
        <v>2.2000000000000002</v>
      </c>
      <c r="J373" s="15">
        <f t="shared" si="10"/>
        <v>-2.2000000000000002</v>
      </c>
      <c r="K373" s="13"/>
      <c r="L373" s="13"/>
      <c r="M373" s="13"/>
    </row>
    <row r="374" spans="1:13" hidden="1" x14ac:dyDescent="0.25">
      <c r="A374" s="13"/>
      <c r="B374" s="13"/>
      <c r="C374" s="13"/>
      <c r="D374" s="16"/>
      <c r="E374" s="12" t="s">
        <v>306</v>
      </c>
      <c r="F374" s="13">
        <v>-2</v>
      </c>
      <c r="G374" s="14">
        <v>0</v>
      </c>
      <c r="H374" s="14">
        <v>1.2</v>
      </c>
      <c r="I374" s="14">
        <v>2.8</v>
      </c>
      <c r="J374" s="15">
        <f t="shared" si="10"/>
        <v>-6.72</v>
      </c>
      <c r="K374" s="13"/>
      <c r="L374" s="13"/>
      <c r="M374" s="13"/>
    </row>
    <row r="375" spans="1:13" hidden="1" x14ac:dyDescent="0.25">
      <c r="A375" s="13"/>
      <c r="B375" s="13"/>
      <c r="C375" s="13"/>
      <c r="D375" s="16"/>
      <c r="E375" s="12" t="s">
        <v>23</v>
      </c>
      <c r="F375" s="13">
        <v>0</v>
      </c>
      <c r="G375" s="14">
        <v>0</v>
      </c>
      <c r="H375" s="14">
        <v>0</v>
      </c>
      <c r="I375" s="14">
        <v>0</v>
      </c>
      <c r="J375" s="15">
        <f t="shared" si="10"/>
        <v>0</v>
      </c>
      <c r="K375" s="13"/>
      <c r="L375" s="13"/>
      <c r="M375" s="13"/>
    </row>
    <row r="376" spans="1:13" hidden="1" x14ac:dyDescent="0.25">
      <c r="A376" s="13"/>
      <c r="B376" s="13"/>
      <c r="C376" s="13"/>
      <c r="D376" s="16"/>
      <c r="E376" s="13"/>
      <c r="F376" s="13"/>
      <c r="G376" s="13"/>
      <c r="H376" s="13"/>
      <c r="I376" s="13"/>
      <c r="J376" s="19" t="s">
        <v>664</v>
      </c>
      <c r="K376" s="9">
        <f>SUM(J361:J375)</f>
        <v>233.02000000000004</v>
      </c>
      <c r="L376" s="14">
        <v>18.95</v>
      </c>
      <c r="M376" s="9">
        <f>ROUND(L376*K376,2)</f>
        <v>4415.7299999999996</v>
      </c>
    </row>
    <row r="377" spans="1:13" ht="0.95" hidden="1" customHeight="1" x14ac:dyDescent="0.25">
      <c r="A377" s="20"/>
      <c r="B377" s="20"/>
      <c r="C377" s="20"/>
      <c r="D377" s="25"/>
      <c r="E377" s="20"/>
      <c r="F377" s="20"/>
      <c r="G377" s="20"/>
      <c r="H377" s="20"/>
      <c r="I377" s="20"/>
      <c r="J377" s="20"/>
      <c r="K377" s="20"/>
      <c r="L377" s="20"/>
      <c r="M377" s="20"/>
    </row>
    <row r="378" spans="1:13" ht="22.5" hidden="1" x14ac:dyDescent="0.25">
      <c r="A378" s="12" t="s">
        <v>665</v>
      </c>
      <c r="B378" s="12" t="s">
        <v>22</v>
      </c>
      <c r="C378" s="12" t="s">
        <v>64</v>
      </c>
      <c r="D378" s="24" t="s">
        <v>307</v>
      </c>
      <c r="E378" s="13"/>
      <c r="F378" s="13"/>
      <c r="G378" s="13"/>
      <c r="H378" s="13"/>
      <c r="I378" s="13"/>
      <c r="J378" s="13"/>
      <c r="K378" s="15">
        <f>K381</f>
        <v>29</v>
      </c>
      <c r="L378" s="15">
        <f>L381</f>
        <v>30.9</v>
      </c>
      <c r="M378" s="15">
        <f>M381</f>
        <v>896.1</v>
      </c>
    </row>
    <row r="379" spans="1:13" ht="409.5" hidden="1" x14ac:dyDescent="0.25">
      <c r="A379" s="13"/>
      <c r="B379" s="13"/>
      <c r="C379" s="13"/>
      <c r="D379" s="16" t="s">
        <v>308</v>
      </c>
      <c r="E379" s="13"/>
      <c r="F379" s="13"/>
      <c r="G379" s="13"/>
      <c r="H379" s="13"/>
      <c r="I379" s="13"/>
      <c r="J379" s="13"/>
      <c r="K379" s="13"/>
      <c r="L379" s="13"/>
      <c r="M379" s="13"/>
    </row>
    <row r="380" spans="1:13" hidden="1" x14ac:dyDescent="0.25">
      <c r="A380" s="13"/>
      <c r="B380" s="13"/>
      <c r="C380" s="13"/>
      <c r="D380" s="16"/>
      <c r="E380" s="12" t="s">
        <v>309</v>
      </c>
      <c r="F380" s="13">
        <v>1</v>
      </c>
      <c r="G380" s="14">
        <v>5.8</v>
      </c>
      <c r="H380" s="14">
        <v>0</v>
      </c>
      <c r="I380" s="14">
        <v>5</v>
      </c>
      <c r="J380" s="15">
        <f>F380*(G380+ (G380= 0))*(H380+ (H380= 0))*(I380+ (I380= 0))</f>
        <v>29</v>
      </c>
      <c r="K380" s="13"/>
      <c r="L380" s="13"/>
      <c r="M380" s="13"/>
    </row>
    <row r="381" spans="1:13" hidden="1" x14ac:dyDescent="0.25">
      <c r="A381" s="13"/>
      <c r="B381" s="13"/>
      <c r="C381" s="13"/>
      <c r="D381" s="16"/>
      <c r="E381" s="13"/>
      <c r="F381" s="13"/>
      <c r="G381" s="13"/>
      <c r="H381" s="13"/>
      <c r="I381" s="13"/>
      <c r="J381" s="19" t="s">
        <v>310</v>
      </c>
      <c r="K381" s="9">
        <f>SUM(J380:J380)</f>
        <v>29</v>
      </c>
      <c r="L381" s="14">
        <v>30.9</v>
      </c>
      <c r="M381" s="9">
        <f>ROUND(L381*K381,2)</f>
        <v>896.1</v>
      </c>
    </row>
    <row r="382" spans="1:13" ht="0.95" hidden="1" customHeight="1" x14ac:dyDescent="0.25">
      <c r="A382" s="20"/>
      <c r="B382" s="20"/>
      <c r="C382" s="20"/>
      <c r="D382" s="25"/>
      <c r="E382" s="20"/>
      <c r="F382" s="20"/>
      <c r="G382" s="20"/>
      <c r="H382" s="20"/>
      <c r="I382" s="20"/>
      <c r="J382" s="20"/>
      <c r="K382" s="20"/>
      <c r="L382" s="20"/>
      <c r="M382" s="20"/>
    </row>
    <row r="383" spans="1:13" hidden="1" x14ac:dyDescent="0.25">
      <c r="A383" s="13"/>
      <c r="B383" s="13"/>
      <c r="C383" s="13"/>
      <c r="D383" s="16"/>
      <c r="E383" s="13"/>
      <c r="F383" s="13"/>
      <c r="G383" s="13"/>
      <c r="H383" s="13"/>
      <c r="I383" s="13"/>
      <c r="J383" s="19" t="s">
        <v>665</v>
      </c>
      <c r="K383" s="14">
        <v>1</v>
      </c>
      <c r="L383" s="9">
        <f>M357+M376+M381</f>
        <v>6184.73</v>
      </c>
      <c r="M383" s="9">
        <f>ROUND(L383*K383,2)</f>
        <v>6184.73</v>
      </c>
    </row>
    <row r="384" spans="1:13" ht="0.95" customHeight="1" x14ac:dyDescent="0.25">
      <c r="A384" s="20"/>
      <c r="B384" s="20"/>
      <c r="C384" s="20"/>
      <c r="D384" s="25"/>
      <c r="E384" s="20"/>
      <c r="F384" s="20"/>
      <c r="G384" s="20"/>
      <c r="H384" s="20"/>
      <c r="I384" s="20"/>
      <c r="J384" s="20"/>
      <c r="K384" s="20"/>
      <c r="L384" s="20"/>
      <c r="M384" s="20"/>
    </row>
    <row r="385" spans="1:13" ht="22.5" hidden="1" x14ac:dyDescent="0.25">
      <c r="A385" s="10" t="s">
        <v>311</v>
      </c>
      <c r="B385" s="10" t="s">
        <v>16</v>
      </c>
      <c r="C385" s="10" t="s">
        <v>17</v>
      </c>
      <c r="D385" s="23" t="s">
        <v>312</v>
      </c>
      <c r="E385" s="11"/>
      <c r="F385" s="11"/>
      <c r="G385" s="11"/>
      <c r="H385" s="11"/>
      <c r="I385" s="11"/>
      <c r="J385" s="11"/>
      <c r="K385" s="9">
        <f>K436</f>
        <v>1</v>
      </c>
      <c r="L385" s="9">
        <f>L436</f>
        <v>8541.2199999999993</v>
      </c>
      <c r="M385" s="9">
        <f>M436</f>
        <v>8541.2199999999993</v>
      </c>
    </row>
    <row r="386" spans="1:13" hidden="1" x14ac:dyDescent="0.25">
      <c r="A386" s="12" t="s">
        <v>666</v>
      </c>
      <c r="B386" s="12" t="s">
        <v>22</v>
      </c>
      <c r="C386" s="12" t="s">
        <v>64</v>
      </c>
      <c r="D386" s="24" t="s">
        <v>313</v>
      </c>
      <c r="E386" s="13"/>
      <c r="F386" s="13"/>
      <c r="G386" s="13"/>
      <c r="H386" s="13"/>
      <c r="I386" s="13"/>
      <c r="J386" s="13"/>
      <c r="K386" s="15">
        <f>K393</f>
        <v>117.88999999999999</v>
      </c>
      <c r="L386" s="15">
        <f>L393</f>
        <v>11.2</v>
      </c>
      <c r="M386" s="15">
        <f>M393</f>
        <v>1320.37</v>
      </c>
    </row>
    <row r="387" spans="1:13" ht="78.75" hidden="1" x14ac:dyDescent="0.25">
      <c r="A387" s="13"/>
      <c r="B387" s="13"/>
      <c r="C387" s="13"/>
      <c r="D387" s="16" t="s">
        <v>314</v>
      </c>
      <c r="E387" s="13"/>
      <c r="F387" s="13"/>
      <c r="G387" s="13"/>
      <c r="H387" s="13"/>
      <c r="I387" s="13"/>
      <c r="J387" s="13"/>
      <c r="K387" s="13"/>
      <c r="L387" s="13"/>
      <c r="M387" s="13"/>
    </row>
    <row r="388" spans="1:13" hidden="1" x14ac:dyDescent="0.25">
      <c r="A388" s="13"/>
      <c r="B388" s="13"/>
      <c r="C388" s="13"/>
      <c r="D388" s="16"/>
      <c r="E388" s="12" t="s">
        <v>315</v>
      </c>
      <c r="F388" s="13">
        <v>0</v>
      </c>
      <c r="G388" s="14">
        <v>0</v>
      </c>
      <c r="H388" s="14">
        <v>0</v>
      </c>
      <c r="I388" s="14">
        <v>0</v>
      </c>
      <c r="J388" s="15">
        <f>F388*(G388+ (G388= 0))*(H388+ (H388= 0))*(I388+ (I388= 0))</f>
        <v>0</v>
      </c>
      <c r="K388" s="13"/>
      <c r="L388" s="13"/>
      <c r="M388" s="13"/>
    </row>
    <row r="389" spans="1:13" hidden="1" x14ac:dyDescent="0.25">
      <c r="A389" s="13"/>
      <c r="B389" s="13"/>
      <c r="C389" s="13"/>
      <c r="D389" s="16"/>
      <c r="E389" s="12" t="s">
        <v>316</v>
      </c>
      <c r="F389" s="13">
        <v>1</v>
      </c>
      <c r="G389" s="14">
        <v>5.8</v>
      </c>
      <c r="H389" s="14">
        <v>2.6</v>
      </c>
      <c r="I389" s="14">
        <v>0</v>
      </c>
      <c r="J389" s="15">
        <f>F389*(G389+ (G389= 0))*(H389+ (H389= 0))*(I389+ (I389= 0))</f>
        <v>15.08</v>
      </c>
      <c r="K389" s="13"/>
      <c r="L389" s="13"/>
      <c r="M389" s="13"/>
    </row>
    <row r="390" spans="1:13" hidden="1" x14ac:dyDescent="0.25">
      <c r="A390" s="13"/>
      <c r="B390" s="13"/>
      <c r="C390" s="13"/>
      <c r="D390" s="16"/>
      <c r="E390" s="12" t="s">
        <v>317</v>
      </c>
      <c r="F390" s="13">
        <v>1</v>
      </c>
      <c r="G390" s="14">
        <v>0.9</v>
      </c>
      <c r="H390" s="14">
        <v>0.1</v>
      </c>
      <c r="I390" s="14">
        <v>0</v>
      </c>
      <c r="J390" s="15">
        <f>F390*(G390+ (G390= 0))*(H390+ (H390= 0))*(I390+ (I390= 0))</f>
        <v>9.0000000000000011E-2</v>
      </c>
      <c r="K390" s="13"/>
      <c r="L390" s="13"/>
      <c r="M390" s="13"/>
    </row>
    <row r="391" spans="1:13" hidden="1" x14ac:dyDescent="0.25">
      <c r="A391" s="13"/>
      <c r="B391" s="13"/>
      <c r="C391" s="13"/>
      <c r="D391" s="16"/>
      <c r="E391" s="12" t="s">
        <v>318</v>
      </c>
      <c r="F391" s="13">
        <v>1</v>
      </c>
      <c r="G391" s="14">
        <v>5.8</v>
      </c>
      <c r="H391" s="14">
        <v>8.9</v>
      </c>
      <c r="I391" s="14">
        <v>0</v>
      </c>
      <c r="J391" s="15">
        <f>F391*(G391+ (G391= 0))*(H391+ (H391= 0))*(I391+ (I391= 0))</f>
        <v>51.62</v>
      </c>
      <c r="K391" s="13"/>
      <c r="L391" s="13"/>
      <c r="M391" s="13"/>
    </row>
    <row r="392" spans="1:13" hidden="1" x14ac:dyDescent="0.25">
      <c r="A392" s="13"/>
      <c r="B392" s="13"/>
      <c r="C392" s="13"/>
      <c r="D392" s="16"/>
      <c r="E392" s="12" t="s">
        <v>319</v>
      </c>
      <c r="F392" s="13">
        <v>1</v>
      </c>
      <c r="G392" s="14">
        <v>7</v>
      </c>
      <c r="H392" s="14">
        <v>7.3</v>
      </c>
      <c r="I392" s="14">
        <v>0</v>
      </c>
      <c r="J392" s="15">
        <f>F392*(G392+ (G392= 0))*(H392+ (H392= 0))*(I392+ (I392= 0))</f>
        <v>51.1</v>
      </c>
      <c r="K392" s="13"/>
      <c r="L392" s="13"/>
      <c r="M392" s="13"/>
    </row>
    <row r="393" spans="1:13" hidden="1" x14ac:dyDescent="0.25">
      <c r="A393" s="13"/>
      <c r="B393" s="13"/>
      <c r="C393" s="13"/>
      <c r="D393" s="16"/>
      <c r="E393" s="13"/>
      <c r="F393" s="13"/>
      <c r="G393" s="13"/>
      <c r="H393" s="13"/>
      <c r="I393" s="13"/>
      <c r="J393" s="19" t="s">
        <v>666</v>
      </c>
      <c r="K393" s="9">
        <f>SUM(J388:J392)</f>
        <v>117.88999999999999</v>
      </c>
      <c r="L393" s="14">
        <v>11.2</v>
      </c>
      <c r="M393" s="9">
        <f>ROUND(L393*K393,2)</f>
        <v>1320.37</v>
      </c>
    </row>
    <row r="394" spans="1:13" ht="0.95" hidden="1" customHeight="1" x14ac:dyDescent="0.25">
      <c r="A394" s="20"/>
      <c r="B394" s="20"/>
      <c r="C394" s="20"/>
      <c r="D394" s="25"/>
      <c r="E394" s="20"/>
      <c r="F394" s="20"/>
      <c r="G394" s="20"/>
      <c r="H394" s="20"/>
      <c r="I394" s="20"/>
      <c r="J394" s="20"/>
      <c r="K394" s="20"/>
      <c r="L394" s="20"/>
      <c r="M394" s="20"/>
    </row>
    <row r="395" spans="1:13" hidden="1" x14ac:dyDescent="0.25">
      <c r="A395" s="12" t="s">
        <v>667</v>
      </c>
      <c r="B395" s="12" t="s">
        <v>22</v>
      </c>
      <c r="C395" s="12" t="s">
        <v>64</v>
      </c>
      <c r="D395" s="24" t="s">
        <v>320</v>
      </c>
      <c r="E395" s="13"/>
      <c r="F395" s="13"/>
      <c r="G395" s="13"/>
      <c r="H395" s="13"/>
      <c r="I395" s="13"/>
      <c r="J395" s="13"/>
      <c r="K395" s="15">
        <f>K400</f>
        <v>18.299999999999997</v>
      </c>
      <c r="L395" s="15">
        <f>L400</f>
        <v>20.7</v>
      </c>
      <c r="M395" s="15">
        <f>M400</f>
        <v>378.81</v>
      </c>
    </row>
    <row r="396" spans="1:13" ht="101.25" hidden="1" x14ac:dyDescent="0.25">
      <c r="A396" s="13"/>
      <c r="B396" s="13"/>
      <c r="C396" s="13"/>
      <c r="D396" s="16" t="s">
        <v>321</v>
      </c>
      <c r="E396" s="13"/>
      <c r="F396" s="13"/>
      <c r="G396" s="13"/>
      <c r="H396" s="13"/>
      <c r="I396" s="13"/>
      <c r="J396" s="13"/>
      <c r="K396" s="13"/>
      <c r="L396" s="13"/>
      <c r="M396" s="13"/>
    </row>
    <row r="397" spans="1:13" hidden="1" x14ac:dyDescent="0.25">
      <c r="A397" s="13"/>
      <c r="B397" s="13"/>
      <c r="C397" s="13"/>
      <c r="D397" s="16"/>
      <c r="E397" s="12" t="s">
        <v>322</v>
      </c>
      <c r="F397" s="13">
        <v>1</v>
      </c>
      <c r="G397" s="14">
        <v>12.2</v>
      </c>
      <c r="H397" s="14">
        <v>1.5</v>
      </c>
      <c r="I397" s="14">
        <v>0</v>
      </c>
      <c r="J397" s="15">
        <f>F397*(G397+ (G397= 0))*(H397+ (H397= 0))*(I397+ (I397= 0))</f>
        <v>18.299999999999997</v>
      </c>
      <c r="K397" s="13"/>
      <c r="L397" s="13"/>
      <c r="M397" s="13"/>
    </row>
    <row r="398" spans="1:13" hidden="1" x14ac:dyDescent="0.25">
      <c r="A398" s="13"/>
      <c r="B398" s="13"/>
      <c r="C398" s="13"/>
      <c r="D398" s="16"/>
      <c r="E398" s="12" t="s">
        <v>323</v>
      </c>
      <c r="F398" s="13">
        <v>0</v>
      </c>
      <c r="G398" s="14">
        <v>0</v>
      </c>
      <c r="H398" s="14">
        <v>0</v>
      </c>
      <c r="I398" s="14">
        <v>0</v>
      </c>
      <c r="J398" s="15">
        <f>F398*(G398+ (G398= 0))*(H398+ (H398= 0))*(I398+ (I398= 0))</f>
        <v>0</v>
      </c>
      <c r="K398" s="13"/>
      <c r="L398" s="13"/>
      <c r="M398" s="13"/>
    </row>
    <row r="399" spans="1:13" hidden="1" x14ac:dyDescent="0.25">
      <c r="A399" s="13"/>
      <c r="B399" s="13"/>
      <c r="C399" s="13"/>
      <c r="D399" s="16"/>
      <c r="E399" s="12" t="s">
        <v>324</v>
      </c>
      <c r="F399" s="13">
        <v>0</v>
      </c>
      <c r="G399" s="14">
        <v>0</v>
      </c>
      <c r="H399" s="14">
        <v>0</v>
      </c>
      <c r="I399" s="14">
        <v>0</v>
      </c>
      <c r="J399" s="15">
        <f>F399*(G399+ (G399= 0))*(H399+ (H399= 0))*(I399+ (I399= 0))</f>
        <v>0</v>
      </c>
      <c r="K399" s="13"/>
      <c r="L399" s="13"/>
      <c r="M399" s="13"/>
    </row>
    <row r="400" spans="1:13" hidden="1" x14ac:dyDescent="0.25">
      <c r="A400" s="13"/>
      <c r="B400" s="13"/>
      <c r="C400" s="13"/>
      <c r="D400" s="16"/>
      <c r="E400" s="13"/>
      <c r="F400" s="13"/>
      <c r="G400" s="13"/>
      <c r="H400" s="13"/>
      <c r="I400" s="13"/>
      <c r="J400" s="19" t="s">
        <v>667</v>
      </c>
      <c r="K400" s="9">
        <f>SUM(J397:J399)</f>
        <v>18.299999999999997</v>
      </c>
      <c r="L400" s="14">
        <v>20.7</v>
      </c>
      <c r="M400" s="9">
        <f>ROUND(L400*K400,2)</f>
        <v>378.81</v>
      </c>
    </row>
    <row r="401" spans="1:13" ht="0.95" hidden="1" customHeight="1" x14ac:dyDescent="0.25">
      <c r="A401" s="20"/>
      <c r="B401" s="20"/>
      <c r="C401" s="20"/>
      <c r="D401" s="25"/>
      <c r="E401" s="20"/>
      <c r="F401" s="20"/>
      <c r="G401" s="20"/>
      <c r="H401" s="20"/>
      <c r="I401" s="20"/>
      <c r="J401" s="20"/>
      <c r="K401" s="20"/>
      <c r="L401" s="20"/>
      <c r="M401" s="20"/>
    </row>
    <row r="402" spans="1:13" ht="22.5" hidden="1" x14ac:dyDescent="0.25">
      <c r="A402" s="12" t="s">
        <v>668</v>
      </c>
      <c r="B402" s="12" t="s">
        <v>22</v>
      </c>
      <c r="C402" s="12" t="s">
        <v>64</v>
      </c>
      <c r="D402" s="24" t="s">
        <v>326</v>
      </c>
      <c r="E402" s="13"/>
      <c r="F402" s="13"/>
      <c r="G402" s="13"/>
      <c r="H402" s="13"/>
      <c r="I402" s="13"/>
      <c r="J402" s="13"/>
      <c r="K402" s="15">
        <f>K407</f>
        <v>15.86</v>
      </c>
      <c r="L402" s="15">
        <f>L407</f>
        <v>39.9</v>
      </c>
      <c r="M402" s="15">
        <f>M407</f>
        <v>632.80999999999995</v>
      </c>
    </row>
    <row r="403" spans="1:13" ht="146.25" hidden="1" x14ac:dyDescent="0.25">
      <c r="A403" s="13"/>
      <c r="B403" s="13"/>
      <c r="C403" s="13"/>
      <c r="D403" s="16" t="s">
        <v>327</v>
      </c>
      <c r="E403" s="13"/>
      <c r="F403" s="13"/>
      <c r="G403" s="13"/>
      <c r="H403" s="13"/>
      <c r="I403" s="13"/>
      <c r="J403" s="13"/>
      <c r="K403" s="13"/>
      <c r="L403" s="13"/>
      <c r="M403" s="13"/>
    </row>
    <row r="404" spans="1:13" hidden="1" x14ac:dyDescent="0.25">
      <c r="A404" s="13"/>
      <c r="B404" s="13"/>
      <c r="C404" s="13"/>
      <c r="D404" s="16"/>
      <c r="E404" s="12" t="s">
        <v>322</v>
      </c>
      <c r="F404" s="13">
        <v>1</v>
      </c>
      <c r="G404" s="14">
        <v>12.2</v>
      </c>
      <c r="H404" s="14">
        <v>1.3</v>
      </c>
      <c r="I404" s="14">
        <v>0</v>
      </c>
      <c r="J404" s="15">
        <f>F404*(G404+ (G404= 0))*(H404+ (H404= 0))*(I404+ (I404= 0))</f>
        <v>15.86</v>
      </c>
      <c r="K404" s="13"/>
      <c r="L404" s="13"/>
      <c r="M404" s="13"/>
    </row>
    <row r="405" spans="1:13" hidden="1" x14ac:dyDescent="0.25">
      <c r="A405" s="13"/>
      <c r="B405" s="13"/>
      <c r="C405" s="13"/>
      <c r="D405" s="16"/>
      <c r="E405" s="12" t="s">
        <v>328</v>
      </c>
      <c r="F405" s="13">
        <v>0</v>
      </c>
      <c r="G405" s="14">
        <v>0</v>
      </c>
      <c r="H405" s="14">
        <v>0</v>
      </c>
      <c r="I405" s="14">
        <v>0</v>
      </c>
      <c r="J405" s="15">
        <f>F405*(G405+ (G405= 0))*(H405+ (H405= 0))*(I405+ (I405= 0))</f>
        <v>0</v>
      </c>
      <c r="K405" s="13"/>
      <c r="L405" s="13"/>
      <c r="M405" s="13"/>
    </row>
    <row r="406" spans="1:13" hidden="1" x14ac:dyDescent="0.25">
      <c r="A406" s="13"/>
      <c r="B406" s="13"/>
      <c r="C406" s="13"/>
      <c r="D406" s="16"/>
      <c r="E406" s="12" t="s">
        <v>329</v>
      </c>
      <c r="F406" s="13">
        <v>0</v>
      </c>
      <c r="G406" s="14">
        <v>0</v>
      </c>
      <c r="H406" s="14">
        <v>0</v>
      </c>
      <c r="I406" s="14">
        <v>0</v>
      </c>
      <c r="J406" s="15">
        <f>F406*(G406+ (G406= 0))*(H406+ (H406= 0))*(I406+ (I406= 0))</f>
        <v>0</v>
      </c>
      <c r="K406" s="13"/>
      <c r="L406" s="13"/>
      <c r="M406" s="13"/>
    </row>
    <row r="407" spans="1:13" hidden="1" x14ac:dyDescent="0.25">
      <c r="A407" s="13"/>
      <c r="B407" s="13"/>
      <c r="C407" s="13"/>
      <c r="D407" s="16"/>
      <c r="E407" s="13"/>
      <c r="F407" s="13"/>
      <c r="G407" s="13"/>
      <c r="H407" s="13"/>
      <c r="I407" s="13"/>
      <c r="J407" s="19" t="s">
        <v>668</v>
      </c>
      <c r="K407" s="9">
        <f>SUM(J404:J406)</f>
        <v>15.86</v>
      </c>
      <c r="L407" s="14">
        <v>39.9</v>
      </c>
      <c r="M407" s="9">
        <f>ROUND(L407*K407,2)</f>
        <v>632.80999999999995</v>
      </c>
    </row>
    <row r="408" spans="1:13" ht="0.95" hidden="1" customHeight="1" x14ac:dyDescent="0.25">
      <c r="A408" s="20"/>
      <c r="B408" s="20"/>
      <c r="C408" s="20"/>
      <c r="D408" s="25"/>
      <c r="E408" s="20"/>
      <c r="F408" s="20"/>
      <c r="G408" s="20"/>
      <c r="H408" s="20"/>
      <c r="I408" s="20"/>
      <c r="J408" s="20"/>
      <c r="K408" s="20"/>
      <c r="L408" s="20"/>
      <c r="M408" s="20"/>
    </row>
    <row r="409" spans="1:13" hidden="1" x14ac:dyDescent="0.25">
      <c r="A409" s="12" t="s">
        <v>669</v>
      </c>
      <c r="B409" s="12" t="s">
        <v>22</v>
      </c>
      <c r="C409" s="12" t="s">
        <v>64</v>
      </c>
      <c r="D409" s="24" t="s">
        <v>331</v>
      </c>
      <c r="E409" s="13"/>
      <c r="F409" s="13"/>
      <c r="G409" s="13"/>
      <c r="H409" s="13"/>
      <c r="I409" s="13"/>
      <c r="J409" s="13"/>
      <c r="K409" s="15">
        <f>K425</f>
        <v>146.36999999999998</v>
      </c>
      <c r="L409" s="15">
        <f>L425</f>
        <v>34.6</v>
      </c>
      <c r="M409" s="15">
        <f>M425</f>
        <v>5064.3999999999996</v>
      </c>
    </row>
    <row r="410" spans="1:13" ht="112.5" hidden="1" x14ac:dyDescent="0.25">
      <c r="A410" s="13"/>
      <c r="B410" s="13"/>
      <c r="C410" s="13"/>
      <c r="D410" s="16" t="s">
        <v>332</v>
      </c>
      <c r="E410" s="13"/>
      <c r="F410" s="13"/>
      <c r="G410" s="13"/>
      <c r="H410" s="13"/>
      <c r="I410" s="13"/>
      <c r="J410" s="13"/>
      <c r="K410" s="13"/>
      <c r="L410" s="13"/>
      <c r="M410" s="13"/>
    </row>
    <row r="411" spans="1:13" hidden="1" x14ac:dyDescent="0.25">
      <c r="A411" s="13"/>
      <c r="B411" s="13"/>
      <c r="C411" s="13"/>
      <c r="D411" s="16"/>
      <c r="E411" s="12" t="s">
        <v>333</v>
      </c>
      <c r="F411" s="13">
        <v>0</v>
      </c>
      <c r="G411" s="14">
        <v>0</v>
      </c>
      <c r="H411" s="14">
        <v>0</v>
      </c>
      <c r="I411" s="14">
        <v>0</v>
      </c>
      <c r="J411" s="15">
        <f t="shared" ref="J411:J424" si="11">F411*(G411+ (G411= 0))*(H411+ (H411= 0))*(I411+ (I411= 0))</f>
        <v>0</v>
      </c>
      <c r="K411" s="13"/>
      <c r="L411" s="13"/>
      <c r="M411" s="13"/>
    </row>
    <row r="412" spans="1:13" hidden="1" x14ac:dyDescent="0.25">
      <c r="A412" s="13"/>
      <c r="B412" s="13"/>
      <c r="C412" s="13"/>
      <c r="D412" s="16"/>
      <c r="E412" s="12" t="s">
        <v>316</v>
      </c>
      <c r="F412" s="13">
        <v>1</v>
      </c>
      <c r="G412" s="14">
        <v>5.8</v>
      </c>
      <c r="H412" s="14">
        <v>2.6</v>
      </c>
      <c r="I412" s="14">
        <v>0</v>
      </c>
      <c r="J412" s="15">
        <f t="shared" si="11"/>
        <v>15.08</v>
      </c>
      <c r="K412" s="13"/>
      <c r="L412" s="13"/>
      <c r="M412" s="13"/>
    </row>
    <row r="413" spans="1:13" hidden="1" x14ac:dyDescent="0.25">
      <c r="A413" s="13"/>
      <c r="B413" s="13"/>
      <c r="C413" s="13"/>
      <c r="D413" s="16"/>
      <c r="E413" s="12" t="s">
        <v>317</v>
      </c>
      <c r="F413" s="13">
        <v>1</v>
      </c>
      <c r="G413" s="14">
        <v>0.9</v>
      </c>
      <c r="H413" s="14">
        <v>0.1</v>
      </c>
      <c r="I413" s="14">
        <v>0</v>
      </c>
      <c r="J413" s="15">
        <f t="shared" si="11"/>
        <v>9.0000000000000011E-2</v>
      </c>
      <c r="K413" s="13"/>
      <c r="L413" s="13"/>
      <c r="M413" s="13"/>
    </row>
    <row r="414" spans="1:13" hidden="1" x14ac:dyDescent="0.25">
      <c r="A414" s="13"/>
      <c r="B414" s="13"/>
      <c r="C414" s="13"/>
      <c r="D414" s="16"/>
      <c r="E414" s="12" t="s">
        <v>318</v>
      </c>
      <c r="F414" s="13">
        <v>1</v>
      </c>
      <c r="G414" s="14">
        <v>5.8</v>
      </c>
      <c r="H414" s="14">
        <v>8.9</v>
      </c>
      <c r="I414" s="14">
        <v>0</v>
      </c>
      <c r="J414" s="15">
        <f t="shared" si="11"/>
        <v>51.62</v>
      </c>
      <c r="K414" s="13"/>
      <c r="L414" s="13"/>
      <c r="M414" s="13"/>
    </row>
    <row r="415" spans="1:13" hidden="1" x14ac:dyDescent="0.25">
      <c r="A415" s="13"/>
      <c r="B415" s="13"/>
      <c r="C415" s="13"/>
      <c r="D415" s="16"/>
      <c r="E415" s="12" t="s">
        <v>319</v>
      </c>
      <c r="F415" s="13">
        <v>1</v>
      </c>
      <c r="G415" s="14">
        <v>7</v>
      </c>
      <c r="H415" s="14">
        <v>7.3</v>
      </c>
      <c r="I415" s="14">
        <v>0</v>
      </c>
      <c r="J415" s="15">
        <f t="shared" si="11"/>
        <v>51.1</v>
      </c>
      <c r="K415" s="13"/>
      <c r="L415" s="13"/>
      <c r="M415" s="13"/>
    </row>
    <row r="416" spans="1:13" hidden="1" x14ac:dyDescent="0.25">
      <c r="A416" s="13"/>
      <c r="B416" s="13"/>
      <c r="C416" s="13"/>
      <c r="D416" s="16"/>
      <c r="E416" s="12" t="s">
        <v>334</v>
      </c>
      <c r="F416" s="13">
        <v>0</v>
      </c>
      <c r="G416" s="14">
        <v>0</v>
      </c>
      <c r="H416" s="14">
        <v>0</v>
      </c>
      <c r="I416" s="14">
        <v>0</v>
      </c>
      <c r="J416" s="15">
        <f t="shared" si="11"/>
        <v>0</v>
      </c>
      <c r="K416" s="13"/>
      <c r="L416" s="13"/>
      <c r="M416" s="13"/>
    </row>
    <row r="417" spans="1:13" hidden="1" x14ac:dyDescent="0.25">
      <c r="A417" s="13"/>
      <c r="B417" s="13"/>
      <c r="C417" s="13"/>
      <c r="D417" s="16"/>
      <c r="E417" s="12" t="s">
        <v>316</v>
      </c>
      <c r="F417" s="13">
        <v>2</v>
      </c>
      <c r="G417" s="14">
        <v>5.8</v>
      </c>
      <c r="H417" s="14">
        <v>0</v>
      </c>
      <c r="I417" s="14">
        <v>0.4</v>
      </c>
      <c r="J417" s="15">
        <f t="shared" si="11"/>
        <v>4.6399999999999997</v>
      </c>
      <c r="K417" s="13"/>
      <c r="L417" s="13"/>
      <c r="M417" s="13"/>
    </row>
    <row r="418" spans="1:13" hidden="1" x14ac:dyDescent="0.25">
      <c r="A418" s="13"/>
      <c r="B418" s="13"/>
      <c r="C418" s="13"/>
      <c r="D418" s="16"/>
      <c r="E418" s="12" t="s">
        <v>23</v>
      </c>
      <c r="F418" s="13">
        <v>2</v>
      </c>
      <c r="G418" s="14">
        <v>2.6</v>
      </c>
      <c r="H418" s="14">
        <v>0</v>
      </c>
      <c r="I418" s="14">
        <v>0.4</v>
      </c>
      <c r="J418" s="15">
        <f t="shared" si="11"/>
        <v>2.08</v>
      </c>
      <c r="K418" s="13"/>
      <c r="L418" s="13"/>
      <c r="M418" s="13"/>
    </row>
    <row r="419" spans="1:13" hidden="1" x14ac:dyDescent="0.25">
      <c r="A419" s="13"/>
      <c r="B419" s="13"/>
      <c r="C419" s="13"/>
      <c r="D419" s="16"/>
      <c r="E419" s="12" t="s">
        <v>318</v>
      </c>
      <c r="F419" s="13">
        <v>2</v>
      </c>
      <c r="G419" s="14">
        <v>5.8</v>
      </c>
      <c r="H419" s="14">
        <v>0</v>
      </c>
      <c r="I419" s="14">
        <v>0.4</v>
      </c>
      <c r="J419" s="15">
        <f t="shared" si="11"/>
        <v>4.6399999999999997</v>
      </c>
      <c r="K419" s="13"/>
      <c r="L419" s="13"/>
      <c r="M419" s="13"/>
    </row>
    <row r="420" spans="1:13" hidden="1" x14ac:dyDescent="0.25">
      <c r="A420" s="13"/>
      <c r="B420" s="13"/>
      <c r="C420" s="13"/>
      <c r="D420" s="16"/>
      <c r="E420" s="12" t="s">
        <v>23</v>
      </c>
      <c r="F420" s="13">
        <v>2</v>
      </c>
      <c r="G420" s="14">
        <v>8.9</v>
      </c>
      <c r="H420" s="14">
        <v>0</v>
      </c>
      <c r="I420" s="14">
        <v>0.4</v>
      </c>
      <c r="J420" s="15">
        <f t="shared" si="11"/>
        <v>7.120000000000001</v>
      </c>
      <c r="K420" s="13"/>
      <c r="L420" s="13"/>
      <c r="M420" s="13"/>
    </row>
    <row r="421" spans="1:13" hidden="1" x14ac:dyDescent="0.25">
      <c r="A421" s="13"/>
      <c r="B421" s="13"/>
      <c r="C421" s="13"/>
      <c r="D421" s="16"/>
      <c r="E421" s="12" t="s">
        <v>319</v>
      </c>
      <c r="F421" s="13">
        <v>2</v>
      </c>
      <c r="G421" s="14">
        <v>7.3</v>
      </c>
      <c r="H421" s="14">
        <v>0</v>
      </c>
      <c r="I421" s="14">
        <v>0.4</v>
      </c>
      <c r="J421" s="15">
        <f t="shared" si="11"/>
        <v>5.84</v>
      </c>
      <c r="K421" s="13"/>
      <c r="L421" s="13"/>
      <c r="M421" s="13"/>
    </row>
    <row r="422" spans="1:13" hidden="1" x14ac:dyDescent="0.25">
      <c r="A422" s="13"/>
      <c r="B422" s="13"/>
      <c r="C422" s="13"/>
      <c r="D422" s="16"/>
      <c r="E422" s="12" t="s">
        <v>23</v>
      </c>
      <c r="F422" s="13">
        <v>2</v>
      </c>
      <c r="G422" s="14">
        <v>7</v>
      </c>
      <c r="H422" s="14">
        <v>0</v>
      </c>
      <c r="I422" s="14">
        <v>0.4</v>
      </c>
      <c r="J422" s="15">
        <f t="shared" si="11"/>
        <v>5.6000000000000005</v>
      </c>
      <c r="K422" s="13"/>
      <c r="L422" s="13"/>
      <c r="M422" s="13"/>
    </row>
    <row r="423" spans="1:13" hidden="1" x14ac:dyDescent="0.25">
      <c r="A423" s="13"/>
      <c r="B423" s="13"/>
      <c r="C423" s="13"/>
      <c r="D423" s="16"/>
      <c r="E423" s="12" t="s">
        <v>335</v>
      </c>
      <c r="F423" s="13">
        <v>-2</v>
      </c>
      <c r="G423" s="14">
        <v>0</v>
      </c>
      <c r="H423" s="14">
        <v>0.8</v>
      </c>
      <c r="I423" s="14">
        <v>0.4</v>
      </c>
      <c r="J423" s="15">
        <f t="shared" si="11"/>
        <v>-0.64000000000000012</v>
      </c>
      <c r="K423" s="13"/>
      <c r="L423" s="13"/>
      <c r="M423" s="13"/>
    </row>
    <row r="424" spans="1:13" hidden="1" x14ac:dyDescent="0.25">
      <c r="A424" s="13"/>
      <c r="B424" s="13"/>
      <c r="C424" s="13"/>
      <c r="D424" s="16"/>
      <c r="E424" s="12" t="s">
        <v>284</v>
      </c>
      <c r="F424" s="13">
        <v>-2</v>
      </c>
      <c r="G424" s="14">
        <v>0</v>
      </c>
      <c r="H424" s="14">
        <v>1</v>
      </c>
      <c r="I424" s="14">
        <v>0.4</v>
      </c>
      <c r="J424" s="15">
        <f t="shared" si="11"/>
        <v>-0.8</v>
      </c>
      <c r="K424" s="13"/>
      <c r="L424" s="13"/>
      <c r="M424" s="13"/>
    </row>
    <row r="425" spans="1:13" hidden="1" x14ac:dyDescent="0.25">
      <c r="A425" s="13"/>
      <c r="B425" s="13"/>
      <c r="C425" s="13"/>
      <c r="D425" s="16"/>
      <c r="E425" s="13"/>
      <c r="F425" s="13"/>
      <c r="G425" s="13"/>
      <c r="H425" s="13"/>
      <c r="I425" s="13"/>
      <c r="J425" s="19" t="s">
        <v>669</v>
      </c>
      <c r="K425" s="9">
        <f>SUM(J411:J424)</f>
        <v>146.36999999999998</v>
      </c>
      <c r="L425" s="14">
        <v>34.6</v>
      </c>
      <c r="M425" s="9">
        <f>ROUND(L425*K425,2)</f>
        <v>5064.3999999999996</v>
      </c>
    </row>
    <row r="426" spans="1:13" ht="0.95" hidden="1" customHeight="1" x14ac:dyDescent="0.25">
      <c r="A426" s="20"/>
      <c r="B426" s="20"/>
      <c r="C426" s="20"/>
      <c r="D426" s="25"/>
      <c r="E426" s="20"/>
      <c r="F426" s="20"/>
      <c r="G426" s="20"/>
      <c r="H426" s="20"/>
      <c r="I426" s="20"/>
      <c r="J426" s="20"/>
      <c r="K426" s="20"/>
      <c r="L426" s="20"/>
      <c r="M426" s="20"/>
    </row>
    <row r="427" spans="1:13" hidden="1" x14ac:dyDescent="0.25">
      <c r="A427" s="12" t="s">
        <v>670</v>
      </c>
      <c r="B427" s="12" t="s">
        <v>22</v>
      </c>
      <c r="C427" s="12" t="s">
        <v>64</v>
      </c>
      <c r="D427" s="24" t="s">
        <v>336</v>
      </c>
      <c r="E427" s="13"/>
      <c r="F427" s="13"/>
      <c r="G427" s="13"/>
      <c r="H427" s="13"/>
      <c r="I427" s="13"/>
      <c r="J427" s="13"/>
      <c r="K427" s="15">
        <f>K434</f>
        <v>120.89000000000001</v>
      </c>
      <c r="L427" s="15">
        <f>L434</f>
        <v>9.4700000000000006</v>
      </c>
      <c r="M427" s="15">
        <f>M434</f>
        <v>1144.83</v>
      </c>
    </row>
    <row r="428" spans="1:13" ht="135" hidden="1" x14ac:dyDescent="0.25">
      <c r="A428" s="13"/>
      <c r="B428" s="13"/>
      <c r="C428" s="13"/>
      <c r="D428" s="16" t="s">
        <v>337</v>
      </c>
      <c r="E428" s="13"/>
      <c r="F428" s="13"/>
      <c r="G428" s="13"/>
      <c r="H428" s="13"/>
      <c r="I428" s="13"/>
      <c r="J428" s="13"/>
      <c r="K428" s="13"/>
      <c r="L428" s="13"/>
      <c r="M428" s="13"/>
    </row>
    <row r="429" spans="1:13" hidden="1" x14ac:dyDescent="0.25">
      <c r="A429" s="13"/>
      <c r="B429" s="13"/>
      <c r="C429" s="13"/>
      <c r="D429" s="16"/>
      <c r="E429" s="12" t="s">
        <v>315</v>
      </c>
      <c r="F429" s="13">
        <v>0</v>
      </c>
      <c r="G429" s="14">
        <v>0</v>
      </c>
      <c r="H429" s="14">
        <v>0</v>
      </c>
      <c r="I429" s="14">
        <v>0</v>
      </c>
      <c r="J429" s="15">
        <f>F429*(G429+ (G429= 0))*(H429+ (H429= 0))*(I429+ (I429= 0))</f>
        <v>0</v>
      </c>
      <c r="K429" s="13"/>
      <c r="L429" s="13"/>
      <c r="M429" s="13"/>
    </row>
    <row r="430" spans="1:13" hidden="1" x14ac:dyDescent="0.25">
      <c r="A430" s="13"/>
      <c r="B430" s="13"/>
      <c r="C430" s="13"/>
      <c r="D430" s="16"/>
      <c r="E430" s="12" t="s">
        <v>316</v>
      </c>
      <c r="F430" s="13">
        <v>1</v>
      </c>
      <c r="G430" s="14">
        <v>6</v>
      </c>
      <c r="H430" s="14">
        <v>2.5</v>
      </c>
      <c r="I430" s="14">
        <v>0</v>
      </c>
      <c r="J430" s="15">
        <f>F430*(G430+ (G430= 0))*(H430+ (H430= 0))*(I430+ (I430= 0))</f>
        <v>15</v>
      </c>
      <c r="K430" s="13"/>
      <c r="L430" s="13"/>
      <c r="M430" s="13"/>
    </row>
    <row r="431" spans="1:13" hidden="1" x14ac:dyDescent="0.25">
      <c r="A431" s="13"/>
      <c r="B431" s="13"/>
      <c r="C431" s="13"/>
      <c r="D431" s="16"/>
      <c r="E431" s="12" t="s">
        <v>317</v>
      </c>
      <c r="F431" s="13">
        <v>1</v>
      </c>
      <c r="G431" s="14">
        <v>0.9</v>
      </c>
      <c r="H431" s="14">
        <v>0.1</v>
      </c>
      <c r="I431" s="14">
        <v>0</v>
      </c>
      <c r="J431" s="15">
        <f>F431*(G431+ (G431= 0))*(H431+ (H431= 0))*(I431+ (I431= 0))</f>
        <v>9.0000000000000011E-2</v>
      </c>
      <c r="K431" s="13"/>
      <c r="L431" s="13"/>
      <c r="M431" s="13"/>
    </row>
    <row r="432" spans="1:13" hidden="1" x14ac:dyDescent="0.25">
      <c r="A432" s="13"/>
      <c r="B432" s="13"/>
      <c r="C432" s="13"/>
      <c r="D432" s="16"/>
      <c r="E432" s="12" t="s">
        <v>318</v>
      </c>
      <c r="F432" s="13">
        <v>1</v>
      </c>
      <c r="G432" s="14">
        <v>6</v>
      </c>
      <c r="H432" s="14">
        <v>9</v>
      </c>
      <c r="I432" s="14">
        <v>0</v>
      </c>
      <c r="J432" s="15">
        <f>F432*(G432+ (G432= 0))*(H432+ (H432= 0))*(I432+ (I432= 0))</f>
        <v>54</v>
      </c>
      <c r="K432" s="13"/>
      <c r="L432" s="13"/>
      <c r="M432" s="13"/>
    </row>
    <row r="433" spans="1:13" hidden="1" x14ac:dyDescent="0.25">
      <c r="A433" s="13"/>
      <c r="B433" s="13"/>
      <c r="C433" s="13"/>
      <c r="D433" s="16"/>
      <c r="E433" s="12" t="s">
        <v>319</v>
      </c>
      <c r="F433" s="13">
        <v>1</v>
      </c>
      <c r="G433" s="14">
        <v>7</v>
      </c>
      <c r="H433" s="14">
        <v>7.4</v>
      </c>
      <c r="I433" s="14">
        <v>0</v>
      </c>
      <c r="J433" s="15">
        <f>F433*(G433+ (G433= 0))*(H433+ (H433= 0))*(I433+ (I433= 0))</f>
        <v>51.800000000000004</v>
      </c>
      <c r="K433" s="13"/>
      <c r="L433" s="13"/>
      <c r="M433" s="13"/>
    </row>
    <row r="434" spans="1:13" hidden="1" x14ac:dyDescent="0.25">
      <c r="A434" s="13"/>
      <c r="B434" s="13"/>
      <c r="C434" s="13"/>
      <c r="D434" s="16"/>
      <c r="E434" s="13"/>
      <c r="F434" s="13"/>
      <c r="G434" s="13"/>
      <c r="H434" s="13"/>
      <c r="I434" s="13"/>
      <c r="J434" s="19" t="s">
        <v>670</v>
      </c>
      <c r="K434" s="9">
        <f>SUM(J429:J433)</f>
        <v>120.89000000000001</v>
      </c>
      <c r="L434" s="14">
        <v>9.4700000000000006</v>
      </c>
      <c r="M434" s="9">
        <f>ROUND(L434*K434,2)</f>
        <v>1144.83</v>
      </c>
    </row>
    <row r="435" spans="1:13" ht="0.95" hidden="1" customHeight="1" x14ac:dyDescent="0.25">
      <c r="A435" s="20"/>
      <c r="B435" s="20"/>
      <c r="C435" s="20"/>
      <c r="D435" s="25"/>
      <c r="E435" s="20"/>
      <c r="F435" s="20"/>
      <c r="G435" s="20"/>
      <c r="H435" s="20"/>
      <c r="I435" s="20"/>
      <c r="J435" s="20"/>
      <c r="K435" s="20"/>
      <c r="L435" s="20"/>
      <c r="M435" s="20"/>
    </row>
    <row r="436" spans="1:13" hidden="1" x14ac:dyDescent="0.25">
      <c r="A436" s="13"/>
      <c r="B436" s="13"/>
      <c r="C436" s="13"/>
      <c r="D436" s="16"/>
      <c r="E436" s="13"/>
      <c r="F436" s="13"/>
      <c r="G436" s="13"/>
      <c r="H436" s="13"/>
      <c r="I436" s="13"/>
      <c r="J436" s="19" t="s">
        <v>338</v>
      </c>
      <c r="K436" s="14">
        <v>1</v>
      </c>
      <c r="L436" s="9">
        <f>M393+M400+M407+M425+M434</f>
        <v>8541.2199999999993</v>
      </c>
      <c r="M436" s="9">
        <f>ROUND(L436*K436,2)</f>
        <v>8541.2199999999993</v>
      </c>
    </row>
    <row r="437" spans="1:13" ht="0.95" hidden="1" customHeight="1" x14ac:dyDescent="0.25">
      <c r="A437" s="20"/>
      <c r="B437" s="20"/>
      <c r="C437" s="20"/>
      <c r="D437" s="25"/>
      <c r="E437" s="20"/>
      <c r="F437" s="20"/>
      <c r="G437" s="20"/>
      <c r="H437" s="20"/>
      <c r="I437" s="20"/>
      <c r="J437" s="20"/>
      <c r="K437" s="20"/>
      <c r="L437" s="20"/>
      <c r="M437" s="20"/>
    </row>
    <row r="438" spans="1:13" hidden="1" x14ac:dyDescent="0.25">
      <c r="A438" s="10" t="s">
        <v>339</v>
      </c>
      <c r="B438" s="10" t="s">
        <v>16</v>
      </c>
      <c r="C438" s="10" t="s">
        <v>17</v>
      </c>
      <c r="D438" s="23" t="s">
        <v>340</v>
      </c>
      <c r="E438" s="11"/>
      <c r="F438" s="11"/>
      <c r="G438" s="11"/>
      <c r="H438" s="11"/>
      <c r="I438" s="11"/>
      <c r="J438" s="11"/>
      <c r="K438" s="9">
        <f>K449</f>
        <v>1</v>
      </c>
      <c r="L438" s="9">
        <f>L449</f>
        <v>1180</v>
      </c>
      <c r="M438" s="9">
        <f>M449</f>
        <v>1180</v>
      </c>
    </row>
    <row r="439" spans="1:13" hidden="1" x14ac:dyDescent="0.25">
      <c r="A439" s="12" t="s">
        <v>671</v>
      </c>
      <c r="B439" s="12" t="s">
        <v>22</v>
      </c>
      <c r="C439" s="12" t="s">
        <v>342</v>
      </c>
      <c r="D439" s="24" t="s">
        <v>341</v>
      </c>
      <c r="E439" s="13"/>
      <c r="F439" s="13"/>
      <c r="G439" s="13"/>
      <c r="H439" s="13"/>
      <c r="I439" s="13"/>
      <c r="J439" s="13"/>
      <c r="K439" s="15">
        <f>K442</f>
        <v>1</v>
      </c>
      <c r="L439" s="15">
        <f>L442</f>
        <v>180</v>
      </c>
      <c r="M439" s="15">
        <f>M442</f>
        <v>180</v>
      </c>
    </row>
    <row r="440" spans="1:13" ht="123.75" hidden="1" x14ac:dyDescent="0.25">
      <c r="A440" s="13"/>
      <c r="B440" s="13"/>
      <c r="C440" s="13"/>
      <c r="D440" s="16" t="s">
        <v>343</v>
      </c>
      <c r="E440" s="13"/>
      <c r="F440" s="13"/>
      <c r="G440" s="13"/>
      <c r="H440" s="13"/>
      <c r="I440" s="13"/>
      <c r="J440" s="13"/>
      <c r="K440" s="13"/>
      <c r="L440" s="13"/>
      <c r="M440" s="13"/>
    </row>
    <row r="441" spans="1:13" hidden="1" x14ac:dyDescent="0.25">
      <c r="A441" s="13"/>
      <c r="B441" s="13"/>
      <c r="C441" s="13"/>
      <c r="D441" s="16"/>
      <c r="E441" s="12" t="s">
        <v>344</v>
      </c>
      <c r="F441" s="13">
        <v>1</v>
      </c>
      <c r="G441" s="14">
        <v>0</v>
      </c>
      <c r="H441" s="14">
        <v>0</v>
      </c>
      <c r="I441" s="14">
        <v>0</v>
      </c>
      <c r="J441" s="15">
        <f>F441*(G441+ (G441= 0))*(H441+ (H441= 0))*(I441+ (I441= 0))</f>
        <v>1</v>
      </c>
      <c r="K441" s="13"/>
      <c r="L441" s="13"/>
      <c r="M441" s="13"/>
    </row>
    <row r="442" spans="1:13" hidden="1" x14ac:dyDescent="0.25">
      <c r="A442" s="13"/>
      <c r="B442" s="13"/>
      <c r="C442" s="13"/>
      <c r="D442" s="16"/>
      <c r="E442" s="13"/>
      <c r="F442" s="13"/>
      <c r="G442" s="13"/>
      <c r="H442" s="13"/>
      <c r="I442" s="13"/>
      <c r="J442" s="19" t="s">
        <v>671</v>
      </c>
      <c r="K442" s="9">
        <f>SUM(J441:J441)</f>
        <v>1</v>
      </c>
      <c r="L442" s="14">
        <v>180</v>
      </c>
      <c r="M442" s="9">
        <f>ROUND(L442*K442,2)</f>
        <v>180</v>
      </c>
    </row>
    <row r="443" spans="1:13" ht="0.95" hidden="1" customHeight="1" x14ac:dyDescent="0.25">
      <c r="A443" s="20"/>
      <c r="B443" s="20"/>
      <c r="C443" s="20"/>
      <c r="D443" s="25"/>
      <c r="E443" s="20"/>
      <c r="F443" s="20"/>
      <c r="G443" s="20"/>
      <c r="H443" s="20"/>
      <c r="I443" s="20"/>
      <c r="J443" s="20"/>
      <c r="K443" s="20"/>
      <c r="L443" s="20"/>
      <c r="M443" s="20"/>
    </row>
    <row r="444" spans="1:13" hidden="1" x14ac:dyDescent="0.25">
      <c r="A444" s="12" t="s">
        <v>672</v>
      </c>
      <c r="B444" s="12" t="s">
        <v>22</v>
      </c>
      <c r="C444" s="12" t="s">
        <v>342</v>
      </c>
      <c r="D444" s="24" t="s">
        <v>345</v>
      </c>
      <c r="E444" s="13"/>
      <c r="F444" s="13"/>
      <c r="G444" s="13"/>
      <c r="H444" s="13"/>
      <c r="I444" s="13"/>
      <c r="J444" s="13"/>
      <c r="K444" s="15">
        <f>K447</f>
        <v>1</v>
      </c>
      <c r="L444" s="15">
        <f>L447</f>
        <v>1000</v>
      </c>
      <c r="M444" s="15">
        <f>M447</f>
        <v>1000</v>
      </c>
    </row>
    <row r="445" spans="1:13" ht="56.25" hidden="1" x14ac:dyDescent="0.25">
      <c r="A445" s="13"/>
      <c r="B445" s="13"/>
      <c r="C445" s="13"/>
      <c r="D445" s="16" t="s">
        <v>346</v>
      </c>
      <c r="E445" s="13"/>
      <c r="F445" s="13"/>
      <c r="G445" s="13"/>
      <c r="H445" s="13"/>
      <c r="I445" s="13"/>
      <c r="J445" s="13"/>
      <c r="K445" s="13"/>
      <c r="L445" s="13"/>
      <c r="M445" s="13"/>
    </row>
    <row r="446" spans="1:13" hidden="1" x14ac:dyDescent="0.25">
      <c r="A446" s="13"/>
      <c r="B446" s="13"/>
      <c r="C446" s="13"/>
      <c r="D446" s="16"/>
      <c r="E446" s="12" t="s">
        <v>347</v>
      </c>
      <c r="F446" s="13">
        <v>1</v>
      </c>
      <c r="G446" s="14">
        <v>0</v>
      </c>
      <c r="H446" s="14">
        <v>0</v>
      </c>
      <c r="I446" s="14">
        <v>0</v>
      </c>
      <c r="J446" s="15">
        <f>F446*(G446+ (G446= 0))*(H446+ (H446= 0))*(I446+ (I446= 0))</f>
        <v>1</v>
      </c>
      <c r="K446" s="13"/>
      <c r="L446" s="13"/>
      <c r="M446" s="13"/>
    </row>
    <row r="447" spans="1:13" hidden="1" x14ac:dyDescent="0.25">
      <c r="A447" s="13"/>
      <c r="B447" s="13"/>
      <c r="C447" s="13"/>
      <c r="D447" s="16"/>
      <c r="E447" s="13"/>
      <c r="F447" s="13"/>
      <c r="G447" s="13"/>
      <c r="H447" s="13"/>
      <c r="I447" s="13"/>
      <c r="J447" s="19" t="s">
        <v>672</v>
      </c>
      <c r="K447" s="9">
        <f>SUM(J446:J446)</f>
        <v>1</v>
      </c>
      <c r="L447" s="14">
        <v>1000</v>
      </c>
      <c r="M447" s="9">
        <f>ROUND(L447*K447,2)</f>
        <v>1000</v>
      </c>
    </row>
    <row r="448" spans="1:13" ht="0.95" hidden="1" customHeight="1" x14ac:dyDescent="0.25">
      <c r="A448" s="20"/>
      <c r="B448" s="20"/>
      <c r="C448" s="20"/>
      <c r="D448" s="25"/>
      <c r="E448" s="20"/>
      <c r="F448" s="20"/>
      <c r="G448" s="20"/>
      <c r="H448" s="20"/>
      <c r="I448" s="20"/>
      <c r="J448" s="20"/>
      <c r="K448" s="20"/>
      <c r="L448" s="20"/>
      <c r="M448" s="20"/>
    </row>
    <row r="449" spans="1:13" hidden="1" x14ac:dyDescent="0.25">
      <c r="A449" s="13"/>
      <c r="B449" s="13"/>
      <c r="C449" s="13"/>
      <c r="D449" s="16"/>
      <c r="E449" s="13"/>
      <c r="F449" s="13"/>
      <c r="G449" s="13"/>
      <c r="H449" s="13"/>
      <c r="I449" s="13"/>
      <c r="J449" s="19" t="s">
        <v>348</v>
      </c>
      <c r="K449" s="14">
        <v>1</v>
      </c>
      <c r="L449" s="9">
        <f>M442+M447</f>
        <v>1180</v>
      </c>
      <c r="M449" s="9">
        <f>ROUND(L449*K449,2)</f>
        <v>1180</v>
      </c>
    </row>
    <row r="450" spans="1:13" ht="0.95" hidden="1" customHeight="1" x14ac:dyDescent="0.25">
      <c r="A450" s="20"/>
      <c r="B450" s="20"/>
      <c r="C450" s="20"/>
      <c r="D450" s="25"/>
      <c r="E450" s="20"/>
      <c r="F450" s="20"/>
      <c r="G450" s="20"/>
      <c r="H450" s="20"/>
      <c r="I450" s="20"/>
      <c r="J450" s="20"/>
      <c r="K450" s="20"/>
      <c r="L450" s="20"/>
      <c r="M450" s="20"/>
    </row>
    <row r="451" spans="1:13" hidden="1" x14ac:dyDescent="0.25">
      <c r="A451" s="13"/>
      <c r="B451" s="13"/>
      <c r="C451" s="13"/>
      <c r="D451" s="16"/>
      <c r="E451" s="13"/>
      <c r="F451" s="13"/>
      <c r="G451" s="13"/>
      <c r="H451" s="13"/>
      <c r="I451" s="13"/>
      <c r="J451" s="19" t="s">
        <v>349</v>
      </c>
      <c r="K451" s="14">
        <v>1</v>
      </c>
      <c r="L451" s="9">
        <f>M383+M436+M449</f>
        <v>15905.949999999999</v>
      </c>
      <c r="M451" s="9">
        <f>ROUND(L451*K451,2)</f>
        <v>15905.95</v>
      </c>
    </row>
    <row r="452" spans="1:13" ht="0.95" hidden="1" customHeight="1" x14ac:dyDescent="0.25">
      <c r="A452" s="20"/>
      <c r="B452" s="20"/>
      <c r="C452" s="20"/>
      <c r="D452" s="25"/>
      <c r="E452" s="20"/>
      <c r="F452" s="20"/>
      <c r="G452" s="20"/>
      <c r="H452" s="20"/>
      <c r="I452" s="20"/>
      <c r="J452" s="20"/>
      <c r="K452" s="20"/>
      <c r="L452" s="20"/>
      <c r="M452" s="20"/>
    </row>
    <row r="453" spans="1:13" hidden="1" x14ac:dyDescent="0.25">
      <c r="A453" s="13"/>
      <c r="B453" s="13"/>
      <c r="C453" s="13"/>
      <c r="D453" s="16"/>
      <c r="E453" s="13"/>
      <c r="F453" s="13"/>
      <c r="G453" s="13"/>
      <c r="H453" s="13"/>
      <c r="I453" s="13"/>
      <c r="J453" s="19" t="s">
        <v>350</v>
      </c>
      <c r="K453" s="14">
        <v>1</v>
      </c>
      <c r="L453" s="9">
        <f>M451</f>
        <v>15905.95</v>
      </c>
      <c r="M453" s="9">
        <f>ROUND(L453*K453,2)</f>
        <v>15905.95</v>
      </c>
    </row>
    <row r="454" spans="1:13" ht="0.95" customHeight="1" x14ac:dyDescent="0.25">
      <c r="A454" s="20"/>
      <c r="B454" s="20"/>
      <c r="C454" s="20"/>
      <c r="D454" s="25"/>
      <c r="E454" s="20"/>
      <c r="F454" s="20"/>
      <c r="G454" s="20"/>
      <c r="H454" s="20"/>
      <c r="I454" s="20"/>
      <c r="J454" s="20"/>
      <c r="K454" s="20"/>
      <c r="L454" s="20"/>
      <c r="M454" s="20"/>
    </row>
    <row r="455" spans="1:13" x14ac:dyDescent="0.25">
      <c r="A455" s="10" t="s">
        <v>351</v>
      </c>
      <c r="B455" s="10" t="s">
        <v>16</v>
      </c>
      <c r="C455" s="10" t="s">
        <v>17</v>
      </c>
      <c r="D455" s="23" t="s">
        <v>352</v>
      </c>
      <c r="E455" s="11"/>
      <c r="F455" s="11"/>
      <c r="G455" s="11"/>
      <c r="H455" s="11"/>
      <c r="I455" s="11"/>
      <c r="J455" s="11"/>
      <c r="K455" s="9">
        <f>K499</f>
        <v>1</v>
      </c>
      <c r="L455" s="9">
        <f>L499</f>
        <v>12888.7</v>
      </c>
      <c r="M455" s="9">
        <f>M499</f>
        <v>12888.7</v>
      </c>
    </row>
    <row r="456" spans="1:13" hidden="1" x14ac:dyDescent="0.25">
      <c r="A456" s="10" t="s">
        <v>353</v>
      </c>
      <c r="B456" s="10" t="s">
        <v>16</v>
      </c>
      <c r="C456" s="10" t="s">
        <v>17</v>
      </c>
      <c r="D456" s="23" t="s">
        <v>354</v>
      </c>
      <c r="E456" s="11"/>
      <c r="F456" s="11"/>
      <c r="G456" s="11"/>
      <c r="H456" s="11"/>
      <c r="I456" s="11"/>
      <c r="J456" s="11"/>
      <c r="K456" s="9">
        <f>K497</f>
        <v>1</v>
      </c>
      <c r="L456" s="9">
        <f>L497</f>
        <v>12888.7</v>
      </c>
      <c r="M456" s="9">
        <f>M497</f>
        <v>12888.7</v>
      </c>
    </row>
    <row r="457" spans="1:13" ht="22.5" hidden="1" x14ac:dyDescent="0.25">
      <c r="A457" s="12" t="s">
        <v>673</v>
      </c>
      <c r="B457" s="12" t="s">
        <v>22</v>
      </c>
      <c r="C457" s="12" t="s">
        <v>5</v>
      </c>
      <c r="D457" s="24" t="s">
        <v>355</v>
      </c>
      <c r="E457" s="13"/>
      <c r="F457" s="13"/>
      <c r="G457" s="13"/>
      <c r="H457" s="13"/>
      <c r="I457" s="13"/>
      <c r="J457" s="13"/>
      <c r="K457" s="15">
        <f>K461</f>
        <v>3</v>
      </c>
      <c r="L457" s="15">
        <f>L461</f>
        <v>601</v>
      </c>
      <c r="M457" s="15">
        <f>M461</f>
        <v>1803</v>
      </c>
    </row>
    <row r="458" spans="1:13" ht="409.5" hidden="1" x14ac:dyDescent="0.25">
      <c r="A458" s="13"/>
      <c r="B458" s="13"/>
      <c r="C458" s="13"/>
      <c r="D458" s="16" t="s">
        <v>356</v>
      </c>
      <c r="E458" s="13"/>
      <c r="F458" s="13"/>
      <c r="G458" s="13"/>
      <c r="H458" s="13"/>
      <c r="I458" s="13"/>
      <c r="J458" s="13"/>
      <c r="K458" s="13"/>
      <c r="L458" s="13"/>
      <c r="M458" s="13"/>
    </row>
    <row r="459" spans="1:13" hidden="1" x14ac:dyDescent="0.25">
      <c r="A459" s="13"/>
      <c r="B459" s="13"/>
      <c r="C459" s="13"/>
      <c r="D459" s="16"/>
      <c r="E459" s="12" t="s">
        <v>357</v>
      </c>
      <c r="F459" s="13">
        <v>0</v>
      </c>
      <c r="G459" s="14">
        <v>0</v>
      </c>
      <c r="H459" s="14">
        <v>0</v>
      </c>
      <c r="I459" s="14">
        <v>0</v>
      </c>
      <c r="J459" s="15">
        <f>F459*(G459+ (G459= 0))*(H459+ (H459= 0))*(I459+ (I459= 0))</f>
        <v>0</v>
      </c>
      <c r="K459" s="13"/>
      <c r="L459" s="13"/>
      <c r="M459" s="13"/>
    </row>
    <row r="460" spans="1:13" hidden="1" x14ac:dyDescent="0.25">
      <c r="A460" s="13"/>
      <c r="B460" s="13"/>
      <c r="C460" s="13"/>
      <c r="D460" s="16"/>
      <c r="E460" s="12" t="s">
        <v>358</v>
      </c>
      <c r="F460" s="13">
        <v>3</v>
      </c>
      <c r="G460" s="14">
        <v>0</v>
      </c>
      <c r="H460" s="14">
        <v>0</v>
      </c>
      <c r="I460" s="14">
        <v>0</v>
      </c>
      <c r="J460" s="15">
        <f>F460*(G460+ (G460= 0))*(H460+ (H460= 0))*(I460+ (I460= 0))</f>
        <v>3</v>
      </c>
      <c r="K460" s="13"/>
      <c r="L460" s="13"/>
      <c r="M460" s="13"/>
    </row>
    <row r="461" spans="1:13" hidden="1" x14ac:dyDescent="0.25">
      <c r="A461" s="13"/>
      <c r="B461" s="13"/>
      <c r="C461" s="13"/>
      <c r="D461" s="16"/>
      <c r="E461" s="13"/>
      <c r="F461" s="13"/>
      <c r="G461" s="13"/>
      <c r="H461" s="13"/>
      <c r="I461" s="13"/>
      <c r="J461" s="19" t="s">
        <v>725</v>
      </c>
      <c r="K461" s="9">
        <f>SUM(J459:J460)</f>
        <v>3</v>
      </c>
      <c r="L461" s="14">
        <v>601</v>
      </c>
      <c r="M461" s="9">
        <f>ROUND(L461*K461,2)</f>
        <v>1803</v>
      </c>
    </row>
    <row r="462" spans="1:13" ht="0.95" hidden="1" customHeight="1" x14ac:dyDescent="0.25">
      <c r="A462" s="20"/>
      <c r="B462" s="20"/>
      <c r="C462" s="20"/>
      <c r="D462" s="25"/>
      <c r="E462" s="20"/>
      <c r="F462" s="20"/>
      <c r="G462" s="20"/>
      <c r="H462" s="20"/>
      <c r="I462" s="20"/>
      <c r="J462" s="20"/>
      <c r="K462" s="20"/>
      <c r="L462" s="20"/>
      <c r="M462" s="20"/>
    </row>
    <row r="463" spans="1:13" hidden="1" x14ac:dyDescent="0.25">
      <c r="A463" s="12" t="s">
        <v>674</v>
      </c>
      <c r="B463" s="12" t="s">
        <v>22</v>
      </c>
      <c r="C463" s="12" t="s">
        <v>144</v>
      </c>
      <c r="D463" s="24" t="s">
        <v>359</v>
      </c>
      <c r="E463" s="13"/>
      <c r="F463" s="13"/>
      <c r="G463" s="13"/>
      <c r="H463" s="13"/>
      <c r="I463" s="13"/>
      <c r="J463" s="13"/>
      <c r="K463" s="15">
        <f>K471</f>
        <v>22.8</v>
      </c>
      <c r="L463" s="15">
        <f>L471</f>
        <v>218.5</v>
      </c>
      <c r="M463" s="15">
        <f>M471</f>
        <v>4981.8</v>
      </c>
    </row>
    <row r="464" spans="1:13" ht="409.5" hidden="1" x14ac:dyDescent="0.25">
      <c r="A464" s="13"/>
      <c r="B464" s="13"/>
      <c r="C464" s="13"/>
      <c r="D464" s="16" t="s">
        <v>360</v>
      </c>
      <c r="E464" s="13"/>
      <c r="F464" s="13"/>
      <c r="G464" s="13"/>
      <c r="H464" s="13"/>
      <c r="I464" s="13"/>
      <c r="J464" s="13"/>
      <c r="K464" s="13"/>
      <c r="L464" s="13"/>
      <c r="M464" s="13"/>
    </row>
    <row r="465" spans="1:13" hidden="1" x14ac:dyDescent="0.25">
      <c r="A465" s="13"/>
      <c r="B465" s="13"/>
      <c r="C465" s="13"/>
      <c r="D465" s="16"/>
      <c r="E465" s="12" t="s">
        <v>361</v>
      </c>
      <c r="F465" s="13">
        <v>0</v>
      </c>
      <c r="G465" s="14">
        <v>0</v>
      </c>
      <c r="H465" s="14">
        <v>0</v>
      </c>
      <c r="I465" s="14">
        <v>0</v>
      </c>
      <c r="J465" s="15">
        <f t="shared" ref="J465:J470" si="12">F465*(G465+ (G465= 0))*(H465+ (H465= 0))*(I465+ (I465= 0))</f>
        <v>0</v>
      </c>
      <c r="K465" s="13"/>
      <c r="L465" s="13"/>
      <c r="M465" s="13"/>
    </row>
    <row r="466" spans="1:13" hidden="1" x14ac:dyDescent="0.25">
      <c r="A466" s="13"/>
      <c r="B466" s="13"/>
      <c r="C466" s="13"/>
      <c r="D466" s="16"/>
      <c r="E466" s="12" t="s">
        <v>362</v>
      </c>
      <c r="F466" s="13">
        <v>1</v>
      </c>
      <c r="G466" s="14">
        <v>2.36</v>
      </c>
      <c r="H466" s="14">
        <v>0</v>
      </c>
      <c r="I466" s="14">
        <v>1.5</v>
      </c>
      <c r="J466" s="15">
        <f t="shared" si="12"/>
        <v>3.54</v>
      </c>
      <c r="K466" s="13"/>
      <c r="L466" s="13"/>
      <c r="M466" s="13"/>
    </row>
    <row r="467" spans="1:13" hidden="1" x14ac:dyDescent="0.25">
      <c r="A467" s="13"/>
      <c r="B467" s="13"/>
      <c r="C467" s="13"/>
      <c r="D467" s="16"/>
      <c r="E467" s="12" t="s">
        <v>23</v>
      </c>
      <c r="F467" s="13">
        <v>3</v>
      </c>
      <c r="G467" s="14">
        <v>1.08</v>
      </c>
      <c r="H467" s="14">
        <v>0</v>
      </c>
      <c r="I467" s="14">
        <v>1.5</v>
      </c>
      <c r="J467" s="15">
        <f t="shared" si="12"/>
        <v>4.8600000000000003</v>
      </c>
      <c r="K467" s="13"/>
      <c r="L467" s="13"/>
      <c r="M467" s="13"/>
    </row>
    <row r="468" spans="1:13" hidden="1" x14ac:dyDescent="0.25">
      <c r="A468" s="13"/>
      <c r="B468" s="13"/>
      <c r="C468" s="13"/>
      <c r="D468" s="16"/>
      <c r="E468" s="12" t="s">
        <v>23</v>
      </c>
      <c r="F468" s="13">
        <v>1</v>
      </c>
      <c r="G468" s="14">
        <v>2.38</v>
      </c>
      <c r="H468" s="14">
        <v>0</v>
      </c>
      <c r="I468" s="14">
        <v>1.5</v>
      </c>
      <c r="J468" s="15">
        <f t="shared" si="12"/>
        <v>3.57</v>
      </c>
      <c r="K468" s="13"/>
      <c r="L468" s="13"/>
      <c r="M468" s="13"/>
    </row>
    <row r="469" spans="1:13" hidden="1" x14ac:dyDescent="0.25">
      <c r="A469" s="13"/>
      <c r="B469" s="13"/>
      <c r="C469" s="13"/>
      <c r="D469" s="16"/>
      <c r="E469" s="12" t="s">
        <v>23</v>
      </c>
      <c r="F469" s="13">
        <v>2</v>
      </c>
      <c r="G469" s="14">
        <v>2.48</v>
      </c>
      <c r="H469" s="14">
        <v>0</v>
      </c>
      <c r="I469" s="14">
        <v>1.5</v>
      </c>
      <c r="J469" s="15">
        <f t="shared" si="12"/>
        <v>7.4399999999999995</v>
      </c>
      <c r="K469" s="13"/>
      <c r="L469" s="13"/>
      <c r="M469" s="13"/>
    </row>
    <row r="470" spans="1:13" hidden="1" x14ac:dyDescent="0.25">
      <c r="A470" s="13"/>
      <c r="B470" s="13"/>
      <c r="C470" s="13"/>
      <c r="D470" s="16"/>
      <c r="E470" s="12" t="s">
        <v>23</v>
      </c>
      <c r="F470" s="13">
        <v>1</v>
      </c>
      <c r="G470" s="14">
        <v>2.2599999999999998</v>
      </c>
      <c r="H470" s="14">
        <v>0</v>
      </c>
      <c r="I470" s="14">
        <v>1.5</v>
      </c>
      <c r="J470" s="15">
        <f t="shared" si="12"/>
        <v>3.3899999999999997</v>
      </c>
      <c r="K470" s="13"/>
      <c r="L470" s="13"/>
      <c r="M470" s="13"/>
    </row>
    <row r="471" spans="1:13" hidden="1" x14ac:dyDescent="0.25">
      <c r="A471" s="13"/>
      <c r="B471" s="13"/>
      <c r="C471" s="13"/>
      <c r="D471" s="16"/>
      <c r="E471" s="13"/>
      <c r="F471" s="13"/>
      <c r="G471" s="13"/>
      <c r="H471" s="13"/>
      <c r="I471" s="13"/>
      <c r="J471" s="19" t="s">
        <v>727</v>
      </c>
      <c r="K471" s="9">
        <f>SUM(J465:J470)</f>
        <v>22.8</v>
      </c>
      <c r="L471" s="14">
        <v>218.5</v>
      </c>
      <c r="M471" s="9">
        <f>ROUND(L471*K471,2)</f>
        <v>4981.8</v>
      </c>
    </row>
    <row r="472" spans="1:13" ht="0.95" hidden="1" customHeight="1" x14ac:dyDescent="0.25">
      <c r="A472" s="20"/>
      <c r="B472" s="20"/>
      <c r="C472" s="20"/>
      <c r="D472" s="25"/>
      <c r="E472" s="20"/>
      <c r="F472" s="20"/>
      <c r="G472" s="20"/>
      <c r="H472" s="20"/>
      <c r="I472" s="20"/>
      <c r="J472" s="20"/>
      <c r="K472" s="20"/>
      <c r="L472" s="20"/>
      <c r="M472" s="20"/>
    </row>
    <row r="473" spans="1:13" hidden="1" x14ac:dyDescent="0.25">
      <c r="A473" s="12" t="s">
        <v>726</v>
      </c>
      <c r="B473" s="12" t="s">
        <v>22</v>
      </c>
      <c r="C473" s="12" t="s">
        <v>5</v>
      </c>
      <c r="D473" s="24" t="s">
        <v>363</v>
      </c>
      <c r="E473" s="13"/>
      <c r="F473" s="13"/>
      <c r="G473" s="13"/>
      <c r="H473" s="13"/>
      <c r="I473" s="13"/>
      <c r="J473" s="13"/>
      <c r="K473" s="15">
        <f>K477</f>
        <v>3</v>
      </c>
      <c r="L473" s="15">
        <f>L477</f>
        <v>342.7</v>
      </c>
      <c r="M473" s="15">
        <f>M477</f>
        <v>1028.0999999999999</v>
      </c>
    </row>
    <row r="474" spans="1:13" ht="409.5" hidden="1" x14ac:dyDescent="0.25">
      <c r="A474" s="13"/>
      <c r="B474" s="13"/>
      <c r="C474" s="13"/>
      <c r="D474" s="16" t="s">
        <v>364</v>
      </c>
      <c r="E474" s="13"/>
      <c r="F474" s="13"/>
      <c r="G474" s="13"/>
      <c r="H474" s="13"/>
      <c r="I474" s="13"/>
      <c r="J474" s="13"/>
      <c r="K474" s="13"/>
      <c r="L474" s="13"/>
      <c r="M474" s="13"/>
    </row>
    <row r="475" spans="1:13" hidden="1" x14ac:dyDescent="0.25">
      <c r="A475" s="13"/>
      <c r="B475" s="13"/>
      <c r="C475" s="13"/>
      <c r="D475" s="16"/>
      <c r="E475" s="12" t="s">
        <v>365</v>
      </c>
      <c r="F475" s="13">
        <v>1</v>
      </c>
      <c r="G475" s="14">
        <v>0</v>
      </c>
      <c r="H475" s="14">
        <v>0</v>
      </c>
      <c r="I475" s="14">
        <v>0</v>
      </c>
      <c r="J475" s="15">
        <f>F475*(G475+ (G475= 0))*(H475+ (H475= 0))*(I475+ (I475= 0))</f>
        <v>1</v>
      </c>
      <c r="K475" s="13"/>
      <c r="L475" s="13"/>
      <c r="M475" s="13"/>
    </row>
    <row r="476" spans="1:13" hidden="1" x14ac:dyDescent="0.25">
      <c r="A476" s="13"/>
      <c r="B476" s="13"/>
      <c r="C476" s="13"/>
      <c r="D476" s="16"/>
      <c r="E476" s="12" t="s">
        <v>318</v>
      </c>
      <c r="F476" s="13">
        <v>2</v>
      </c>
      <c r="G476" s="14">
        <v>0</v>
      </c>
      <c r="H476" s="14">
        <v>0</v>
      </c>
      <c r="I476" s="14">
        <v>0</v>
      </c>
      <c r="J476" s="15">
        <f>F476*(G476+ (G476= 0))*(H476+ (H476= 0))*(I476+ (I476= 0))</f>
        <v>2</v>
      </c>
      <c r="K476" s="13"/>
      <c r="L476" s="13"/>
      <c r="M476" s="13"/>
    </row>
    <row r="477" spans="1:13" hidden="1" x14ac:dyDescent="0.25">
      <c r="A477" s="13"/>
      <c r="B477" s="13"/>
      <c r="C477" s="13"/>
      <c r="D477" s="16"/>
      <c r="E477" s="13"/>
      <c r="F477" s="13"/>
      <c r="G477" s="13"/>
      <c r="H477" s="13"/>
      <c r="I477" s="13"/>
      <c r="J477" s="19" t="s">
        <v>729</v>
      </c>
      <c r="K477" s="9">
        <f>SUM(J475:J476)</f>
        <v>3</v>
      </c>
      <c r="L477" s="14">
        <v>342.7</v>
      </c>
      <c r="M477" s="9">
        <f>ROUND(L477*K477,2)</f>
        <v>1028.0999999999999</v>
      </c>
    </row>
    <row r="478" spans="1:13" ht="0.95" hidden="1" customHeight="1" x14ac:dyDescent="0.25">
      <c r="A478" s="20"/>
      <c r="B478" s="20"/>
      <c r="C478" s="20"/>
      <c r="D478" s="25"/>
      <c r="E478" s="20"/>
      <c r="F478" s="20"/>
      <c r="G478" s="20"/>
      <c r="H478" s="20"/>
      <c r="I478" s="20"/>
      <c r="J478" s="20"/>
      <c r="K478" s="20"/>
      <c r="L478" s="20"/>
      <c r="M478" s="20"/>
    </row>
    <row r="479" spans="1:13" hidden="1" x14ac:dyDescent="0.25">
      <c r="A479" s="12" t="s">
        <v>728</v>
      </c>
      <c r="B479" s="12" t="s">
        <v>22</v>
      </c>
      <c r="C479" s="12" t="s">
        <v>5</v>
      </c>
      <c r="D479" s="24" t="s">
        <v>366</v>
      </c>
      <c r="E479" s="13"/>
      <c r="F479" s="13"/>
      <c r="G479" s="13"/>
      <c r="H479" s="13"/>
      <c r="I479" s="13"/>
      <c r="J479" s="13"/>
      <c r="K479" s="15">
        <f>K484</f>
        <v>2</v>
      </c>
      <c r="L479" s="15">
        <f>L484</f>
        <v>940</v>
      </c>
      <c r="M479" s="15">
        <f>M484</f>
        <v>1880</v>
      </c>
    </row>
    <row r="480" spans="1:13" ht="409.5" hidden="1" x14ac:dyDescent="0.25">
      <c r="A480" s="13"/>
      <c r="B480" s="13"/>
      <c r="C480" s="13"/>
      <c r="D480" s="16" t="s">
        <v>367</v>
      </c>
      <c r="E480" s="13"/>
      <c r="F480" s="13"/>
      <c r="G480" s="13"/>
      <c r="H480" s="13"/>
      <c r="I480" s="13"/>
      <c r="J480" s="13"/>
      <c r="K480" s="13"/>
      <c r="L480" s="13"/>
      <c r="M480" s="13"/>
    </row>
    <row r="481" spans="1:13" hidden="1" x14ac:dyDescent="0.25">
      <c r="A481" s="13"/>
      <c r="B481" s="13"/>
      <c r="C481" s="13"/>
      <c r="D481" s="16"/>
      <c r="E481" s="12" t="s">
        <v>368</v>
      </c>
      <c r="F481" s="13">
        <v>0</v>
      </c>
      <c r="G481" s="14">
        <v>0</v>
      </c>
      <c r="H481" s="14">
        <v>0</v>
      </c>
      <c r="I481" s="14">
        <v>0</v>
      </c>
      <c r="J481" s="15">
        <f>F481*(G481+ (G481= 0))*(H481+ (H481= 0))*(I481+ (I481= 0))</f>
        <v>0</v>
      </c>
      <c r="K481" s="13"/>
      <c r="L481" s="13"/>
      <c r="M481" s="13"/>
    </row>
    <row r="482" spans="1:13" hidden="1" x14ac:dyDescent="0.25">
      <c r="A482" s="13"/>
      <c r="B482" s="13"/>
      <c r="C482" s="13"/>
      <c r="D482" s="16"/>
      <c r="E482" s="12" t="s">
        <v>369</v>
      </c>
      <c r="F482" s="13">
        <v>1</v>
      </c>
      <c r="G482" s="14">
        <v>0</v>
      </c>
      <c r="H482" s="14">
        <v>0</v>
      </c>
      <c r="I482" s="14">
        <v>0</v>
      </c>
      <c r="J482" s="15">
        <f>F482*(G482+ (G482= 0))*(H482+ (H482= 0))*(I482+ (I482= 0))</f>
        <v>1</v>
      </c>
      <c r="K482" s="13"/>
      <c r="L482" s="13"/>
      <c r="M482" s="13"/>
    </row>
    <row r="483" spans="1:13" hidden="1" x14ac:dyDescent="0.25">
      <c r="A483" s="13"/>
      <c r="B483" s="13"/>
      <c r="C483" s="13"/>
      <c r="D483" s="16"/>
      <c r="E483" s="12" t="s">
        <v>370</v>
      </c>
      <c r="F483" s="13">
        <v>1</v>
      </c>
      <c r="G483" s="14">
        <v>0</v>
      </c>
      <c r="H483" s="14">
        <v>0</v>
      </c>
      <c r="I483" s="14">
        <v>0</v>
      </c>
      <c r="J483" s="15">
        <f>F483*(G483+ (G483= 0))*(H483+ (H483= 0))*(I483+ (I483= 0))</f>
        <v>1</v>
      </c>
      <c r="K483" s="13"/>
      <c r="L483" s="13"/>
      <c r="M483" s="13"/>
    </row>
    <row r="484" spans="1:13" hidden="1" x14ac:dyDescent="0.25">
      <c r="A484" s="13"/>
      <c r="B484" s="13"/>
      <c r="C484" s="13"/>
      <c r="D484" s="16"/>
      <c r="E484" s="13"/>
      <c r="F484" s="13"/>
      <c r="G484" s="13"/>
      <c r="H484" s="13"/>
      <c r="I484" s="13"/>
      <c r="J484" s="19" t="s">
        <v>728</v>
      </c>
      <c r="K484" s="9">
        <f>SUM(J481:J483)</f>
        <v>2</v>
      </c>
      <c r="L484" s="14">
        <v>940</v>
      </c>
      <c r="M484" s="9">
        <f>ROUND(L484*K484,2)</f>
        <v>1880</v>
      </c>
    </row>
    <row r="485" spans="1:13" ht="0.95" hidden="1" customHeight="1" x14ac:dyDescent="0.25">
      <c r="A485" s="20"/>
      <c r="B485" s="20"/>
      <c r="C485" s="20"/>
      <c r="D485" s="25"/>
      <c r="E485" s="20"/>
      <c r="F485" s="20"/>
      <c r="G485" s="20"/>
      <c r="H485" s="20"/>
      <c r="I485" s="20"/>
      <c r="J485" s="20"/>
      <c r="K485" s="20"/>
      <c r="L485" s="20"/>
      <c r="M485" s="20"/>
    </row>
    <row r="486" spans="1:13" hidden="1" x14ac:dyDescent="0.25">
      <c r="A486" s="12" t="s">
        <v>730</v>
      </c>
      <c r="B486" s="12" t="s">
        <v>22</v>
      </c>
      <c r="C486" s="12" t="s">
        <v>5</v>
      </c>
      <c r="D486" s="24" t="s">
        <v>371</v>
      </c>
      <c r="E486" s="13"/>
      <c r="F486" s="13"/>
      <c r="G486" s="13"/>
      <c r="H486" s="13"/>
      <c r="I486" s="13"/>
      <c r="J486" s="13"/>
      <c r="K486" s="15">
        <f>K490</f>
        <v>2</v>
      </c>
      <c r="L486" s="15">
        <f>L490</f>
        <v>995.6</v>
      </c>
      <c r="M486" s="15">
        <f>M490</f>
        <v>1991.2</v>
      </c>
    </row>
    <row r="487" spans="1:13" ht="409.5" hidden="1" x14ac:dyDescent="0.25">
      <c r="A487" s="13"/>
      <c r="B487" s="13"/>
      <c r="C487" s="13"/>
      <c r="D487" s="16" t="s">
        <v>372</v>
      </c>
      <c r="E487" s="13"/>
      <c r="F487" s="13"/>
      <c r="G487" s="13"/>
      <c r="H487" s="13"/>
      <c r="I487" s="13"/>
      <c r="J487" s="13"/>
      <c r="K487" s="13"/>
      <c r="L487" s="13"/>
      <c r="M487" s="13"/>
    </row>
    <row r="488" spans="1:13" hidden="1" x14ac:dyDescent="0.25">
      <c r="A488" s="13"/>
      <c r="B488" s="13"/>
      <c r="C488" s="13"/>
      <c r="D488" s="16"/>
      <c r="E488" s="12" t="s">
        <v>373</v>
      </c>
      <c r="F488" s="13">
        <v>0</v>
      </c>
      <c r="G488" s="14">
        <v>0</v>
      </c>
      <c r="H488" s="14">
        <v>0</v>
      </c>
      <c r="I488" s="14">
        <v>0</v>
      </c>
      <c r="J488" s="15">
        <f>F488*(G488+ (G488= 0))*(H488+ (H488= 0))*(I488+ (I488= 0))</f>
        <v>0</v>
      </c>
      <c r="K488" s="13"/>
      <c r="L488" s="13"/>
      <c r="M488" s="13"/>
    </row>
    <row r="489" spans="1:13" hidden="1" x14ac:dyDescent="0.25">
      <c r="A489" s="13"/>
      <c r="B489" s="13"/>
      <c r="C489" s="13"/>
      <c r="D489" s="16"/>
      <c r="E489" s="12" t="s">
        <v>374</v>
      </c>
      <c r="F489" s="13">
        <v>2</v>
      </c>
      <c r="G489" s="14">
        <v>0</v>
      </c>
      <c r="H489" s="14">
        <v>0</v>
      </c>
      <c r="I489" s="14">
        <v>0</v>
      </c>
      <c r="J489" s="15">
        <f>F489*(G489+ (G489= 0))*(H489+ (H489= 0))*(I489+ (I489= 0))</f>
        <v>2</v>
      </c>
      <c r="K489" s="13"/>
      <c r="L489" s="13"/>
      <c r="M489" s="13"/>
    </row>
    <row r="490" spans="1:13" hidden="1" x14ac:dyDescent="0.25">
      <c r="A490" s="13"/>
      <c r="B490" s="13"/>
      <c r="C490" s="13"/>
      <c r="D490" s="16"/>
      <c r="E490" s="13"/>
      <c r="F490" s="13"/>
      <c r="G490" s="13"/>
      <c r="H490" s="13"/>
      <c r="I490" s="13"/>
      <c r="J490" s="19" t="s">
        <v>732</v>
      </c>
      <c r="K490" s="9">
        <f>SUM(J488:J489)</f>
        <v>2</v>
      </c>
      <c r="L490" s="14">
        <v>995.6</v>
      </c>
      <c r="M490" s="9">
        <f>ROUND(L490*K490,2)</f>
        <v>1991.2</v>
      </c>
    </row>
    <row r="491" spans="1:13" ht="0.95" hidden="1" customHeight="1" x14ac:dyDescent="0.25">
      <c r="A491" s="20"/>
      <c r="B491" s="20"/>
      <c r="C491" s="20"/>
      <c r="D491" s="25"/>
      <c r="E491" s="20"/>
      <c r="F491" s="20"/>
      <c r="G491" s="20"/>
      <c r="H491" s="20"/>
      <c r="I491" s="20"/>
      <c r="J491" s="20"/>
      <c r="K491" s="20"/>
      <c r="L491" s="20"/>
      <c r="M491" s="20"/>
    </row>
    <row r="492" spans="1:13" ht="22.5" hidden="1" x14ac:dyDescent="0.25">
      <c r="A492" s="12" t="s">
        <v>731</v>
      </c>
      <c r="B492" s="12" t="s">
        <v>22</v>
      </c>
      <c r="C492" s="12" t="s">
        <v>5</v>
      </c>
      <c r="D492" s="24" t="s">
        <v>375</v>
      </c>
      <c r="E492" s="13"/>
      <c r="F492" s="13"/>
      <c r="G492" s="13"/>
      <c r="H492" s="13"/>
      <c r="I492" s="13"/>
      <c r="J492" s="13"/>
      <c r="K492" s="15">
        <f>K495</f>
        <v>2</v>
      </c>
      <c r="L492" s="15">
        <f>L495</f>
        <v>602.29999999999995</v>
      </c>
      <c r="M492" s="15">
        <f>M495</f>
        <v>1204.5999999999999</v>
      </c>
    </row>
    <row r="493" spans="1:13" ht="112.5" hidden="1" x14ac:dyDescent="0.25">
      <c r="A493" s="13"/>
      <c r="B493" s="13"/>
      <c r="C493" s="13"/>
      <c r="D493" s="16" t="s">
        <v>376</v>
      </c>
      <c r="E493" s="13"/>
      <c r="F493" s="13"/>
      <c r="G493" s="13"/>
      <c r="H493" s="13"/>
      <c r="I493" s="13"/>
      <c r="J493" s="13"/>
      <c r="K493" s="13"/>
      <c r="L493" s="13"/>
      <c r="M493" s="13"/>
    </row>
    <row r="494" spans="1:13" hidden="1" x14ac:dyDescent="0.25">
      <c r="A494" s="13"/>
      <c r="B494" s="13"/>
      <c r="C494" s="13"/>
      <c r="D494" s="16"/>
      <c r="E494" s="12" t="s">
        <v>377</v>
      </c>
      <c r="F494" s="13">
        <v>2</v>
      </c>
      <c r="G494" s="14">
        <v>0</v>
      </c>
      <c r="H494" s="14">
        <v>0</v>
      </c>
      <c r="I494" s="14">
        <v>0</v>
      </c>
      <c r="J494" s="15">
        <f>F494*(G494+ (G494= 0))*(H494+ (H494= 0))*(I494+ (I494= 0))</f>
        <v>2</v>
      </c>
      <c r="K494" s="13"/>
      <c r="L494" s="13"/>
      <c r="M494" s="13"/>
    </row>
    <row r="495" spans="1:13" hidden="1" x14ac:dyDescent="0.25">
      <c r="A495" s="13"/>
      <c r="B495" s="13"/>
      <c r="C495" s="13"/>
      <c r="D495" s="16"/>
      <c r="E495" s="13"/>
      <c r="F495" s="13"/>
      <c r="G495" s="13"/>
      <c r="H495" s="13"/>
      <c r="I495" s="13"/>
      <c r="J495" s="19" t="s">
        <v>733</v>
      </c>
      <c r="K495" s="9">
        <f>SUM(J494:J494)</f>
        <v>2</v>
      </c>
      <c r="L495" s="14">
        <v>602.29999999999995</v>
      </c>
      <c r="M495" s="9">
        <f>ROUND(L495*K495,2)</f>
        <v>1204.5999999999999</v>
      </c>
    </row>
    <row r="496" spans="1:13" ht="0.95" hidden="1" customHeight="1" x14ac:dyDescent="0.25">
      <c r="A496" s="20"/>
      <c r="B496" s="20"/>
      <c r="C496" s="20"/>
      <c r="D496" s="25"/>
      <c r="E496" s="20"/>
      <c r="F496" s="20"/>
      <c r="G496" s="20"/>
      <c r="H496" s="20"/>
      <c r="I496" s="20"/>
      <c r="J496" s="20"/>
      <c r="K496" s="20"/>
      <c r="L496" s="20"/>
      <c r="M496" s="20"/>
    </row>
    <row r="497" spans="1:13" hidden="1" x14ac:dyDescent="0.25">
      <c r="A497" s="13"/>
      <c r="B497" s="13"/>
      <c r="C497" s="13"/>
      <c r="D497" s="16"/>
      <c r="E497" s="13"/>
      <c r="F497" s="13"/>
      <c r="G497" s="13"/>
      <c r="H497" s="13"/>
      <c r="I497" s="13"/>
      <c r="J497" s="19" t="s">
        <v>378</v>
      </c>
      <c r="K497" s="14">
        <v>1</v>
      </c>
      <c r="L497" s="9">
        <f>M461+M471+M477+M484+M490+M495</f>
        <v>12888.7</v>
      </c>
      <c r="M497" s="9">
        <f>ROUND(L497*K497,2)</f>
        <v>12888.7</v>
      </c>
    </row>
    <row r="498" spans="1:13" ht="0.95" hidden="1" customHeight="1" x14ac:dyDescent="0.25">
      <c r="A498" s="20"/>
      <c r="B498" s="20"/>
      <c r="C498" s="20"/>
      <c r="D498" s="25"/>
      <c r="E498" s="20"/>
      <c r="F498" s="20"/>
      <c r="G498" s="20"/>
      <c r="H498" s="20"/>
      <c r="I498" s="20"/>
      <c r="J498" s="20"/>
      <c r="K498" s="20"/>
      <c r="L498" s="20"/>
      <c r="M498" s="20"/>
    </row>
    <row r="499" spans="1:13" hidden="1" x14ac:dyDescent="0.25">
      <c r="A499" s="13"/>
      <c r="B499" s="13"/>
      <c r="C499" s="13"/>
      <c r="D499" s="16"/>
      <c r="E499" s="13"/>
      <c r="F499" s="13"/>
      <c r="G499" s="13"/>
      <c r="H499" s="13"/>
      <c r="I499" s="13"/>
      <c r="J499" s="19" t="s">
        <v>379</v>
      </c>
      <c r="K499" s="14">
        <v>1</v>
      </c>
      <c r="L499" s="9">
        <f>M497</f>
        <v>12888.7</v>
      </c>
      <c r="M499" s="9">
        <f>ROUND(L499*K499,2)</f>
        <v>12888.7</v>
      </c>
    </row>
    <row r="500" spans="1:13" ht="0.95" customHeight="1" x14ac:dyDescent="0.25">
      <c r="A500" s="20"/>
      <c r="B500" s="20"/>
      <c r="C500" s="20"/>
      <c r="D500" s="25"/>
      <c r="E500" s="20"/>
      <c r="F500" s="20"/>
      <c r="G500" s="20"/>
      <c r="H500" s="20"/>
      <c r="I500" s="20"/>
      <c r="J500" s="20"/>
      <c r="K500" s="20"/>
      <c r="L500" s="20"/>
      <c r="M500" s="20"/>
    </row>
    <row r="501" spans="1:13" x14ac:dyDescent="0.25">
      <c r="A501" s="10" t="s">
        <v>380</v>
      </c>
      <c r="B501" s="10" t="s">
        <v>16</v>
      </c>
      <c r="C501" s="10" t="s">
        <v>17</v>
      </c>
      <c r="D501" s="23" t="s">
        <v>381</v>
      </c>
      <c r="E501" s="11"/>
      <c r="F501" s="11"/>
      <c r="G501" s="11"/>
      <c r="H501" s="11"/>
      <c r="I501" s="11"/>
      <c r="J501" s="11"/>
      <c r="K501" s="9">
        <f>K510</f>
        <v>1</v>
      </c>
      <c r="L501" s="9">
        <f>L510</f>
        <v>277.87</v>
      </c>
      <c r="M501" s="9">
        <f>M510</f>
        <v>277.87</v>
      </c>
    </row>
    <row r="502" spans="1:13" hidden="1" x14ac:dyDescent="0.25">
      <c r="A502" s="10" t="s">
        <v>382</v>
      </c>
      <c r="B502" s="10" t="s">
        <v>16</v>
      </c>
      <c r="C502" s="10" t="s">
        <v>17</v>
      </c>
      <c r="D502" s="23" t="s">
        <v>383</v>
      </c>
      <c r="E502" s="11"/>
      <c r="F502" s="11"/>
      <c r="G502" s="11"/>
      <c r="H502" s="11"/>
      <c r="I502" s="11"/>
      <c r="J502" s="11"/>
      <c r="K502" s="9">
        <f>K508</f>
        <v>1</v>
      </c>
      <c r="L502" s="9">
        <f>L508</f>
        <v>277.87</v>
      </c>
      <c r="M502" s="9">
        <f>M508</f>
        <v>277.87</v>
      </c>
    </row>
    <row r="503" spans="1:13" hidden="1" x14ac:dyDescent="0.25">
      <c r="A503" s="12" t="s">
        <v>384</v>
      </c>
      <c r="B503" s="12" t="s">
        <v>22</v>
      </c>
      <c r="C503" s="12" t="s">
        <v>342</v>
      </c>
      <c r="D503" s="24" t="s">
        <v>385</v>
      </c>
      <c r="E503" s="13"/>
      <c r="F503" s="13"/>
      <c r="G503" s="13"/>
      <c r="H503" s="13"/>
      <c r="I503" s="13"/>
      <c r="J503" s="13"/>
      <c r="K503" s="15">
        <f>K506</f>
        <v>1</v>
      </c>
      <c r="L503" s="15">
        <f>L506</f>
        <v>277.87</v>
      </c>
      <c r="M503" s="15">
        <f>M506</f>
        <v>277.87</v>
      </c>
    </row>
    <row r="504" spans="1:13" ht="315" hidden="1" x14ac:dyDescent="0.25">
      <c r="A504" s="13"/>
      <c r="B504" s="13"/>
      <c r="C504" s="13"/>
      <c r="D504" s="16" t="s">
        <v>386</v>
      </c>
      <c r="E504" s="13"/>
      <c r="F504" s="13"/>
      <c r="G504" s="13"/>
      <c r="H504" s="13"/>
      <c r="I504" s="13"/>
      <c r="J504" s="13"/>
      <c r="K504" s="13"/>
      <c r="L504" s="13"/>
      <c r="M504" s="13"/>
    </row>
    <row r="505" spans="1:13" hidden="1" x14ac:dyDescent="0.25">
      <c r="A505" s="13"/>
      <c r="B505" s="13"/>
      <c r="C505" s="13"/>
      <c r="D505" s="16"/>
      <c r="E505" s="12" t="s">
        <v>387</v>
      </c>
      <c r="F505" s="13">
        <v>1</v>
      </c>
      <c r="G505" s="14">
        <v>0</v>
      </c>
      <c r="H505" s="14">
        <v>0</v>
      </c>
      <c r="I505" s="14">
        <v>0</v>
      </c>
      <c r="J505" s="15">
        <f>F505*(G505+ (G505= 0))*(H505+ (H505= 0))*(I505+ (I505= 0))</f>
        <v>1</v>
      </c>
      <c r="K505" s="13"/>
      <c r="L505" s="13"/>
      <c r="M505" s="13"/>
    </row>
    <row r="506" spans="1:13" hidden="1" x14ac:dyDescent="0.25">
      <c r="A506" s="13"/>
      <c r="B506" s="13"/>
      <c r="C506" s="13"/>
      <c r="D506" s="16"/>
      <c r="E506" s="13"/>
      <c r="F506" s="13"/>
      <c r="G506" s="13"/>
      <c r="H506" s="13"/>
      <c r="I506" s="13"/>
      <c r="J506" s="19" t="s">
        <v>388</v>
      </c>
      <c r="K506" s="9">
        <f>SUM(J505:J505)</f>
        <v>1</v>
      </c>
      <c r="L506" s="14">
        <v>277.87</v>
      </c>
      <c r="M506" s="9">
        <f>ROUND(L506*K506,2)</f>
        <v>277.87</v>
      </c>
    </row>
    <row r="507" spans="1:13" ht="0.95" hidden="1" customHeight="1" x14ac:dyDescent="0.25">
      <c r="A507" s="20"/>
      <c r="B507" s="20"/>
      <c r="C507" s="20"/>
      <c r="D507" s="25"/>
      <c r="E507" s="20"/>
      <c r="F507" s="20"/>
      <c r="G507" s="20"/>
      <c r="H507" s="20"/>
      <c r="I507" s="20"/>
      <c r="J507" s="20"/>
      <c r="K507" s="20"/>
      <c r="L507" s="20"/>
      <c r="M507" s="20"/>
    </row>
    <row r="508" spans="1:13" hidden="1" x14ac:dyDescent="0.25">
      <c r="A508" s="13"/>
      <c r="B508" s="13"/>
      <c r="C508" s="13"/>
      <c r="D508" s="16"/>
      <c r="E508" s="13"/>
      <c r="F508" s="13"/>
      <c r="G508" s="13"/>
      <c r="H508" s="13"/>
      <c r="I508" s="13"/>
      <c r="J508" s="19" t="s">
        <v>388</v>
      </c>
      <c r="K508" s="14">
        <v>1</v>
      </c>
      <c r="L508" s="9">
        <f>M506</f>
        <v>277.87</v>
      </c>
      <c r="M508" s="9">
        <f>ROUND(L508*K508,2)</f>
        <v>277.87</v>
      </c>
    </row>
    <row r="509" spans="1:13" ht="0.95" hidden="1" customHeight="1" x14ac:dyDescent="0.25">
      <c r="A509" s="20"/>
      <c r="B509" s="20"/>
      <c r="C509" s="20"/>
      <c r="D509" s="25"/>
      <c r="E509" s="20"/>
      <c r="F509" s="20"/>
      <c r="G509" s="20"/>
      <c r="H509" s="20"/>
      <c r="I509" s="20"/>
      <c r="J509" s="20"/>
      <c r="K509" s="20"/>
      <c r="L509" s="20"/>
      <c r="M509" s="20"/>
    </row>
    <row r="510" spans="1:13" hidden="1" x14ac:dyDescent="0.25">
      <c r="A510" s="13"/>
      <c r="B510" s="13"/>
      <c r="C510" s="13"/>
      <c r="D510" s="16"/>
      <c r="E510" s="13"/>
      <c r="F510" s="13"/>
      <c r="G510" s="13"/>
      <c r="H510" s="13"/>
      <c r="I510" s="13"/>
      <c r="J510" s="19" t="s">
        <v>389</v>
      </c>
      <c r="K510" s="14">
        <v>1</v>
      </c>
      <c r="L510" s="9">
        <f>M508</f>
        <v>277.87</v>
      </c>
      <c r="M510" s="9">
        <f>ROUND(L510*K510,2)</f>
        <v>277.87</v>
      </c>
    </row>
    <row r="511" spans="1:13" ht="0.95" customHeight="1" x14ac:dyDescent="0.25">
      <c r="A511" s="20"/>
      <c r="B511" s="20"/>
      <c r="C511" s="20"/>
      <c r="D511" s="25"/>
      <c r="E511" s="20"/>
      <c r="F511" s="20"/>
      <c r="G511" s="20"/>
      <c r="H511" s="20"/>
      <c r="I511" s="20"/>
      <c r="J511" s="20"/>
      <c r="K511" s="20"/>
      <c r="L511" s="20"/>
      <c r="M511" s="20"/>
    </row>
    <row r="512" spans="1:13" x14ac:dyDescent="0.25">
      <c r="A512" s="10" t="s">
        <v>390</v>
      </c>
      <c r="B512" s="10" t="s">
        <v>16</v>
      </c>
      <c r="C512" s="10" t="s">
        <v>17</v>
      </c>
      <c r="D512" s="23" t="s">
        <v>391</v>
      </c>
      <c r="E512" s="11"/>
      <c r="F512" s="11"/>
      <c r="G512" s="11"/>
      <c r="H512" s="11"/>
      <c r="I512" s="11"/>
      <c r="J512" s="11"/>
      <c r="K512" s="9">
        <f>K545</f>
        <v>1</v>
      </c>
      <c r="L512" s="9">
        <f>L545</f>
        <v>26347.82</v>
      </c>
      <c r="M512" s="9">
        <f>M545</f>
        <v>26347.82</v>
      </c>
    </row>
    <row r="513" spans="1:13" ht="22.5" hidden="1" x14ac:dyDescent="0.25">
      <c r="A513" s="12" t="s">
        <v>392</v>
      </c>
      <c r="B513" s="12" t="s">
        <v>22</v>
      </c>
      <c r="C513" s="12" t="s">
        <v>5</v>
      </c>
      <c r="D513" s="24" t="s">
        <v>393</v>
      </c>
      <c r="E513" s="13"/>
      <c r="F513" s="13"/>
      <c r="G513" s="13"/>
      <c r="H513" s="13"/>
      <c r="I513" s="13"/>
      <c r="J513" s="13"/>
      <c r="K513" s="15">
        <f>K517</f>
        <v>1</v>
      </c>
      <c r="L513" s="15">
        <f>L517</f>
        <v>8255</v>
      </c>
      <c r="M513" s="15">
        <f>M517</f>
        <v>8255</v>
      </c>
    </row>
    <row r="514" spans="1:13" ht="382.5" hidden="1" x14ac:dyDescent="0.25">
      <c r="A514" s="13"/>
      <c r="B514" s="13"/>
      <c r="C514" s="13"/>
      <c r="D514" s="16" t="s">
        <v>394</v>
      </c>
      <c r="E514" s="13"/>
      <c r="F514" s="13"/>
      <c r="G514" s="13"/>
      <c r="H514" s="13"/>
      <c r="I514" s="13"/>
      <c r="J514" s="13"/>
      <c r="K514" s="13"/>
      <c r="L514" s="13"/>
      <c r="M514" s="13"/>
    </row>
    <row r="515" spans="1:13" hidden="1" x14ac:dyDescent="0.25">
      <c r="A515" s="13"/>
      <c r="B515" s="13"/>
      <c r="C515" s="13"/>
      <c r="D515" s="16"/>
      <c r="E515" s="12" t="s">
        <v>395</v>
      </c>
      <c r="F515" s="13">
        <v>0</v>
      </c>
      <c r="G515" s="14">
        <v>0</v>
      </c>
      <c r="H515" s="14">
        <v>0</v>
      </c>
      <c r="I515" s="14">
        <v>0</v>
      </c>
      <c r="J515" s="15">
        <f>F515*(G515+ (G515= 0))*(H515+ (H515= 0))*(I515+ (I515= 0))</f>
        <v>0</v>
      </c>
      <c r="K515" s="13"/>
      <c r="L515" s="13"/>
      <c r="M515" s="13"/>
    </row>
    <row r="516" spans="1:13" hidden="1" x14ac:dyDescent="0.25">
      <c r="A516" s="13"/>
      <c r="B516" s="13"/>
      <c r="C516" s="13"/>
      <c r="D516" s="16"/>
      <c r="E516" s="12" t="s">
        <v>396</v>
      </c>
      <c r="F516" s="13">
        <v>1</v>
      </c>
      <c r="G516" s="14">
        <v>0</v>
      </c>
      <c r="H516" s="14">
        <v>0</v>
      </c>
      <c r="I516" s="14">
        <v>0</v>
      </c>
      <c r="J516" s="15">
        <f>F516*(G516+ (G516= 0))*(H516+ (H516= 0))*(I516+ (I516= 0))</f>
        <v>1</v>
      </c>
      <c r="K516" s="13"/>
      <c r="L516" s="13"/>
      <c r="M516" s="13"/>
    </row>
    <row r="517" spans="1:13" hidden="1" x14ac:dyDescent="0.25">
      <c r="A517" s="13"/>
      <c r="B517" s="13"/>
      <c r="C517" s="13"/>
      <c r="D517" s="16"/>
      <c r="E517" s="13"/>
      <c r="F517" s="13"/>
      <c r="G517" s="13"/>
      <c r="H517" s="13"/>
      <c r="I517" s="13"/>
      <c r="J517" s="19" t="s">
        <v>397</v>
      </c>
      <c r="K517" s="9">
        <f>SUM(J515:J516)</f>
        <v>1</v>
      </c>
      <c r="L517" s="14">
        <v>8255</v>
      </c>
      <c r="M517" s="9">
        <f>ROUND(L517*K517,2)</f>
        <v>8255</v>
      </c>
    </row>
    <row r="518" spans="1:13" ht="0.95" hidden="1" customHeight="1" x14ac:dyDescent="0.25">
      <c r="A518" s="20"/>
      <c r="B518" s="20"/>
      <c r="C518" s="20"/>
      <c r="D518" s="25"/>
      <c r="E518" s="20"/>
      <c r="F518" s="20"/>
      <c r="G518" s="20"/>
      <c r="H518" s="20"/>
      <c r="I518" s="20"/>
      <c r="J518" s="20"/>
      <c r="K518" s="20"/>
      <c r="L518" s="20"/>
      <c r="M518" s="20"/>
    </row>
    <row r="519" spans="1:13" hidden="1" x14ac:dyDescent="0.25">
      <c r="A519" s="12" t="s">
        <v>398</v>
      </c>
      <c r="B519" s="12" t="s">
        <v>22</v>
      </c>
      <c r="C519" s="12" t="s">
        <v>5</v>
      </c>
      <c r="D519" s="24" t="s">
        <v>399</v>
      </c>
      <c r="E519" s="13"/>
      <c r="F519" s="13"/>
      <c r="G519" s="13"/>
      <c r="H519" s="13"/>
      <c r="I519" s="13"/>
      <c r="J519" s="13"/>
      <c r="K519" s="15">
        <f>K523</f>
        <v>1</v>
      </c>
      <c r="L519" s="15">
        <f>L523</f>
        <v>13995</v>
      </c>
      <c r="M519" s="15">
        <f>M523</f>
        <v>13995</v>
      </c>
    </row>
    <row r="520" spans="1:13" ht="371.25" hidden="1" x14ac:dyDescent="0.25">
      <c r="A520" s="13"/>
      <c r="B520" s="13"/>
      <c r="C520" s="13"/>
      <c r="D520" s="16" t="s">
        <v>400</v>
      </c>
      <c r="E520" s="13"/>
      <c r="F520" s="13"/>
      <c r="G520" s="13"/>
      <c r="H520" s="13"/>
      <c r="I520" s="13"/>
      <c r="J520" s="13"/>
      <c r="K520" s="13"/>
      <c r="L520" s="13"/>
      <c r="M520" s="13"/>
    </row>
    <row r="521" spans="1:13" hidden="1" x14ac:dyDescent="0.25">
      <c r="A521" s="13"/>
      <c r="B521" s="13"/>
      <c r="C521" s="13"/>
      <c r="D521" s="16"/>
      <c r="E521" s="12" t="s">
        <v>401</v>
      </c>
      <c r="F521" s="13">
        <v>0</v>
      </c>
      <c r="G521" s="14">
        <v>0</v>
      </c>
      <c r="H521" s="14">
        <v>0</v>
      </c>
      <c r="I521" s="14">
        <v>0</v>
      </c>
      <c r="J521" s="15">
        <f>F521*(G521+ (G521= 0))*(H521+ (H521= 0))*(I521+ (I521= 0))</f>
        <v>0</v>
      </c>
      <c r="K521" s="13"/>
      <c r="L521" s="13"/>
      <c r="M521" s="13"/>
    </row>
    <row r="522" spans="1:13" hidden="1" x14ac:dyDescent="0.25">
      <c r="A522" s="13"/>
      <c r="B522" s="13"/>
      <c r="C522" s="13"/>
      <c r="D522" s="16"/>
      <c r="E522" s="12" t="s">
        <v>402</v>
      </c>
      <c r="F522" s="13">
        <v>1</v>
      </c>
      <c r="G522" s="14">
        <v>0</v>
      </c>
      <c r="H522" s="14">
        <v>0</v>
      </c>
      <c r="I522" s="14">
        <v>0</v>
      </c>
      <c r="J522" s="15">
        <f>F522*(G522+ (G522= 0))*(H522+ (H522= 0))*(I522+ (I522= 0))</f>
        <v>1</v>
      </c>
      <c r="K522" s="13"/>
      <c r="L522" s="13"/>
      <c r="M522" s="13"/>
    </row>
    <row r="523" spans="1:13" hidden="1" x14ac:dyDescent="0.25">
      <c r="A523" s="13"/>
      <c r="B523" s="13"/>
      <c r="C523" s="13"/>
      <c r="D523" s="16"/>
      <c r="E523" s="13"/>
      <c r="F523" s="13"/>
      <c r="G523" s="13"/>
      <c r="H523" s="13"/>
      <c r="I523" s="13"/>
      <c r="J523" s="19" t="s">
        <v>403</v>
      </c>
      <c r="K523" s="9">
        <f>SUM(J521:J522)</f>
        <v>1</v>
      </c>
      <c r="L523" s="14">
        <v>13995</v>
      </c>
      <c r="M523" s="9">
        <f>ROUND(L523*K523,2)</f>
        <v>13995</v>
      </c>
    </row>
    <row r="524" spans="1:13" ht="0.95" hidden="1" customHeight="1" x14ac:dyDescent="0.25">
      <c r="A524" s="20"/>
      <c r="B524" s="20"/>
      <c r="C524" s="20"/>
      <c r="D524" s="25"/>
      <c r="E524" s="20"/>
      <c r="F524" s="20"/>
      <c r="G524" s="20"/>
      <c r="H524" s="20"/>
      <c r="I524" s="20"/>
      <c r="J524" s="20"/>
      <c r="K524" s="20"/>
      <c r="L524" s="20"/>
      <c r="M524" s="20"/>
    </row>
    <row r="525" spans="1:13" ht="22.5" hidden="1" x14ac:dyDescent="0.25">
      <c r="A525" s="12" t="s">
        <v>404</v>
      </c>
      <c r="B525" s="12" t="s">
        <v>22</v>
      </c>
      <c r="C525" s="12" t="s">
        <v>5</v>
      </c>
      <c r="D525" s="24" t="s">
        <v>405</v>
      </c>
      <c r="E525" s="13"/>
      <c r="F525" s="13"/>
      <c r="G525" s="13"/>
      <c r="H525" s="13"/>
      <c r="I525" s="13"/>
      <c r="J525" s="13"/>
      <c r="K525" s="15">
        <f>K529</f>
        <v>1</v>
      </c>
      <c r="L525" s="15">
        <f>L529</f>
        <v>1680</v>
      </c>
      <c r="M525" s="15">
        <f>M529</f>
        <v>1680</v>
      </c>
    </row>
    <row r="526" spans="1:13" ht="409.5" hidden="1" x14ac:dyDescent="0.25">
      <c r="A526" s="13"/>
      <c r="B526" s="13"/>
      <c r="C526" s="13"/>
      <c r="D526" s="16" t="s">
        <v>406</v>
      </c>
      <c r="E526" s="13"/>
      <c r="F526" s="13"/>
      <c r="G526" s="13"/>
      <c r="H526" s="13"/>
      <c r="I526" s="13"/>
      <c r="J526" s="13"/>
      <c r="K526" s="13"/>
      <c r="L526" s="13"/>
      <c r="M526" s="13"/>
    </row>
    <row r="527" spans="1:13" hidden="1" x14ac:dyDescent="0.25">
      <c r="A527" s="13"/>
      <c r="B527" s="13"/>
      <c r="C527" s="13"/>
      <c r="D527" s="16"/>
      <c r="E527" s="12" t="s">
        <v>407</v>
      </c>
      <c r="F527" s="13">
        <v>0</v>
      </c>
      <c r="G527" s="14">
        <v>0</v>
      </c>
      <c r="H527" s="14">
        <v>0</v>
      </c>
      <c r="I527" s="14">
        <v>0</v>
      </c>
      <c r="J527" s="15">
        <f>F527*(G527+ (G527= 0))*(H527+ (H527= 0))*(I527+ (I527= 0))</f>
        <v>0</v>
      </c>
      <c r="K527" s="13"/>
      <c r="L527" s="13"/>
      <c r="M527" s="13"/>
    </row>
    <row r="528" spans="1:13" hidden="1" x14ac:dyDescent="0.25">
      <c r="A528" s="13"/>
      <c r="B528" s="13"/>
      <c r="C528" s="13"/>
      <c r="D528" s="16"/>
      <c r="E528" s="12" t="s">
        <v>408</v>
      </c>
      <c r="F528" s="13">
        <v>1</v>
      </c>
      <c r="G528" s="14">
        <v>0</v>
      </c>
      <c r="H528" s="14">
        <v>0</v>
      </c>
      <c r="I528" s="14">
        <v>0</v>
      </c>
      <c r="J528" s="15">
        <f>F528*(G528+ (G528= 0))*(H528+ (H528= 0))*(I528+ (I528= 0))</f>
        <v>1</v>
      </c>
      <c r="K528" s="13"/>
      <c r="L528" s="13"/>
      <c r="M528" s="13"/>
    </row>
    <row r="529" spans="1:13" hidden="1" x14ac:dyDescent="0.25">
      <c r="A529" s="13"/>
      <c r="B529" s="13"/>
      <c r="C529" s="13"/>
      <c r="D529" s="16"/>
      <c r="E529" s="13"/>
      <c r="F529" s="13"/>
      <c r="G529" s="13"/>
      <c r="H529" s="13"/>
      <c r="I529" s="13"/>
      <c r="J529" s="19" t="s">
        <v>409</v>
      </c>
      <c r="K529" s="9">
        <f>SUM(J527:J528)</f>
        <v>1</v>
      </c>
      <c r="L529" s="14">
        <v>1680</v>
      </c>
      <c r="M529" s="9">
        <f>ROUND(L529*K529,2)</f>
        <v>1680</v>
      </c>
    </row>
    <row r="530" spans="1:13" ht="0.95" hidden="1" customHeight="1" x14ac:dyDescent="0.25">
      <c r="A530" s="20"/>
      <c r="B530" s="20"/>
      <c r="C530" s="20"/>
      <c r="D530" s="25"/>
      <c r="E530" s="20"/>
      <c r="F530" s="20"/>
      <c r="G530" s="20"/>
      <c r="H530" s="20"/>
      <c r="I530" s="20"/>
      <c r="J530" s="20"/>
      <c r="K530" s="20"/>
      <c r="L530" s="20"/>
      <c r="M530" s="20"/>
    </row>
    <row r="531" spans="1:13" ht="22.5" hidden="1" x14ac:dyDescent="0.25">
      <c r="A531" s="12" t="s">
        <v>410</v>
      </c>
      <c r="B531" s="12" t="s">
        <v>22</v>
      </c>
      <c r="C531" s="12" t="s">
        <v>5</v>
      </c>
      <c r="D531" s="24" t="s">
        <v>411</v>
      </c>
      <c r="E531" s="13"/>
      <c r="F531" s="13"/>
      <c r="G531" s="13"/>
      <c r="H531" s="13"/>
      <c r="I531" s="13"/>
      <c r="J531" s="13"/>
      <c r="K531" s="15">
        <f>K535</f>
        <v>1</v>
      </c>
      <c r="L531" s="15">
        <f>L535</f>
        <v>1005</v>
      </c>
      <c r="M531" s="15">
        <f>M535</f>
        <v>1005</v>
      </c>
    </row>
    <row r="532" spans="1:13" ht="409.5" hidden="1" x14ac:dyDescent="0.25">
      <c r="A532" s="13"/>
      <c r="B532" s="13"/>
      <c r="C532" s="13"/>
      <c r="D532" s="16" t="s">
        <v>412</v>
      </c>
      <c r="E532" s="13"/>
      <c r="F532" s="13"/>
      <c r="G532" s="13"/>
      <c r="H532" s="13"/>
      <c r="I532" s="13"/>
      <c r="J532" s="13"/>
      <c r="K532" s="13"/>
      <c r="L532" s="13"/>
      <c r="M532" s="13"/>
    </row>
    <row r="533" spans="1:13" hidden="1" x14ac:dyDescent="0.25">
      <c r="A533" s="13"/>
      <c r="B533" s="13"/>
      <c r="C533" s="13"/>
      <c r="D533" s="16"/>
      <c r="E533" s="12" t="s">
        <v>401</v>
      </c>
      <c r="F533" s="13">
        <v>0</v>
      </c>
      <c r="G533" s="14">
        <v>0</v>
      </c>
      <c r="H533" s="14">
        <v>0</v>
      </c>
      <c r="I533" s="14">
        <v>0</v>
      </c>
      <c r="J533" s="15">
        <f>F533*(G533+ (G533= 0))*(H533+ (H533= 0))*(I533+ (I533= 0))</f>
        <v>0</v>
      </c>
      <c r="K533" s="13"/>
      <c r="L533" s="13"/>
      <c r="M533" s="13"/>
    </row>
    <row r="534" spans="1:13" hidden="1" x14ac:dyDescent="0.25">
      <c r="A534" s="13"/>
      <c r="B534" s="13"/>
      <c r="C534" s="13"/>
      <c r="D534" s="16"/>
      <c r="E534" s="12" t="s">
        <v>408</v>
      </c>
      <c r="F534" s="13">
        <v>1</v>
      </c>
      <c r="G534" s="14">
        <v>0</v>
      </c>
      <c r="H534" s="14">
        <v>0</v>
      </c>
      <c r="I534" s="14">
        <v>0</v>
      </c>
      <c r="J534" s="15">
        <f>F534*(G534+ (G534= 0))*(H534+ (H534= 0))*(I534+ (I534= 0))</f>
        <v>1</v>
      </c>
      <c r="K534" s="13"/>
      <c r="L534" s="13"/>
      <c r="M534" s="13"/>
    </row>
    <row r="535" spans="1:13" hidden="1" x14ac:dyDescent="0.25">
      <c r="A535" s="13"/>
      <c r="B535" s="13"/>
      <c r="C535" s="13"/>
      <c r="D535" s="16"/>
      <c r="E535" s="13"/>
      <c r="F535" s="13"/>
      <c r="G535" s="13"/>
      <c r="H535" s="13"/>
      <c r="I535" s="13"/>
      <c r="J535" s="19" t="s">
        <v>413</v>
      </c>
      <c r="K535" s="9">
        <f>SUM(J533:J534)</f>
        <v>1</v>
      </c>
      <c r="L535" s="14">
        <v>1005</v>
      </c>
      <c r="M535" s="9">
        <f>ROUND(L535*K535,2)</f>
        <v>1005</v>
      </c>
    </row>
    <row r="536" spans="1:13" ht="0.95" hidden="1" customHeight="1" x14ac:dyDescent="0.25">
      <c r="A536" s="20"/>
      <c r="B536" s="20"/>
      <c r="C536" s="20"/>
      <c r="D536" s="25"/>
      <c r="E536" s="20"/>
      <c r="F536" s="20"/>
      <c r="G536" s="20"/>
      <c r="H536" s="20"/>
      <c r="I536" s="20"/>
      <c r="J536" s="20"/>
      <c r="K536" s="20"/>
      <c r="L536" s="20"/>
      <c r="M536" s="20"/>
    </row>
    <row r="537" spans="1:13" ht="22.5" hidden="1" x14ac:dyDescent="0.25">
      <c r="A537" s="12" t="s">
        <v>414</v>
      </c>
      <c r="B537" s="12" t="s">
        <v>22</v>
      </c>
      <c r="C537" s="12" t="s">
        <v>154</v>
      </c>
      <c r="D537" s="24" t="s">
        <v>415</v>
      </c>
      <c r="E537" s="13"/>
      <c r="F537" s="13"/>
      <c r="G537" s="13"/>
      <c r="H537" s="13"/>
      <c r="I537" s="13"/>
      <c r="J537" s="13"/>
      <c r="K537" s="15">
        <f>K543</f>
        <v>33.4</v>
      </c>
      <c r="L537" s="15">
        <f>L543</f>
        <v>42.3</v>
      </c>
      <c r="M537" s="15">
        <f>M543</f>
        <v>1412.82</v>
      </c>
    </row>
    <row r="538" spans="1:13" ht="123.75" hidden="1" x14ac:dyDescent="0.25">
      <c r="A538" s="13"/>
      <c r="B538" s="13"/>
      <c r="C538" s="13"/>
      <c r="D538" s="16" t="s">
        <v>416</v>
      </c>
      <c r="E538" s="13"/>
      <c r="F538" s="13"/>
      <c r="G538" s="13"/>
      <c r="H538" s="13"/>
      <c r="I538" s="13"/>
      <c r="J538" s="13"/>
      <c r="K538" s="13"/>
      <c r="L538" s="13"/>
      <c r="M538" s="13"/>
    </row>
    <row r="539" spans="1:13" hidden="1" x14ac:dyDescent="0.25">
      <c r="A539" s="13"/>
      <c r="B539" s="13"/>
      <c r="C539" s="13"/>
      <c r="D539" s="16"/>
      <c r="E539" s="12" t="s">
        <v>322</v>
      </c>
      <c r="F539" s="13">
        <v>1</v>
      </c>
      <c r="G539" s="14">
        <v>9.9</v>
      </c>
      <c r="H539" s="14">
        <v>0</v>
      </c>
      <c r="I539" s="14">
        <v>0</v>
      </c>
      <c r="J539" s="15">
        <f>F539*(G539+ (G539= 0))*(H539+ (H539= 0))*(I539+ (I539= 0))</f>
        <v>9.9</v>
      </c>
      <c r="K539" s="13"/>
      <c r="L539" s="13"/>
      <c r="M539" s="13"/>
    </row>
    <row r="540" spans="1:13" hidden="1" x14ac:dyDescent="0.25">
      <c r="A540" s="13"/>
      <c r="B540" s="13"/>
      <c r="C540" s="13"/>
      <c r="D540" s="16"/>
      <c r="E540" s="12" t="s">
        <v>23</v>
      </c>
      <c r="F540" s="13">
        <v>1</v>
      </c>
      <c r="G540" s="14">
        <v>2.2000000000000002</v>
      </c>
      <c r="H540" s="14">
        <v>0</v>
      </c>
      <c r="I540" s="14">
        <v>0</v>
      </c>
      <c r="J540" s="15">
        <f>F540*(G540+ (G540= 0))*(H540+ (H540= 0))*(I540+ (I540= 0))</f>
        <v>2.2000000000000002</v>
      </c>
      <c r="K540" s="13"/>
      <c r="L540" s="13"/>
      <c r="M540" s="13"/>
    </row>
    <row r="541" spans="1:13" hidden="1" x14ac:dyDescent="0.25">
      <c r="A541" s="13"/>
      <c r="B541" s="13"/>
      <c r="C541" s="13"/>
      <c r="D541" s="16"/>
      <c r="E541" s="12" t="s">
        <v>179</v>
      </c>
      <c r="F541" s="13">
        <v>1</v>
      </c>
      <c r="G541" s="14">
        <v>15</v>
      </c>
      <c r="H541" s="14">
        <v>0</v>
      </c>
      <c r="I541" s="14">
        <v>0</v>
      </c>
      <c r="J541" s="15">
        <f>F541*(G541+ (G541= 0))*(H541+ (H541= 0))*(I541+ (I541= 0))</f>
        <v>15</v>
      </c>
      <c r="K541" s="13"/>
      <c r="L541" s="13"/>
      <c r="M541" s="13"/>
    </row>
    <row r="542" spans="1:13" hidden="1" x14ac:dyDescent="0.25">
      <c r="A542" s="13"/>
      <c r="B542" s="13"/>
      <c r="C542" s="13"/>
      <c r="D542" s="16"/>
      <c r="E542" s="12" t="s">
        <v>23</v>
      </c>
      <c r="F542" s="13">
        <v>1</v>
      </c>
      <c r="G542" s="14">
        <v>6.3</v>
      </c>
      <c r="H542" s="14">
        <v>0</v>
      </c>
      <c r="I542" s="14">
        <v>0</v>
      </c>
      <c r="J542" s="15">
        <f>F542*(G542+ (G542= 0))*(H542+ (H542= 0))*(I542+ (I542= 0))</f>
        <v>6.3</v>
      </c>
      <c r="K542" s="13"/>
      <c r="L542" s="13"/>
      <c r="M542" s="13"/>
    </row>
    <row r="543" spans="1:13" hidden="1" x14ac:dyDescent="0.25">
      <c r="A543" s="13"/>
      <c r="B543" s="13"/>
      <c r="C543" s="13"/>
      <c r="D543" s="16"/>
      <c r="E543" s="13"/>
      <c r="F543" s="13"/>
      <c r="G543" s="13"/>
      <c r="H543" s="13"/>
      <c r="I543" s="13"/>
      <c r="J543" s="19" t="s">
        <v>417</v>
      </c>
      <c r="K543" s="9">
        <f>SUM(J539:J542)</f>
        <v>33.4</v>
      </c>
      <c r="L543" s="14">
        <v>42.3</v>
      </c>
      <c r="M543" s="9">
        <f>ROUND(L543*K543,2)</f>
        <v>1412.82</v>
      </c>
    </row>
    <row r="544" spans="1:13" ht="0.95" hidden="1" customHeight="1" x14ac:dyDescent="0.25">
      <c r="A544" s="20"/>
      <c r="B544" s="20"/>
      <c r="C544" s="20"/>
      <c r="D544" s="25"/>
      <c r="E544" s="20"/>
      <c r="F544" s="20"/>
      <c r="G544" s="20"/>
      <c r="H544" s="20"/>
      <c r="I544" s="20"/>
      <c r="J544" s="20"/>
      <c r="K544" s="20"/>
      <c r="L544" s="20"/>
      <c r="M544" s="20"/>
    </row>
    <row r="545" spans="1:13" hidden="1" x14ac:dyDescent="0.25">
      <c r="A545" s="13"/>
      <c r="B545" s="13"/>
      <c r="C545" s="13"/>
      <c r="D545" s="16"/>
      <c r="E545" s="13"/>
      <c r="F545" s="13"/>
      <c r="G545" s="13"/>
      <c r="H545" s="13"/>
      <c r="I545" s="13"/>
      <c r="J545" s="19" t="s">
        <v>418</v>
      </c>
      <c r="K545" s="14">
        <v>1</v>
      </c>
      <c r="L545" s="9">
        <f>M517+M523+M529+M535+M543</f>
        <v>26347.82</v>
      </c>
      <c r="M545" s="9">
        <f>ROUND(L545*K545,2)</f>
        <v>26347.82</v>
      </c>
    </row>
    <row r="546" spans="1:13" ht="0.95" customHeight="1" x14ac:dyDescent="0.25">
      <c r="A546" s="20"/>
      <c r="B546" s="20"/>
      <c r="C546" s="20"/>
      <c r="D546" s="25"/>
      <c r="E546" s="20"/>
      <c r="F546" s="20"/>
      <c r="G546" s="20"/>
      <c r="H546" s="20"/>
      <c r="I546" s="20"/>
      <c r="J546" s="20"/>
      <c r="K546" s="20"/>
      <c r="L546" s="20"/>
      <c r="M546" s="20"/>
    </row>
    <row r="547" spans="1:13" x14ac:dyDescent="0.25">
      <c r="A547" s="10" t="s">
        <v>419</v>
      </c>
      <c r="B547" s="10" t="s">
        <v>16</v>
      </c>
      <c r="C547" s="10" t="s">
        <v>17</v>
      </c>
      <c r="D547" s="23" t="s">
        <v>420</v>
      </c>
      <c r="E547" s="11"/>
      <c r="F547" s="11"/>
      <c r="G547" s="11"/>
      <c r="H547" s="11"/>
      <c r="I547" s="11"/>
      <c r="J547" s="11"/>
      <c r="K547" s="9">
        <f>K561</f>
        <v>1</v>
      </c>
      <c r="L547" s="9">
        <f>L561</f>
        <v>1146.8800000000001</v>
      </c>
      <c r="M547" s="9">
        <f>M561</f>
        <v>1146.8800000000001</v>
      </c>
    </row>
    <row r="548" spans="1:13" hidden="1" x14ac:dyDescent="0.25">
      <c r="A548" s="10" t="s">
        <v>421</v>
      </c>
      <c r="B548" s="10" t="s">
        <v>16</v>
      </c>
      <c r="C548" s="10" t="s">
        <v>17</v>
      </c>
      <c r="D548" s="23" t="s">
        <v>422</v>
      </c>
      <c r="E548" s="11"/>
      <c r="F548" s="11"/>
      <c r="G548" s="11"/>
      <c r="H548" s="11"/>
      <c r="I548" s="11"/>
      <c r="J548" s="11"/>
      <c r="K548" s="9">
        <f>K559</f>
        <v>1</v>
      </c>
      <c r="L548" s="9">
        <f>L559</f>
        <v>1146.8800000000001</v>
      </c>
      <c r="M548" s="9">
        <f>M559</f>
        <v>1146.8800000000001</v>
      </c>
    </row>
    <row r="549" spans="1:13" hidden="1" x14ac:dyDescent="0.25">
      <c r="A549" s="12" t="s">
        <v>423</v>
      </c>
      <c r="B549" s="12" t="s">
        <v>22</v>
      </c>
      <c r="C549" s="12" t="s">
        <v>64</v>
      </c>
      <c r="D549" s="24" t="s">
        <v>424</v>
      </c>
      <c r="E549" s="13"/>
      <c r="F549" s="13"/>
      <c r="G549" s="13"/>
      <c r="H549" s="13"/>
      <c r="I549" s="13"/>
      <c r="J549" s="13"/>
      <c r="K549" s="15">
        <f>K557</f>
        <v>51.894999999999996</v>
      </c>
      <c r="L549" s="15">
        <f>L557</f>
        <v>22.1</v>
      </c>
      <c r="M549" s="15">
        <f>M557</f>
        <v>1146.8800000000001</v>
      </c>
    </row>
    <row r="550" spans="1:13" ht="225" hidden="1" x14ac:dyDescent="0.25">
      <c r="A550" s="13"/>
      <c r="B550" s="13"/>
      <c r="C550" s="13"/>
      <c r="D550" s="16" t="s">
        <v>425</v>
      </c>
      <c r="E550" s="13"/>
      <c r="F550" s="13"/>
      <c r="G550" s="13"/>
      <c r="H550" s="13"/>
      <c r="I550" s="13"/>
      <c r="J550" s="13"/>
      <c r="K550" s="13"/>
      <c r="L550" s="13"/>
      <c r="M550" s="13"/>
    </row>
    <row r="551" spans="1:13" hidden="1" x14ac:dyDescent="0.25">
      <c r="A551" s="13"/>
      <c r="B551" s="13"/>
      <c r="C551" s="13"/>
      <c r="D551" s="16"/>
      <c r="E551" s="12" t="s">
        <v>322</v>
      </c>
      <c r="F551" s="13">
        <v>1</v>
      </c>
      <c r="G551" s="14">
        <v>9.9</v>
      </c>
      <c r="H551" s="14">
        <v>1.35</v>
      </c>
      <c r="I551" s="14">
        <v>0</v>
      </c>
      <c r="J551" s="15">
        <f t="shared" ref="J551:J556" si="13">F551*(G551+ (G551= 0))*(H551+ (H551= 0))*(I551+ (I551= 0))</f>
        <v>13.365000000000002</v>
      </c>
      <c r="K551" s="13"/>
      <c r="L551" s="13"/>
      <c r="M551" s="13"/>
    </row>
    <row r="552" spans="1:13" hidden="1" x14ac:dyDescent="0.25">
      <c r="A552" s="13"/>
      <c r="B552" s="13"/>
      <c r="C552" s="13"/>
      <c r="D552" s="16"/>
      <c r="E552" s="12" t="s">
        <v>23</v>
      </c>
      <c r="F552" s="13">
        <v>1</v>
      </c>
      <c r="G552" s="14">
        <v>2.2000000000000002</v>
      </c>
      <c r="H552" s="14">
        <v>1.65</v>
      </c>
      <c r="I552" s="14">
        <v>0</v>
      </c>
      <c r="J552" s="15">
        <f t="shared" si="13"/>
        <v>3.63</v>
      </c>
      <c r="K552" s="13"/>
      <c r="L552" s="13"/>
      <c r="M552" s="13"/>
    </row>
    <row r="553" spans="1:13" hidden="1" x14ac:dyDescent="0.25">
      <c r="A553" s="13"/>
      <c r="B553" s="13"/>
      <c r="C553" s="13"/>
      <c r="D553" s="16"/>
      <c r="E553" s="12" t="s">
        <v>426</v>
      </c>
      <c r="F553" s="13">
        <v>1</v>
      </c>
      <c r="G553" s="14">
        <v>1.35</v>
      </c>
      <c r="H553" s="14">
        <v>1</v>
      </c>
      <c r="I553" s="14">
        <v>0</v>
      </c>
      <c r="J553" s="15">
        <f t="shared" si="13"/>
        <v>1.35</v>
      </c>
      <c r="K553" s="13"/>
      <c r="L553" s="13"/>
      <c r="M553" s="13"/>
    </row>
    <row r="554" spans="1:13" hidden="1" x14ac:dyDescent="0.25">
      <c r="A554" s="13"/>
      <c r="B554" s="13"/>
      <c r="C554" s="13"/>
      <c r="D554" s="16"/>
      <c r="E554" s="12" t="s">
        <v>427</v>
      </c>
      <c r="F554" s="13">
        <v>1</v>
      </c>
      <c r="G554" s="14">
        <v>12.1</v>
      </c>
      <c r="H554" s="14">
        <v>1</v>
      </c>
      <c r="I554" s="14">
        <v>0</v>
      </c>
      <c r="J554" s="15">
        <f t="shared" si="13"/>
        <v>12.1</v>
      </c>
      <c r="K554" s="13"/>
      <c r="L554" s="13"/>
      <c r="M554" s="13"/>
    </row>
    <row r="555" spans="1:13" hidden="1" x14ac:dyDescent="0.25">
      <c r="A555" s="13"/>
      <c r="B555" s="13"/>
      <c r="C555" s="13"/>
      <c r="D555" s="16"/>
      <c r="E555" s="12" t="s">
        <v>179</v>
      </c>
      <c r="F555" s="13">
        <v>1</v>
      </c>
      <c r="G555" s="14">
        <v>15</v>
      </c>
      <c r="H555" s="14">
        <v>0.8</v>
      </c>
      <c r="I555" s="14">
        <v>0</v>
      </c>
      <c r="J555" s="15">
        <f t="shared" si="13"/>
        <v>12</v>
      </c>
      <c r="K555" s="13"/>
      <c r="L555" s="13"/>
      <c r="M555" s="13"/>
    </row>
    <row r="556" spans="1:13" hidden="1" x14ac:dyDescent="0.25">
      <c r="A556" s="13"/>
      <c r="B556" s="13"/>
      <c r="C556" s="13"/>
      <c r="D556" s="16"/>
      <c r="E556" s="12" t="s">
        <v>23</v>
      </c>
      <c r="F556" s="13">
        <v>1</v>
      </c>
      <c r="G556" s="14">
        <v>6.3</v>
      </c>
      <c r="H556" s="14">
        <v>1.5</v>
      </c>
      <c r="I556" s="14">
        <v>0</v>
      </c>
      <c r="J556" s="15">
        <f t="shared" si="13"/>
        <v>9.4499999999999993</v>
      </c>
      <c r="K556" s="13"/>
      <c r="L556" s="13"/>
      <c r="M556" s="13"/>
    </row>
    <row r="557" spans="1:13" hidden="1" x14ac:dyDescent="0.25">
      <c r="A557" s="13"/>
      <c r="B557" s="13"/>
      <c r="C557" s="13"/>
      <c r="D557" s="16"/>
      <c r="E557" s="13"/>
      <c r="F557" s="13"/>
      <c r="G557" s="13"/>
      <c r="H557" s="13"/>
      <c r="I557" s="13"/>
      <c r="J557" s="19" t="s">
        <v>428</v>
      </c>
      <c r="K557" s="9">
        <f>SUM(J551:J556)</f>
        <v>51.894999999999996</v>
      </c>
      <c r="L557" s="14">
        <v>22.1</v>
      </c>
      <c r="M557" s="9">
        <f>ROUND(L557*K557,2)</f>
        <v>1146.8800000000001</v>
      </c>
    </row>
    <row r="558" spans="1:13" ht="0.95" hidden="1" customHeight="1" x14ac:dyDescent="0.25">
      <c r="A558" s="20"/>
      <c r="B558" s="20"/>
      <c r="C558" s="20"/>
      <c r="D558" s="25"/>
      <c r="E558" s="20"/>
      <c r="F558" s="20"/>
      <c r="G558" s="20"/>
      <c r="H558" s="20"/>
      <c r="I558" s="20"/>
      <c r="J558" s="20"/>
      <c r="K558" s="20"/>
      <c r="L558" s="20"/>
      <c r="M558" s="20"/>
    </row>
    <row r="559" spans="1:13" hidden="1" x14ac:dyDescent="0.25">
      <c r="A559" s="13"/>
      <c r="B559" s="13"/>
      <c r="C559" s="13"/>
      <c r="D559" s="16"/>
      <c r="E559" s="13"/>
      <c r="F559" s="13"/>
      <c r="G559" s="13"/>
      <c r="H559" s="13"/>
      <c r="I559" s="13"/>
      <c r="J559" s="19" t="s">
        <v>429</v>
      </c>
      <c r="K559" s="14">
        <v>1</v>
      </c>
      <c r="L559" s="9">
        <f>M557</f>
        <v>1146.8800000000001</v>
      </c>
      <c r="M559" s="9">
        <f>ROUND(L559*K559,2)</f>
        <v>1146.8800000000001</v>
      </c>
    </row>
    <row r="560" spans="1:13" ht="0.95" hidden="1" customHeight="1" x14ac:dyDescent="0.25">
      <c r="A560" s="20"/>
      <c r="B560" s="20"/>
      <c r="C560" s="20"/>
      <c r="D560" s="25"/>
      <c r="E560" s="20"/>
      <c r="F560" s="20"/>
      <c r="G560" s="20"/>
      <c r="H560" s="20"/>
      <c r="I560" s="20"/>
      <c r="J560" s="20"/>
      <c r="K560" s="20"/>
      <c r="L560" s="20"/>
      <c r="M560" s="20"/>
    </row>
    <row r="561" spans="1:13" hidden="1" x14ac:dyDescent="0.25">
      <c r="A561" s="13"/>
      <c r="B561" s="13"/>
      <c r="C561" s="13"/>
      <c r="D561" s="16"/>
      <c r="E561" s="13"/>
      <c r="F561" s="13"/>
      <c r="G561" s="13"/>
      <c r="H561" s="13"/>
      <c r="I561" s="13"/>
      <c r="J561" s="19" t="s">
        <v>430</v>
      </c>
      <c r="K561" s="14">
        <v>1</v>
      </c>
      <c r="L561" s="9">
        <f>M559</f>
        <v>1146.8800000000001</v>
      </c>
      <c r="M561" s="9">
        <f>ROUND(L561*K561,2)</f>
        <v>1146.8800000000001</v>
      </c>
    </row>
    <row r="562" spans="1:13" ht="0.95" customHeight="1" x14ac:dyDescent="0.25">
      <c r="A562" s="20"/>
      <c r="B562" s="20"/>
      <c r="C562" s="20"/>
      <c r="D562" s="25"/>
      <c r="E562" s="20"/>
      <c r="F562" s="20"/>
      <c r="G562" s="20"/>
      <c r="H562" s="20"/>
      <c r="I562" s="20"/>
      <c r="J562" s="20"/>
      <c r="K562" s="20"/>
      <c r="L562" s="20"/>
      <c r="M562" s="20"/>
    </row>
    <row r="563" spans="1:13" x14ac:dyDescent="0.25">
      <c r="A563" s="10" t="s">
        <v>431</v>
      </c>
      <c r="B563" s="10" t="s">
        <v>16</v>
      </c>
      <c r="C563" s="10" t="s">
        <v>17</v>
      </c>
      <c r="D563" s="23" t="s">
        <v>432</v>
      </c>
      <c r="E563" s="11"/>
      <c r="F563" s="11"/>
      <c r="G563" s="11"/>
      <c r="H563" s="11"/>
      <c r="I563" s="11"/>
      <c r="J563" s="11"/>
      <c r="K563" s="9">
        <f>K633</f>
        <v>1</v>
      </c>
      <c r="L563" s="9">
        <f>L633</f>
        <v>8017.21</v>
      </c>
      <c r="M563" s="9">
        <f>M633</f>
        <v>8017.21</v>
      </c>
    </row>
    <row r="564" spans="1:13" hidden="1" x14ac:dyDescent="0.25">
      <c r="A564" s="10" t="s">
        <v>433</v>
      </c>
      <c r="B564" s="10" t="s">
        <v>16</v>
      </c>
      <c r="C564" s="10" t="s">
        <v>17</v>
      </c>
      <c r="D564" s="23" t="s">
        <v>434</v>
      </c>
      <c r="E564" s="11"/>
      <c r="F564" s="11"/>
      <c r="G564" s="11"/>
      <c r="H564" s="11"/>
      <c r="I564" s="11"/>
      <c r="J564" s="11"/>
      <c r="K564" s="9">
        <f>K588</f>
        <v>1</v>
      </c>
      <c r="L564" s="9">
        <f>L588</f>
        <v>6358.93</v>
      </c>
      <c r="M564" s="9">
        <f>M588</f>
        <v>6358.93</v>
      </c>
    </row>
    <row r="565" spans="1:13" hidden="1" x14ac:dyDescent="0.25">
      <c r="A565" s="12" t="s">
        <v>435</v>
      </c>
      <c r="B565" s="12" t="s">
        <v>22</v>
      </c>
      <c r="C565" s="12" t="s">
        <v>64</v>
      </c>
      <c r="D565" s="24" t="s">
        <v>436</v>
      </c>
      <c r="E565" s="13"/>
      <c r="F565" s="13"/>
      <c r="G565" s="13"/>
      <c r="H565" s="13"/>
      <c r="I565" s="13"/>
      <c r="J565" s="13"/>
      <c r="K565" s="15">
        <f>K586</f>
        <v>492.93999999999994</v>
      </c>
      <c r="L565" s="15">
        <f>L586</f>
        <v>12.9</v>
      </c>
      <c r="M565" s="15">
        <f>M586</f>
        <v>6358.93</v>
      </c>
    </row>
    <row r="566" spans="1:13" ht="292.5" hidden="1" x14ac:dyDescent="0.25">
      <c r="A566" s="13"/>
      <c r="B566" s="13"/>
      <c r="C566" s="13"/>
      <c r="D566" s="16" t="s">
        <v>437</v>
      </c>
      <c r="E566" s="13"/>
      <c r="F566" s="13"/>
      <c r="G566" s="13"/>
      <c r="H566" s="13"/>
      <c r="I566" s="13"/>
      <c r="J566" s="13"/>
      <c r="K566" s="13"/>
      <c r="L566" s="13"/>
      <c r="M566" s="13"/>
    </row>
    <row r="567" spans="1:13" hidden="1" x14ac:dyDescent="0.25">
      <c r="A567" s="13"/>
      <c r="B567" s="13"/>
      <c r="C567" s="13"/>
      <c r="D567" s="16"/>
      <c r="E567" s="12" t="s">
        <v>205</v>
      </c>
      <c r="F567" s="13">
        <v>0</v>
      </c>
      <c r="G567" s="14">
        <v>0</v>
      </c>
      <c r="H567" s="14">
        <v>0</v>
      </c>
      <c r="I567" s="14">
        <v>0</v>
      </c>
      <c r="J567" s="15">
        <f t="shared" ref="J567:J585" si="14">F567*(G567+ (G567= 0))*(H567+ (H567= 0))*(I567+ (I567= 0))</f>
        <v>0</v>
      </c>
      <c r="K567" s="13"/>
      <c r="L567" s="13"/>
      <c r="M567" s="13"/>
    </row>
    <row r="568" spans="1:13" hidden="1" x14ac:dyDescent="0.25">
      <c r="A568" s="13"/>
      <c r="B568" s="13"/>
      <c r="C568" s="13"/>
      <c r="D568" s="16"/>
      <c r="E568" s="12" t="s">
        <v>206</v>
      </c>
      <c r="F568" s="13">
        <v>0</v>
      </c>
      <c r="G568" s="14">
        <v>0</v>
      </c>
      <c r="H568" s="14">
        <v>0</v>
      </c>
      <c r="I568" s="14">
        <v>0</v>
      </c>
      <c r="J568" s="15">
        <f t="shared" si="14"/>
        <v>0</v>
      </c>
      <c r="K568" s="13"/>
      <c r="L568" s="13"/>
      <c r="M568" s="13"/>
    </row>
    <row r="569" spans="1:13" hidden="1" x14ac:dyDescent="0.25">
      <c r="A569" s="13"/>
      <c r="B569" s="13"/>
      <c r="C569" s="13"/>
      <c r="D569" s="16"/>
      <c r="E569" s="12" t="s">
        <v>207</v>
      </c>
      <c r="F569" s="13">
        <v>1</v>
      </c>
      <c r="G569" s="14">
        <v>12.4</v>
      </c>
      <c r="H569" s="14">
        <v>0</v>
      </c>
      <c r="I569" s="14">
        <v>3.4</v>
      </c>
      <c r="J569" s="15">
        <f t="shared" si="14"/>
        <v>42.16</v>
      </c>
      <c r="K569" s="13"/>
      <c r="L569" s="13"/>
      <c r="M569" s="13"/>
    </row>
    <row r="570" spans="1:13" hidden="1" x14ac:dyDescent="0.25">
      <c r="A570" s="13"/>
      <c r="B570" s="13"/>
      <c r="C570" s="13"/>
      <c r="D570" s="16"/>
      <c r="E570" s="12" t="s">
        <v>208</v>
      </c>
      <c r="F570" s="13">
        <v>1</v>
      </c>
      <c r="G570" s="14">
        <v>1.8</v>
      </c>
      <c r="H570" s="14">
        <v>0</v>
      </c>
      <c r="I570" s="14">
        <v>3.6</v>
      </c>
      <c r="J570" s="15">
        <f t="shared" si="14"/>
        <v>6.48</v>
      </c>
      <c r="K570" s="13"/>
      <c r="L570" s="13"/>
      <c r="M570" s="13"/>
    </row>
    <row r="571" spans="1:13" hidden="1" x14ac:dyDescent="0.25">
      <c r="A571" s="13"/>
      <c r="B571" s="13"/>
      <c r="C571" s="13"/>
      <c r="D571" s="16"/>
      <c r="E571" s="12" t="s">
        <v>209</v>
      </c>
      <c r="F571" s="13">
        <v>1</v>
      </c>
      <c r="G571" s="14">
        <v>7.6</v>
      </c>
      <c r="H571" s="14">
        <v>0</v>
      </c>
      <c r="I571" s="14">
        <v>3.4</v>
      </c>
      <c r="J571" s="15">
        <f t="shared" si="14"/>
        <v>25.84</v>
      </c>
      <c r="K571" s="13"/>
      <c r="L571" s="13"/>
      <c r="M571" s="13"/>
    </row>
    <row r="572" spans="1:13" hidden="1" x14ac:dyDescent="0.25">
      <c r="A572" s="13"/>
      <c r="B572" s="13"/>
      <c r="C572" s="13"/>
      <c r="D572" s="16"/>
      <c r="E572" s="12" t="s">
        <v>210</v>
      </c>
      <c r="F572" s="13">
        <v>1</v>
      </c>
      <c r="G572" s="14">
        <v>19.600000000000001</v>
      </c>
      <c r="H572" s="14">
        <v>0</v>
      </c>
      <c r="I572" s="14">
        <v>2.8</v>
      </c>
      <c r="J572" s="15">
        <f t="shared" si="14"/>
        <v>54.88</v>
      </c>
      <c r="K572" s="13"/>
      <c r="L572" s="13"/>
      <c r="M572" s="13"/>
    </row>
    <row r="573" spans="1:13" hidden="1" x14ac:dyDescent="0.25">
      <c r="A573" s="13"/>
      <c r="B573" s="13"/>
      <c r="C573" s="13"/>
      <c r="D573" s="16"/>
      <c r="E573" s="12" t="s">
        <v>211</v>
      </c>
      <c r="F573" s="13">
        <v>1</v>
      </c>
      <c r="G573" s="14">
        <v>8</v>
      </c>
      <c r="H573" s="14">
        <v>0</v>
      </c>
      <c r="I573" s="14">
        <v>4.2</v>
      </c>
      <c r="J573" s="15">
        <f t="shared" si="14"/>
        <v>33.6</v>
      </c>
      <c r="K573" s="13"/>
      <c r="L573" s="13"/>
      <c r="M573" s="13"/>
    </row>
    <row r="574" spans="1:13" hidden="1" x14ac:dyDescent="0.25">
      <c r="A574" s="13"/>
      <c r="B574" s="13"/>
      <c r="C574" s="13"/>
      <c r="D574" s="16"/>
      <c r="E574" s="12" t="s">
        <v>23</v>
      </c>
      <c r="F574" s="13">
        <v>1</v>
      </c>
      <c r="G574" s="14">
        <v>6.6</v>
      </c>
      <c r="H574" s="14">
        <v>0</v>
      </c>
      <c r="I574" s="14">
        <v>4.7</v>
      </c>
      <c r="J574" s="15">
        <f t="shared" si="14"/>
        <v>31.02</v>
      </c>
      <c r="K574" s="13"/>
      <c r="L574" s="13"/>
      <c r="M574" s="13"/>
    </row>
    <row r="575" spans="1:13" hidden="1" x14ac:dyDescent="0.25">
      <c r="A575" s="13"/>
      <c r="B575" s="13"/>
      <c r="C575" s="13"/>
      <c r="D575" s="16"/>
      <c r="E575" s="12" t="s">
        <v>212</v>
      </c>
      <c r="F575" s="13">
        <v>0</v>
      </c>
      <c r="G575" s="14">
        <v>0</v>
      </c>
      <c r="H575" s="14">
        <v>0</v>
      </c>
      <c r="I575" s="14">
        <v>0</v>
      </c>
      <c r="J575" s="15">
        <f t="shared" si="14"/>
        <v>0</v>
      </c>
      <c r="K575" s="13"/>
      <c r="L575" s="13"/>
      <c r="M575" s="13"/>
    </row>
    <row r="576" spans="1:13" hidden="1" x14ac:dyDescent="0.25">
      <c r="A576" s="13"/>
      <c r="B576" s="13"/>
      <c r="C576" s="13"/>
      <c r="D576" s="16"/>
      <c r="E576" s="12" t="s">
        <v>213</v>
      </c>
      <c r="F576" s="13">
        <v>0</v>
      </c>
      <c r="G576" s="14">
        <v>0</v>
      </c>
      <c r="H576" s="14">
        <v>0</v>
      </c>
      <c r="I576" s="14">
        <v>0</v>
      </c>
      <c r="J576" s="15">
        <f t="shared" si="14"/>
        <v>0</v>
      </c>
      <c r="K576" s="13"/>
      <c r="L576" s="13"/>
      <c r="M576" s="13"/>
    </row>
    <row r="577" spans="1:13" hidden="1" x14ac:dyDescent="0.25">
      <c r="A577" s="13"/>
      <c r="B577" s="13"/>
      <c r="C577" s="13"/>
      <c r="D577" s="16"/>
      <c r="E577" s="12" t="s">
        <v>214</v>
      </c>
      <c r="F577" s="13">
        <v>-1</v>
      </c>
      <c r="G577" s="14">
        <v>0</v>
      </c>
      <c r="H577" s="14">
        <v>1</v>
      </c>
      <c r="I577" s="14">
        <v>2.2000000000000002</v>
      </c>
      <c r="J577" s="15">
        <f t="shared" si="14"/>
        <v>-2.2000000000000002</v>
      </c>
      <c r="K577" s="13"/>
      <c r="L577" s="13"/>
      <c r="M577" s="13"/>
    </row>
    <row r="578" spans="1:13" hidden="1" x14ac:dyDescent="0.25">
      <c r="A578" s="13"/>
      <c r="B578" s="13"/>
      <c r="C578" s="13"/>
      <c r="D578" s="16"/>
      <c r="E578" s="12" t="s">
        <v>215</v>
      </c>
      <c r="F578" s="13">
        <v>-1</v>
      </c>
      <c r="G578" s="14">
        <v>0</v>
      </c>
      <c r="H578" s="14">
        <v>1</v>
      </c>
      <c r="I578" s="14">
        <v>2.2000000000000002</v>
      </c>
      <c r="J578" s="15">
        <f t="shared" si="14"/>
        <v>-2.2000000000000002</v>
      </c>
      <c r="K578" s="13"/>
      <c r="L578" s="13"/>
      <c r="M578" s="13"/>
    </row>
    <row r="579" spans="1:13" hidden="1" x14ac:dyDescent="0.25">
      <c r="A579" s="13"/>
      <c r="B579" s="13"/>
      <c r="C579" s="13"/>
      <c r="D579" s="16"/>
      <c r="E579" s="12" t="s">
        <v>216</v>
      </c>
      <c r="F579" s="13">
        <v>-2</v>
      </c>
      <c r="G579" s="14">
        <v>0</v>
      </c>
      <c r="H579" s="14">
        <v>1.2</v>
      </c>
      <c r="I579" s="14">
        <v>2.8</v>
      </c>
      <c r="J579" s="15">
        <f t="shared" si="14"/>
        <v>-6.72</v>
      </c>
      <c r="K579" s="13"/>
      <c r="L579" s="13"/>
      <c r="M579" s="13"/>
    </row>
    <row r="580" spans="1:13" hidden="1" x14ac:dyDescent="0.25">
      <c r="A580" s="13"/>
      <c r="B580" s="13"/>
      <c r="C580" s="13"/>
      <c r="D580" s="16"/>
      <c r="E580" s="12" t="s">
        <v>438</v>
      </c>
      <c r="F580" s="13">
        <v>0</v>
      </c>
      <c r="G580" s="14">
        <v>0</v>
      </c>
      <c r="H580" s="14">
        <v>0</v>
      </c>
      <c r="I580" s="14">
        <v>0</v>
      </c>
      <c r="J580" s="15">
        <f t="shared" si="14"/>
        <v>0</v>
      </c>
      <c r="K580" s="13"/>
      <c r="L580" s="13"/>
      <c r="M580" s="13"/>
    </row>
    <row r="581" spans="1:13" hidden="1" x14ac:dyDescent="0.25">
      <c r="A581" s="13"/>
      <c r="B581" s="13"/>
      <c r="C581" s="13"/>
      <c r="D581" s="16"/>
      <c r="E581" s="12" t="s">
        <v>439</v>
      </c>
      <c r="F581" s="13">
        <v>0</v>
      </c>
      <c r="G581" s="14">
        <v>0</v>
      </c>
      <c r="H581" s="14">
        <v>0</v>
      </c>
      <c r="I581" s="14">
        <v>0</v>
      </c>
      <c r="J581" s="15">
        <f t="shared" si="14"/>
        <v>0</v>
      </c>
      <c r="K581" s="13"/>
      <c r="L581" s="13"/>
      <c r="M581" s="13"/>
    </row>
    <row r="582" spans="1:13" hidden="1" x14ac:dyDescent="0.25">
      <c r="A582" s="13"/>
      <c r="B582" s="13"/>
      <c r="C582" s="13"/>
      <c r="D582" s="16"/>
      <c r="E582" s="12" t="s">
        <v>221</v>
      </c>
      <c r="F582" s="13">
        <v>0</v>
      </c>
      <c r="G582" s="14">
        <v>0</v>
      </c>
      <c r="H582" s="14">
        <v>0</v>
      </c>
      <c r="I582" s="14">
        <v>0</v>
      </c>
      <c r="J582" s="15">
        <f t="shared" si="14"/>
        <v>0</v>
      </c>
      <c r="K582" s="13"/>
      <c r="L582" s="13"/>
      <c r="M582" s="13"/>
    </row>
    <row r="583" spans="1:13" hidden="1" x14ac:dyDescent="0.25">
      <c r="A583" s="13"/>
      <c r="B583" s="13"/>
      <c r="C583" s="13"/>
      <c r="D583" s="16"/>
      <c r="E583" s="12" t="s">
        <v>222</v>
      </c>
      <c r="F583" s="13">
        <v>4</v>
      </c>
      <c r="G583" s="14">
        <v>12</v>
      </c>
      <c r="H583" s="14">
        <v>0</v>
      </c>
      <c r="I583" s="14">
        <v>3.8</v>
      </c>
      <c r="J583" s="15">
        <f t="shared" si="14"/>
        <v>182.39999999999998</v>
      </c>
      <c r="K583" s="13"/>
      <c r="L583" s="13"/>
      <c r="M583" s="13"/>
    </row>
    <row r="584" spans="1:13" hidden="1" x14ac:dyDescent="0.25">
      <c r="A584" s="13"/>
      <c r="B584" s="13"/>
      <c r="C584" s="13"/>
      <c r="D584" s="16"/>
      <c r="E584" s="12" t="s">
        <v>223</v>
      </c>
      <c r="F584" s="13">
        <v>16</v>
      </c>
      <c r="G584" s="14">
        <v>1.6</v>
      </c>
      <c r="H584" s="14">
        <v>0</v>
      </c>
      <c r="I584" s="14">
        <v>3.8</v>
      </c>
      <c r="J584" s="15">
        <f t="shared" si="14"/>
        <v>97.28</v>
      </c>
      <c r="K584" s="13"/>
      <c r="L584" s="13"/>
      <c r="M584" s="13"/>
    </row>
    <row r="585" spans="1:13" hidden="1" x14ac:dyDescent="0.25">
      <c r="A585" s="13"/>
      <c r="B585" s="13"/>
      <c r="C585" s="13"/>
      <c r="D585" s="16"/>
      <c r="E585" s="12" t="s">
        <v>23</v>
      </c>
      <c r="F585" s="13">
        <v>4</v>
      </c>
      <c r="G585" s="14">
        <v>2</v>
      </c>
      <c r="H585" s="14">
        <v>0</v>
      </c>
      <c r="I585" s="14">
        <v>3.8</v>
      </c>
      <c r="J585" s="15">
        <f t="shared" si="14"/>
        <v>30.4</v>
      </c>
      <c r="K585" s="13"/>
      <c r="L585" s="13"/>
      <c r="M585" s="13"/>
    </row>
    <row r="586" spans="1:13" hidden="1" x14ac:dyDescent="0.25">
      <c r="A586" s="13"/>
      <c r="B586" s="13"/>
      <c r="C586" s="13"/>
      <c r="D586" s="16"/>
      <c r="E586" s="13"/>
      <c r="F586" s="13"/>
      <c r="G586" s="13"/>
      <c r="H586" s="13"/>
      <c r="I586" s="13"/>
      <c r="J586" s="19" t="s">
        <v>440</v>
      </c>
      <c r="K586" s="9">
        <f>SUM(J567:J585)</f>
        <v>492.93999999999994</v>
      </c>
      <c r="L586" s="14">
        <v>12.9</v>
      </c>
      <c r="M586" s="9">
        <f>ROUND(L586*K586,2)</f>
        <v>6358.93</v>
      </c>
    </row>
    <row r="587" spans="1:13" ht="0.95" hidden="1" customHeight="1" x14ac:dyDescent="0.25">
      <c r="A587" s="20"/>
      <c r="B587" s="20"/>
      <c r="C587" s="20"/>
      <c r="D587" s="25"/>
      <c r="E587" s="20"/>
      <c r="F587" s="20"/>
      <c r="G587" s="20"/>
      <c r="H587" s="20"/>
      <c r="I587" s="20"/>
      <c r="J587" s="20"/>
      <c r="K587" s="20"/>
      <c r="L587" s="20"/>
      <c r="M587" s="20"/>
    </row>
    <row r="588" spans="1:13" hidden="1" x14ac:dyDescent="0.25">
      <c r="A588" s="13"/>
      <c r="B588" s="13"/>
      <c r="C588" s="13"/>
      <c r="D588" s="16"/>
      <c r="E588" s="13"/>
      <c r="F588" s="13"/>
      <c r="G588" s="13"/>
      <c r="H588" s="13"/>
      <c r="I588" s="13"/>
      <c r="J588" s="19" t="s">
        <v>441</v>
      </c>
      <c r="K588" s="14">
        <v>1</v>
      </c>
      <c r="L588" s="9">
        <f>M586</f>
        <v>6358.93</v>
      </c>
      <c r="M588" s="9">
        <f>ROUND(L588*K588,2)</f>
        <v>6358.93</v>
      </c>
    </row>
    <row r="589" spans="1:13" ht="0.95" hidden="1" customHeight="1" x14ac:dyDescent="0.25">
      <c r="A589" s="20"/>
      <c r="B589" s="20"/>
      <c r="C589" s="20"/>
      <c r="D589" s="25"/>
      <c r="E589" s="20"/>
      <c r="F589" s="20"/>
      <c r="G589" s="20"/>
      <c r="H589" s="20"/>
      <c r="I589" s="20"/>
      <c r="J589" s="20"/>
      <c r="K589" s="20"/>
      <c r="L589" s="20"/>
      <c r="M589" s="20"/>
    </row>
    <row r="590" spans="1:13" hidden="1" x14ac:dyDescent="0.25">
      <c r="A590" s="10" t="s">
        <v>442</v>
      </c>
      <c r="B590" s="10" t="s">
        <v>16</v>
      </c>
      <c r="C590" s="10" t="s">
        <v>17</v>
      </c>
      <c r="D590" s="23" t="s">
        <v>443</v>
      </c>
      <c r="E590" s="11"/>
      <c r="F590" s="11"/>
      <c r="G590" s="11"/>
      <c r="H590" s="11"/>
      <c r="I590" s="11"/>
      <c r="J590" s="11"/>
      <c r="K590" s="9">
        <f>K623</f>
        <v>1</v>
      </c>
      <c r="L590" s="9">
        <f>L623</f>
        <v>1557.03</v>
      </c>
      <c r="M590" s="9">
        <f>M623</f>
        <v>1557.03</v>
      </c>
    </row>
    <row r="591" spans="1:13" hidden="1" x14ac:dyDescent="0.25">
      <c r="A591" s="12" t="s">
        <v>444</v>
      </c>
      <c r="B591" s="12" t="s">
        <v>22</v>
      </c>
      <c r="C591" s="12" t="s">
        <v>64</v>
      </c>
      <c r="D591" s="24" t="s">
        <v>445</v>
      </c>
      <c r="E591" s="13"/>
      <c r="F591" s="13"/>
      <c r="G591" s="13"/>
      <c r="H591" s="13"/>
      <c r="I591" s="13"/>
      <c r="J591" s="13"/>
      <c r="K591" s="15">
        <f>K597</f>
        <v>20</v>
      </c>
      <c r="L591" s="15">
        <f>L597</f>
        <v>7.1</v>
      </c>
      <c r="M591" s="15">
        <f>M597</f>
        <v>142</v>
      </c>
    </row>
    <row r="592" spans="1:13" ht="303.75" hidden="1" x14ac:dyDescent="0.25">
      <c r="A592" s="13"/>
      <c r="B592" s="13"/>
      <c r="C592" s="13"/>
      <c r="D592" s="16" t="s">
        <v>446</v>
      </c>
      <c r="E592" s="13"/>
      <c r="F592" s="13"/>
      <c r="G592" s="13"/>
      <c r="H592" s="13"/>
      <c r="I592" s="13"/>
      <c r="J592" s="13"/>
      <c r="K592" s="13"/>
      <c r="L592" s="13"/>
      <c r="M592" s="13"/>
    </row>
    <row r="593" spans="1:13" hidden="1" x14ac:dyDescent="0.25">
      <c r="A593" s="13"/>
      <c r="B593" s="13"/>
      <c r="C593" s="13"/>
      <c r="D593" s="16"/>
      <c r="E593" s="12" t="s">
        <v>447</v>
      </c>
      <c r="F593" s="13">
        <v>0</v>
      </c>
      <c r="G593" s="14">
        <v>0</v>
      </c>
      <c r="H593" s="14">
        <v>0</v>
      </c>
      <c r="I593" s="14">
        <v>0</v>
      </c>
      <c r="J593" s="15">
        <f>F593*(G593+ (G593= 0))*(H593+ (H593= 0))*(I593+ (I593= 0))</f>
        <v>0</v>
      </c>
      <c r="K593" s="13"/>
      <c r="L593" s="13"/>
      <c r="M593" s="13"/>
    </row>
    <row r="594" spans="1:13" hidden="1" x14ac:dyDescent="0.25">
      <c r="A594" s="13"/>
      <c r="B594" s="13"/>
      <c r="C594" s="13"/>
      <c r="D594" s="16"/>
      <c r="E594" s="12" t="s">
        <v>448</v>
      </c>
      <c r="F594" s="13">
        <v>0</v>
      </c>
      <c r="G594" s="14">
        <v>0</v>
      </c>
      <c r="H594" s="14">
        <v>0</v>
      </c>
      <c r="I594" s="14">
        <v>0</v>
      </c>
      <c r="J594" s="15">
        <f>F594*(G594+ (G594= 0))*(H594+ (H594= 0))*(I594+ (I594= 0))</f>
        <v>0</v>
      </c>
      <c r="K594" s="13"/>
      <c r="L594" s="13"/>
      <c r="M594" s="13"/>
    </row>
    <row r="595" spans="1:13" hidden="1" x14ac:dyDescent="0.25">
      <c r="A595" s="13"/>
      <c r="B595" s="13"/>
      <c r="C595" s="13"/>
      <c r="D595" s="16"/>
      <c r="E595" s="12" t="s">
        <v>449</v>
      </c>
      <c r="F595" s="13">
        <v>0</v>
      </c>
      <c r="G595" s="14">
        <v>0</v>
      </c>
      <c r="H595" s="14">
        <v>0</v>
      </c>
      <c r="I595" s="14">
        <v>0</v>
      </c>
      <c r="J595" s="15">
        <f>F595*(G595+ (G595= 0))*(H595+ (H595= 0))*(I595+ (I595= 0))</f>
        <v>0</v>
      </c>
      <c r="K595" s="13"/>
      <c r="L595" s="13"/>
      <c r="M595" s="13"/>
    </row>
    <row r="596" spans="1:13" hidden="1" x14ac:dyDescent="0.25">
      <c r="A596" s="13"/>
      <c r="B596" s="13"/>
      <c r="C596" s="13"/>
      <c r="D596" s="16"/>
      <c r="E596" s="12" t="s">
        <v>450</v>
      </c>
      <c r="F596" s="13">
        <v>1</v>
      </c>
      <c r="G596" s="14">
        <v>20</v>
      </c>
      <c r="H596" s="14">
        <v>0</v>
      </c>
      <c r="I596" s="14">
        <v>0</v>
      </c>
      <c r="J596" s="15">
        <f>F596*(G596+ (G596= 0))*(H596+ (H596= 0))*(I596+ (I596= 0))</f>
        <v>20</v>
      </c>
      <c r="K596" s="13"/>
      <c r="L596" s="13"/>
      <c r="M596" s="13"/>
    </row>
    <row r="597" spans="1:13" hidden="1" x14ac:dyDescent="0.25">
      <c r="A597" s="13"/>
      <c r="B597" s="13"/>
      <c r="C597" s="13"/>
      <c r="D597" s="16"/>
      <c r="E597" s="13"/>
      <c r="F597" s="13"/>
      <c r="G597" s="13"/>
      <c r="H597" s="13"/>
      <c r="I597" s="13"/>
      <c r="J597" s="19" t="s">
        <v>451</v>
      </c>
      <c r="K597" s="9">
        <f>SUM(J593:J596)</f>
        <v>20</v>
      </c>
      <c r="L597" s="14">
        <v>7.1</v>
      </c>
      <c r="M597" s="9">
        <f>ROUND(L597*K597,2)</f>
        <v>142</v>
      </c>
    </row>
    <row r="598" spans="1:13" ht="0.95" hidden="1" customHeight="1" x14ac:dyDescent="0.25">
      <c r="A598" s="20"/>
      <c r="B598" s="20"/>
      <c r="C598" s="20"/>
      <c r="D598" s="25"/>
      <c r="E598" s="20"/>
      <c r="F598" s="20"/>
      <c r="G598" s="20"/>
      <c r="H598" s="20"/>
      <c r="I598" s="20"/>
      <c r="J598" s="20"/>
      <c r="K598" s="20"/>
      <c r="L598" s="20"/>
      <c r="M598" s="20"/>
    </row>
    <row r="599" spans="1:13" hidden="1" x14ac:dyDescent="0.25">
      <c r="A599" s="12" t="s">
        <v>452</v>
      </c>
      <c r="B599" s="12" t="s">
        <v>22</v>
      </c>
      <c r="C599" s="12" t="s">
        <v>64</v>
      </c>
      <c r="D599" s="24" t="s">
        <v>453</v>
      </c>
      <c r="E599" s="13"/>
      <c r="F599" s="13"/>
      <c r="G599" s="13"/>
      <c r="H599" s="13"/>
      <c r="I599" s="13"/>
      <c r="J599" s="13"/>
      <c r="K599" s="15">
        <f>K621</f>
        <v>199.3</v>
      </c>
      <c r="L599" s="15">
        <f>L621</f>
        <v>7.1</v>
      </c>
      <c r="M599" s="15">
        <f>M621</f>
        <v>1415.03</v>
      </c>
    </row>
    <row r="600" spans="1:13" ht="292.5" hidden="1" x14ac:dyDescent="0.25">
      <c r="A600" s="13"/>
      <c r="B600" s="13"/>
      <c r="C600" s="13"/>
      <c r="D600" s="16" t="s">
        <v>454</v>
      </c>
      <c r="E600" s="13"/>
      <c r="F600" s="13"/>
      <c r="G600" s="13"/>
      <c r="H600" s="13"/>
      <c r="I600" s="13"/>
      <c r="J600" s="13"/>
      <c r="K600" s="13"/>
      <c r="L600" s="13"/>
      <c r="M600" s="13"/>
    </row>
    <row r="601" spans="1:13" hidden="1" x14ac:dyDescent="0.25">
      <c r="A601" s="13"/>
      <c r="B601" s="13"/>
      <c r="C601" s="13"/>
      <c r="D601" s="16"/>
      <c r="E601" s="12" t="s">
        <v>455</v>
      </c>
      <c r="F601" s="13">
        <v>0</v>
      </c>
      <c r="G601" s="14">
        <v>0</v>
      </c>
      <c r="H601" s="14">
        <v>0</v>
      </c>
      <c r="I601" s="14">
        <v>0</v>
      </c>
      <c r="J601" s="15">
        <f t="shared" ref="J601:J620" si="15">F601*(G601+ (G601= 0))*(H601+ (H601= 0))*(I601+ (I601= 0))</f>
        <v>0</v>
      </c>
      <c r="K601" s="13"/>
      <c r="L601" s="13"/>
      <c r="M601" s="13"/>
    </row>
    <row r="602" spans="1:13" hidden="1" x14ac:dyDescent="0.25">
      <c r="A602" s="13"/>
      <c r="B602" s="13"/>
      <c r="C602" s="13"/>
      <c r="D602" s="16"/>
      <c r="E602" s="12" t="s">
        <v>456</v>
      </c>
      <c r="F602" s="13">
        <v>1</v>
      </c>
      <c r="G602" s="14">
        <v>12.4</v>
      </c>
      <c r="H602" s="14">
        <v>0</v>
      </c>
      <c r="I602" s="14">
        <v>3.2</v>
      </c>
      <c r="J602" s="15">
        <f t="shared" si="15"/>
        <v>39.680000000000007</v>
      </c>
      <c r="K602" s="13"/>
      <c r="L602" s="13"/>
      <c r="M602" s="13"/>
    </row>
    <row r="603" spans="1:13" hidden="1" x14ac:dyDescent="0.25">
      <c r="A603" s="13"/>
      <c r="B603" s="13"/>
      <c r="C603" s="13"/>
      <c r="D603" s="16"/>
      <c r="E603" s="12" t="s">
        <v>457</v>
      </c>
      <c r="F603" s="13">
        <v>1</v>
      </c>
      <c r="G603" s="14">
        <v>1.8</v>
      </c>
      <c r="H603" s="14">
        <v>0</v>
      </c>
      <c r="I603" s="14">
        <v>3.6</v>
      </c>
      <c r="J603" s="15">
        <f t="shared" si="15"/>
        <v>6.48</v>
      </c>
      <c r="K603" s="13"/>
      <c r="L603" s="13"/>
      <c r="M603" s="13"/>
    </row>
    <row r="604" spans="1:13" hidden="1" x14ac:dyDescent="0.25">
      <c r="A604" s="13"/>
      <c r="B604" s="13"/>
      <c r="C604" s="13"/>
      <c r="D604" s="16"/>
      <c r="E604" s="12" t="s">
        <v>23</v>
      </c>
      <c r="F604" s="13">
        <v>1</v>
      </c>
      <c r="G604" s="14">
        <v>7.6</v>
      </c>
      <c r="H604" s="14">
        <v>0</v>
      </c>
      <c r="I604" s="14">
        <v>3.6</v>
      </c>
      <c r="J604" s="15">
        <f t="shared" si="15"/>
        <v>27.36</v>
      </c>
      <c r="K604" s="13"/>
      <c r="L604" s="13"/>
      <c r="M604" s="13"/>
    </row>
    <row r="605" spans="1:13" hidden="1" x14ac:dyDescent="0.25">
      <c r="A605" s="13"/>
      <c r="B605" s="13"/>
      <c r="C605" s="13"/>
      <c r="D605" s="16"/>
      <c r="E605" s="12" t="s">
        <v>210</v>
      </c>
      <c r="F605" s="13">
        <v>1</v>
      </c>
      <c r="G605" s="14">
        <v>19.600000000000001</v>
      </c>
      <c r="H605" s="14">
        <v>0</v>
      </c>
      <c r="I605" s="14">
        <v>2.4</v>
      </c>
      <c r="J605" s="15">
        <f t="shared" si="15"/>
        <v>47.04</v>
      </c>
      <c r="K605" s="13"/>
      <c r="L605" s="13"/>
      <c r="M605" s="13"/>
    </row>
    <row r="606" spans="1:13" hidden="1" x14ac:dyDescent="0.25">
      <c r="A606" s="13"/>
      <c r="B606" s="13"/>
      <c r="C606" s="13"/>
      <c r="D606" s="16"/>
      <c r="E606" s="12" t="s">
        <v>211</v>
      </c>
      <c r="F606" s="13">
        <v>1</v>
      </c>
      <c r="G606" s="14">
        <v>8</v>
      </c>
      <c r="H606" s="14">
        <v>0</v>
      </c>
      <c r="I606" s="14">
        <v>4.5999999999999996</v>
      </c>
      <c r="J606" s="15">
        <f t="shared" si="15"/>
        <v>36.799999999999997</v>
      </c>
      <c r="K606" s="13"/>
      <c r="L606" s="13"/>
      <c r="M606" s="13"/>
    </row>
    <row r="607" spans="1:13" hidden="1" x14ac:dyDescent="0.25">
      <c r="A607" s="13"/>
      <c r="B607" s="13"/>
      <c r="C607" s="13"/>
      <c r="D607" s="16"/>
      <c r="E607" s="12" t="s">
        <v>23</v>
      </c>
      <c r="F607" s="13">
        <v>1</v>
      </c>
      <c r="G607" s="14">
        <v>6.6</v>
      </c>
      <c r="H607" s="14">
        <v>0</v>
      </c>
      <c r="I607" s="14">
        <v>5.0999999999999996</v>
      </c>
      <c r="J607" s="15">
        <f t="shared" si="15"/>
        <v>33.659999999999997</v>
      </c>
      <c r="K607" s="13"/>
      <c r="L607" s="13"/>
      <c r="M607" s="13"/>
    </row>
    <row r="608" spans="1:13" hidden="1" x14ac:dyDescent="0.25">
      <c r="A608" s="13"/>
      <c r="B608" s="13"/>
      <c r="C608" s="13"/>
      <c r="D608" s="16"/>
      <c r="E608" s="12" t="s">
        <v>212</v>
      </c>
      <c r="F608" s="13">
        <v>0</v>
      </c>
      <c r="G608" s="14">
        <v>0</v>
      </c>
      <c r="H608" s="14">
        <v>0</v>
      </c>
      <c r="I608" s="14">
        <v>0</v>
      </c>
      <c r="J608" s="15">
        <f t="shared" si="15"/>
        <v>0</v>
      </c>
      <c r="K608" s="13"/>
      <c r="L608" s="13"/>
      <c r="M608" s="13"/>
    </row>
    <row r="609" spans="1:13" hidden="1" x14ac:dyDescent="0.25">
      <c r="A609" s="13"/>
      <c r="B609" s="13"/>
      <c r="C609" s="13"/>
      <c r="D609" s="16"/>
      <c r="E609" s="12" t="s">
        <v>458</v>
      </c>
      <c r="F609" s="13">
        <v>-1</v>
      </c>
      <c r="G609" s="14">
        <v>0</v>
      </c>
      <c r="H609" s="14">
        <v>1</v>
      </c>
      <c r="I609" s="14">
        <v>2.6</v>
      </c>
      <c r="J609" s="15">
        <f t="shared" si="15"/>
        <v>-2.6</v>
      </c>
      <c r="K609" s="13"/>
      <c r="L609" s="13"/>
      <c r="M609" s="13"/>
    </row>
    <row r="610" spans="1:13" hidden="1" x14ac:dyDescent="0.25">
      <c r="A610" s="13"/>
      <c r="B610" s="13"/>
      <c r="C610" s="13"/>
      <c r="D610" s="16"/>
      <c r="E610" s="12" t="s">
        <v>23</v>
      </c>
      <c r="F610" s="13">
        <v>-2</v>
      </c>
      <c r="G610" s="14">
        <v>0</v>
      </c>
      <c r="H610" s="14">
        <v>1.2</v>
      </c>
      <c r="I610" s="14">
        <v>2.6</v>
      </c>
      <c r="J610" s="15">
        <f t="shared" si="15"/>
        <v>-6.24</v>
      </c>
      <c r="K610" s="13"/>
      <c r="L610" s="13"/>
      <c r="M610" s="13"/>
    </row>
    <row r="611" spans="1:13" hidden="1" x14ac:dyDescent="0.25">
      <c r="A611" s="13"/>
      <c r="B611" s="13"/>
      <c r="C611" s="13"/>
      <c r="D611" s="16"/>
      <c r="E611" s="12" t="s">
        <v>459</v>
      </c>
      <c r="F611" s="13">
        <v>-2</v>
      </c>
      <c r="G611" s="14">
        <v>0</v>
      </c>
      <c r="H611" s="14">
        <v>1.2</v>
      </c>
      <c r="I611" s="14">
        <v>2.6</v>
      </c>
      <c r="J611" s="15">
        <f t="shared" si="15"/>
        <v>-6.24</v>
      </c>
      <c r="K611" s="13"/>
      <c r="L611" s="13"/>
      <c r="M611" s="13"/>
    </row>
    <row r="612" spans="1:13" hidden="1" x14ac:dyDescent="0.25">
      <c r="A612" s="13"/>
      <c r="B612" s="13"/>
      <c r="C612" s="13"/>
      <c r="D612" s="16"/>
      <c r="E612" s="12" t="s">
        <v>460</v>
      </c>
      <c r="F612" s="13">
        <v>2</v>
      </c>
      <c r="G612" s="14">
        <v>5.8</v>
      </c>
      <c r="H612" s="14">
        <v>0</v>
      </c>
      <c r="I612" s="14">
        <v>5</v>
      </c>
      <c r="J612" s="15">
        <f t="shared" si="15"/>
        <v>58</v>
      </c>
      <c r="K612" s="13"/>
      <c r="L612" s="13"/>
      <c r="M612" s="13"/>
    </row>
    <row r="613" spans="1:13" hidden="1" x14ac:dyDescent="0.25">
      <c r="A613" s="13"/>
      <c r="B613" s="13"/>
      <c r="C613" s="13"/>
      <c r="D613" s="16"/>
      <c r="E613" s="12" t="s">
        <v>461</v>
      </c>
      <c r="F613" s="13">
        <v>-2</v>
      </c>
      <c r="G613" s="14">
        <v>0</v>
      </c>
      <c r="H613" s="14">
        <v>1.2</v>
      </c>
      <c r="I613" s="14">
        <v>1.8</v>
      </c>
      <c r="J613" s="15">
        <f t="shared" si="15"/>
        <v>-4.32</v>
      </c>
      <c r="K613" s="13"/>
      <c r="L613" s="13"/>
      <c r="M613" s="13"/>
    </row>
    <row r="614" spans="1:13" hidden="1" x14ac:dyDescent="0.25">
      <c r="A614" s="13"/>
      <c r="B614" s="13"/>
      <c r="C614" s="13"/>
      <c r="D614" s="16"/>
      <c r="E614" s="12" t="s">
        <v>462</v>
      </c>
      <c r="F614" s="13">
        <v>0</v>
      </c>
      <c r="G614" s="14">
        <v>0</v>
      </c>
      <c r="H614" s="14">
        <v>0</v>
      </c>
      <c r="I614" s="14">
        <v>0</v>
      </c>
      <c r="J614" s="15">
        <f t="shared" si="15"/>
        <v>0</v>
      </c>
      <c r="K614" s="13"/>
      <c r="L614" s="13"/>
      <c r="M614" s="13"/>
    </row>
    <row r="615" spans="1:13" hidden="1" x14ac:dyDescent="0.25">
      <c r="A615" s="13"/>
      <c r="B615" s="13"/>
      <c r="C615" s="13"/>
      <c r="D615" s="16"/>
      <c r="E615" s="12" t="s">
        <v>316</v>
      </c>
      <c r="F615" s="13">
        <v>-2</v>
      </c>
      <c r="G615" s="14">
        <v>6</v>
      </c>
      <c r="H615" s="14">
        <v>0</v>
      </c>
      <c r="I615" s="14">
        <v>0.4</v>
      </c>
      <c r="J615" s="15">
        <f t="shared" si="15"/>
        <v>-4.8000000000000007</v>
      </c>
      <c r="K615" s="13"/>
      <c r="L615" s="13"/>
      <c r="M615" s="13"/>
    </row>
    <row r="616" spans="1:13" hidden="1" x14ac:dyDescent="0.25">
      <c r="A616" s="13"/>
      <c r="B616" s="13"/>
      <c r="C616" s="13"/>
      <c r="D616" s="16"/>
      <c r="E616" s="12" t="s">
        <v>23</v>
      </c>
      <c r="F616" s="13">
        <v>-2</v>
      </c>
      <c r="G616" s="14">
        <v>2.5</v>
      </c>
      <c r="H616" s="14">
        <v>0</v>
      </c>
      <c r="I616" s="14">
        <v>0.4</v>
      </c>
      <c r="J616" s="15">
        <f t="shared" si="15"/>
        <v>-2</v>
      </c>
      <c r="K616" s="13"/>
      <c r="L616" s="13"/>
      <c r="M616" s="13"/>
    </row>
    <row r="617" spans="1:13" hidden="1" x14ac:dyDescent="0.25">
      <c r="A617" s="13"/>
      <c r="B617" s="13"/>
      <c r="C617" s="13"/>
      <c r="D617" s="16"/>
      <c r="E617" s="12" t="s">
        <v>318</v>
      </c>
      <c r="F617" s="13">
        <v>-2</v>
      </c>
      <c r="G617" s="14">
        <v>6</v>
      </c>
      <c r="H617" s="14">
        <v>0</v>
      </c>
      <c r="I617" s="14">
        <v>0.4</v>
      </c>
      <c r="J617" s="15">
        <f t="shared" si="15"/>
        <v>-4.8000000000000007</v>
      </c>
      <c r="K617" s="13"/>
      <c r="L617" s="13"/>
      <c r="M617" s="13"/>
    </row>
    <row r="618" spans="1:13" hidden="1" x14ac:dyDescent="0.25">
      <c r="A618" s="13"/>
      <c r="B618" s="13"/>
      <c r="C618" s="13"/>
      <c r="D618" s="16"/>
      <c r="E618" s="12" t="s">
        <v>23</v>
      </c>
      <c r="F618" s="13">
        <v>-2</v>
      </c>
      <c r="G618" s="14">
        <v>9</v>
      </c>
      <c r="H618" s="14">
        <v>0</v>
      </c>
      <c r="I618" s="14">
        <v>0.4</v>
      </c>
      <c r="J618" s="15">
        <f t="shared" si="15"/>
        <v>-7.2</v>
      </c>
      <c r="K618" s="13"/>
      <c r="L618" s="13"/>
      <c r="M618" s="13"/>
    </row>
    <row r="619" spans="1:13" hidden="1" x14ac:dyDescent="0.25">
      <c r="A619" s="13"/>
      <c r="B619" s="13"/>
      <c r="C619" s="13"/>
      <c r="D619" s="16"/>
      <c r="E619" s="12" t="s">
        <v>319</v>
      </c>
      <c r="F619" s="13">
        <v>-2</v>
      </c>
      <c r="G619" s="14">
        <v>7</v>
      </c>
      <c r="H619" s="14">
        <v>0</v>
      </c>
      <c r="I619" s="14">
        <v>0.4</v>
      </c>
      <c r="J619" s="15">
        <f t="shared" si="15"/>
        <v>-5.6000000000000005</v>
      </c>
      <c r="K619" s="13"/>
      <c r="L619" s="13"/>
      <c r="M619" s="13"/>
    </row>
    <row r="620" spans="1:13" hidden="1" x14ac:dyDescent="0.25">
      <c r="A620" s="13"/>
      <c r="B620" s="13"/>
      <c r="C620" s="13"/>
      <c r="D620" s="16"/>
      <c r="E620" s="12" t="s">
        <v>23</v>
      </c>
      <c r="F620" s="13">
        <v>-2</v>
      </c>
      <c r="G620" s="14">
        <v>7.4</v>
      </c>
      <c r="H620" s="14">
        <v>0</v>
      </c>
      <c r="I620" s="14">
        <v>0.4</v>
      </c>
      <c r="J620" s="15">
        <f t="shared" si="15"/>
        <v>-5.9200000000000008</v>
      </c>
      <c r="K620" s="13"/>
      <c r="L620" s="13"/>
      <c r="M620" s="13"/>
    </row>
    <row r="621" spans="1:13" hidden="1" x14ac:dyDescent="0.25">
      <c r="A621" s="13"/>
      <c r="B621" s="13"/>
      <c r="C621" s="13"/>
      <c r="D621" s="16"/>
      <c r="E621" s="13"/>
      <c r="F621" s="13"/>
      <c r="G621" s="13"/>
      <c r="H621" s="13"/>
      <c r="I621" s="13"/>
      <c r="J621" s="19" t="s">
        <v>463</v>
      </c>
      <c r="K621" s="9">
        <f>SUM(J601:J620)</f>
        <v>199.3</v>
      </c>
      <c r="L621" s="14">
        <v>7.1</v>
      </c>
      <c r="M621" s="9">
        <f>ROUND(L621*K621,2)</f>
        <v>1415.03</v>
      </c>
    </row>
    <row r="622" spans="1:13" ht="0.95" hidden="1" customHeight="1" x14ac:dyDescent="0.25">
      <c r="A622" s="20"/>
      <c r="B622" s="20"/>
      <c r="C622" s="20"/>
      <c r="D622" s="25"/>
      <c r="E622" s="20"/>
      <c r="F622" s="20"/>
      <c r="G622" s="20"/>
      <c r="H622" s="20"/>
      <c r="I622" s="20"/>
      <c r="J622" s="20"/>
      <c r="K622" s="20"/>
      <c r="L622" s="20"/>
      <c r="M622" s="20"/>
    </row>
    <row r="623" spans="1:13" hidden="1" x14ac:dyDescent="0.25">
      <c r="A623" s="13"/>
      <c r="B623" s="13"/>
      <c r="C623" s="13"/>
      <c r="D623" s="16"/>
      <c r="E623" s="13"/>
      <c r="F623" s="13"/>
      <c r="G623" s="13"/>
      <c r="H623" s="13"/>
      <c r="I623" s="13"/>
      <c r="J623" s="19" t="s">
        <v>464</v>
      </c>
      <c r="K623" s="14">
        <v>1</v>
      </c>
      <c r="L623" s="9">
        <f>M597+M621</f>
        <v>1557.03</v>
      </c>
      <c r="M623" s="9">
        <f>ROUND(L623*K623,2)</f>
        <v>1557.03</v>
      </c>
    </row>
    <row r="624" spans="1:13" ht="0.95" hidden="1" customHeight="1" x14ac:dyDescent="0.25">
      <c r="A624" s="20"/>
      <c r="B624" s="20"/>
      <c r="C624" s="20"/>
      <c r="D624" s="25"/>
      <c r="E624" s="20"/>
      <c r="F624" s="20"/>
      <c r="G624" s="20"/>
      <c r="H624" s="20"/>
      <c r="I624" s="20"/>
      <c r="J624" s="20"/>
      <c r="K624" s="20"/>
      <c r="L624" s="20"/>
      <c r="M624" s="20"/>
    </row>
    <row r="625" spans="1:13" hidden="1" x14ac:dyDescent="0.25">
      <c r="A625" s="10" t="s">
        <v>465</v>
      </c>
      <c r="B625" s="10" t="s">
        <v>16</v>
      </c>
      <c r="C625" s="10" t="s">
        <v>17</v>
      </c>
      <c r="D625" s="23" t="s">
        <v>466</v>
      </c>
      <c r="E625" s="11"/>
      <c r="F625" s="11"/>
      <c r="G625" s="11"/>
      <c r="H625" s="11"/>
      <c r="I625" s="11"/>
      <c r="J625" s="11"/>
      <c r="K625" s="9">
        <f>K631</f>
        <v>1</v>
      </c>
      <c r="L625" s="9">
        <f>L631</f>
        <v>101.25</v>
      </c>
      <c r="M625" s="9">
        <f>M631</f>
        <v>101.25</v>
      </c>
    </row>
    <row r="626" spans="1:13" hidden="1" x14ac:dyDescent="0.25">
      <c r="A626" s="12" t="s">
        <v>675</v>
      </c>
      <c r="B626" s="12" t="s">
        <v>22</v>
      </c>
      <c r="C626" s="12" t="s">
        <v>64</v>
      </c>
      <c r="D626" s="24" t="s">
        <v>467</v>
      </c>
      <c r="E626" s="13"/>
      <c r="F626" s="13"/>
      <c r="G626" s="13"/>
      <c r="H626" s="13"/>
      <c r="I626" s="13"/>
      <c r="J626" s="13"/>
      <c r="K626" s="15">
        <f>K629</f>
        <v>7.5</v>
      </c>
      <c r="L626" s="15">
        <f>L629</f>
        <v>13.5</v>
      </c>
      <c r="M626" s="15">
        <f>M629</f>
        <v>101.25</v>
      </c>
    </row>
    <row r="627" spans="1:13" ht="326.25" hidden="1" x14ac:dyDescent="0.25">
      <c r="A627" s="13"/>
      <c r="B627" s="13"/>
      <c r="C627" s="13"/>
      <c r="D627" s="16" t="s">
        <v>468</v>
      </c>
      <c r="E627" s="13"/>
      <c r="F627" s="13"/>
      <c r="G627" s="13"/>
      <c r="H627" s="13"/>
      <c r="I627" s="13"/>
      <c r="J627" s="13"/>
      <c r="K627" s="13"/>
      <c r="L627" s="13"/>
      <c r="M627" s="13"/>
    </row>
    <row r="628" spans="1:13" hidden="1" x14ac:dyDescent="0.25">
      <c r="A628" s="13"/>
      <c r="B628" s="13"/>
      <c r="C628" s="13"/>
      <c r="D628" s="16"/>
      <c r="E628" s="12" t="s">
        <v>469</v>
      </c>
      <c r="F628" s="13">
        <v>1</v>
      </c>
      <c r="G628" s="14">
        <v>5</v>
      </c>
      <c r="H628" s="14">
        <v>1.5</v>
      </c>
      <c r="I628" s="14">
        <v>0</v>
      </c>
      <c r="J628" s="15">
        <f>F628*(G628+ (G628= 0))*(H628+ (H628= 0))*(I628+ (I628= 0))</f>
        <v>7.5</v>
      </c>
      <c r="K628" s="13"/>
      <c r="L628" s="13"/>
      <c r="M628" s="13"/>
    </row>
    <row r="629" spans="1:13" hidden="1" x14ac:dyDescent="0.25">
      <c r="A629" s="13"/>
      <c r="B629" s="13"/>
      <c r="C629" s="13"/>
      <c r="D629" s="16"/>
      <c r="E629" s="13"/>
      <c r="F629" s="13"/>
      <c r="G629" s="13"/>
      <c r="H629" s="13"/>
      <c r="I629" s="13"/>
      <c r="J629" s="19" t="s">
        <v>470</v>
      </c>
      <c r="K629" s="9">
        <f>SUM(J628:J628)</f>
        <v>7.5</v>
      </c>
      <c r="L629" s="14">
        <v>13.5</v>
      </c>
      <c r="M629" s="9">
        <f>ROUND(L629*K629,2)</f>
        <v>101.25</v>
      </c>
    </row>
    <row r="630" spans="1:13" ht="0.95" hidden="1" customHeight="1" x14ac:dyDescent="0.25">
      <c r="A630" s="20"/>
      <c r="B630" s="20"/>
      <c r="C630" s="20"/>
      <c r="D630" s="25"/>
      <c r="E630" s="20"/>
      <c r="F630" s="20"/>
      <c r="G630" s="20"/>
      <c r="H630" s="20"/>
      <c r="I630" s="20"/>
      <c r="J630" s="20"/>
      <c r="K630" s="20"/>
      <c r="L630" s="20"/>
      <c r="M630" s="20"/>
    </row>
    <row r="631" spans="1:13" hidden="1" x14ac:dyDescent="0.25">
      <c r="A631" s="13"/>
      <c r="B631" s="13"/>
      <c r="C631" s="13"/>
      <c r="D631" s="16"/>
      <c r="E631" s="13"/>
      <c r="F631" s="13"/>
      <c r="G631" s="13"/>
      <c r="H631" s="13"/>
      <c r="I631" s="13"/>
      <c r="J631" s="19" t="s">
        <v>471</v>
      </c>
      <c r="K631" s="14">
        <v>1</v>
      </c>
      <c r="L631" s="9">
        <f>M629</f>
        <v>101.25</v>
      </c>
      <c r="M631" s="9">
        <f>ROUND(L631*K631,2)</f>
        <v>101.25</v>
      </c>
    </row>
    <row r="632" spans="1:13" ht="0.95" hidden="1" customHeight="1" x14ac:dyDescent="0.25">
      <c r="A632" s="20"/>
      <c r="B632" s="20"/>
      <c r="C632" s="20"/>
      <c r="D632" s="25"/>
      <c r="E632" s="20"/>
      <c r="F632" s="20"/>
      <c r="G632" s="20"/>
      <c r="H632" s="20"/>
      <c r="I632" s="20"/>
      <c r="J632" s="20"/>
      <c r="K632" s="20"/>
      <c r="L632" s="20"/>
      <c r="M632" s="20"/>
    </row>
    <row r="633" spans="1:13" hidden="1" x14ac:dyDescent="0.25">
      <c r="A633" s="13"/>
      <c r="B633" s="13"/>
      <c r="C633" s="13"/>
      <c r="D633" s="16"/>
      <c r="E633" s="13"/>
      <c r="F633" s="13"/>
      <c r="G633" s="13"/>
      <c r="H633" s="13"/>
      <c r="I633" s="13"/>
      <c r="J633" s="19" t="s">
        <v>472</v>
      </c>
      <c r="K633" s="14">
        <v>1</v>
      </c>
      <c r="L633" s="9">
        <f>M588+M623+M631</f>
        <v>8017.21</v>
      </c>
      <c r="M633" s="9">
        <f>ROUND(L633*K633,2)</f>
        <v>8017.21</v>
      </c>
    </row>
    <row r="634" spans="1:13" ht="0.95" customHeight="1" x14ac:dyDescent="0.25">
      <c r="A634" s="20"/>
      <c r="B634" s="20"/>
      <c r="C634" s="20"/>
      <c r="D634" s="25"/>
      <c r="E634" s="20"/>
      <c r="F634" s="20"/>
      <c r="G634" s="20"/>
      <c r="H634" s="20"/>
      <c r="I634" s="20"/>
      <c r="J634" s="20"/>
      <c r="K634" s="20"/>
      <c r="L634" s="20"/>
      <c r="M634" s="20"/>
    </row>
    <row r="635" spans="1:13" x14ac:dyDescent="0.25">
      <c r="A635" s="10" t="s">
        <v>473</v>
      </c>
      <c r="B635" s="10" t="s">
        <v>16</v>
      </c>
      <c r="C635" s="10" t="s">
        <v>17</v>
      </c>
      <c r="D635" s="23" t="s">
        <v>474</v>
      </c>
      <c r="E635" s="11"/>
      <c r="F635" s="11"/>
      <c r="G635" s="11"/>
      <c r="H635" s="11"/>
      <c r="I635" s="11"/>
      <c r="J635" s="11"/>
      <c r="K635" s="9">
        <f>K707</f>
        <v>1</v>
      </c>
      <c r="L635" s="9">
        <f>L707</f>
        <v>6276.05</v>
      </c>
      <c r="M635" s="9">
        <f>M707</f>
        <v>6276.05</v>
      </c>
    </row>
    <row r="636" spans="1:13" hidden="1" x14ac:dyDescent="0.25">
      <c r="A636" s="12" t="s">
        <v>479</v>
      </c>
      <c r="B636" s="12" t="s">
        <v>22</v>
      </c>
      <c r="C636" s="12" t="s">
        <v>64</v>
      </c>
      <c r="D636" s="24" t="s">
        <v>475</v>
      </c>
      <c r="E636" s="13"/>
      <c r="F636" s="13"/>
      <c r="G636" s="13"/>
      <c r="H636" s="13"/>
      <c r="I636" s="13"/>
      <c r="J636" s="13"/>
      <c r="K636" s="15">
        <f>K640</f>
        <v>47.7</v>
      </c>
      <c r="L636" s="15">
        <f>L640</f>
        <v>15</v>
      </c>
      <c r="M636" s="15">
        <f>M640</f>
        <v>715.5</v>
      </c>
    </row>
    <row r="637" spans="1:13" ht="90" hidden="1" x14ac:dyDescent="0.25">
      <c r="A637" s="13"/>
      <c r="B637" s="13"/>
      <c r="C637" s="13"/>
      <c r="D637" s="16" t="s">
        <v>476</v>
      </c>
      <c r="E637" s="13"/>
      <c r="F637" s="13"/>
      <c r="G637" s="13"/>
      <c r="H637" s="13"/>
      <c r="I637" s="13"/>
      <c r="J637" s="13"/>
      <c r="K637" s="13"/>
      <c r="L637" s="13"/>
      <c r="M637" s="13"/>
    </row>
    <row r="638" spans="1:13" hidden="1" x14ac:dyDescent="0.25">
      <c r="A638" s="13"/>
      <c r="B638" s="13"/>
      <c r="C638" s="13"/>
      <c r="D638" s="16"/>
      <c r="E638" s="12" t="s">
        <v>477</v>
      </c>
      <c r="F638" s="13">
        <v>1</v>
      </c>
      <c r="G638" s="14">
        <v>14.5</v>
      </c>
      <c r="H638" s="14">
        <v>2.6</v>
      </c>
      <c r="I638" s="14">
        <v>0</v>
      </c>
      <c r="J638" s="15">
        <f>F638*(G638+ (G638= 0))*(H638+ (H638= 0))*(I638+ (I638= 0))</f>
        <v>37.700000000000003</v>
      </c>
      <c r="K638" s="13"/>
      <c r="L638" s="13"/>
      <c r="M638" s="13"/>
    </row>
    <row r="639" spans="1:13" hidden="1" x14ac:dyDescent="0.25">
      <c r="A639" s="13"/>
      <c r="B639" s="13"/>
      <c r="C639" s="13"/>
      <c r="D639" s="16"/>
      <c r="E639" s="12" t="s">
        <v>478</v>
      </c>
      <c r="F639" s="13">
        <v>1</v>
      </c>
      <c r="G639" s="14">
        <v>12.5</v>
      </c>
      <c r="H639" s="14">
        <v>0.8</v>
      </c>
      <c r="I639" s="14">
        <v>0</v>
      </c>
      <c r="J639" s="15">
        <f>F639*(G639+ (G639= 0))*(H639+ (H639= 0))*(I639+ (I639= 0))</f>
        <v>10</v>
      </c>
      <c r="K639" s="13"/>
      <c r="L639" s="13"/>
      <c r="M639" s="13"/>
    </row>
    <row r="640" spans="1:13" hidden="1" x14ac:dyDescent="0.25">
      <c r="A640" s="13"/>
      <c r="B640" s="13"/>
      <c r="C640" s="13"/>
      <c r="D640" s="16"/>
      <c r="E640" s="13"/>
      <c r="F640" s="13"/>
      <c r="G640" s="13"/>
      <c r="H640" s="13"/>
      <c r="I640" s="13"/>
      <c r="J640" s="19" t="s">
        <v>485</v>
      </c>
      <c r="K640" s="9">
        <f>SUM(J638:J639)</f>
        <v>47.7</v>
      </c>
      <c r="L640" s="14">
        <v>15</v>
      </c>
      <c r="M640" s="9">
        <f>ROUND(L640*K640,2)</f>
        <v>715.5</v>
      </c>
    </row>
    <row r="641" spans="1:13" ht="0.95" hidden="1" customHeight="1" x14ac:dyDescent="0.25">
      <c r="A641" s="20"/>
      <c r="B641" s="20"/>
      <c r="C641" s="20"/>
      <c r="D641" s="25"/>
      <c r="E641" s="20"/>
      <c r="F641" s="20"/>
      <c r="G641" s="20"/>
      <c r="H641" s="20"/>
      <c r="I641" s="20"/>
      <c r="J641" s="20"/>
      <c r="K641" s="20"/>
      <c r="L641" s="20"/>
      <c r="M641" s="20"/>
    </row>
    <row r="642" spans="1:13" hidden="1" x14ac:dyDescent="0.25">
      <c r="A642" s="12" t="s">
        <v>486</v>
      </c>
      <c r="B642" s="12" t="s">
        <v>22</v>
      </c>
      <c r="C642" s="12" t="s">
        <v>144</v>
      </c>
      <c r="D642" s="24" t="s">
        <v>480</v>
      </c>
      <c r="E642" s="13"/>
      <c r="F642" s="13"/>
      <c r="G642" s="13"/>
      <c r="H642" s="13"/>
      <c r="I642" s="13"/>
      <c r="J642" s="13"/>
      <c r="K642" s="15">
        <f>K647</f>
        <v>27.7</v>
      </c>
      <c r="L642" s="15">
        <f>L647</f>
        <v>24.6</v>
      </c>
      <c r="M642" s="15">
        <f>M647</f>
        <v>681.42</v>
      </c>
    </row>
    <row r="643" spans="1:13" ht="112.5" hidden="1" x14ac:dyDescent="0.25">
      <c r="A643" s="13"/>
      <c r="B643" s="13"/>
      <c r="C643" s="13"/>
      <c r="D643" s="16" t="s">
        <v>481</v>
      </c>
      <c r="E643" s="13"/>
      <c r="F643" s="13"/>
      <c r="G643" s="13"/>
      <c r="H643" s="13"/>
      <c r="I643" s="13"/>
      <c r="J643" s="13"/>
      <c r="K643" s="13"/>
      <c r="L643" s="13"/>
      <c r="M643" s="13"/>
    </row>
    <row r="644" spans="1:13" hidden="1" x14ac:dyDescent="0.25">
      <c r="A644" s="13"/>
      <c r="B644" s="13"/>
      <c r="C644" s="13"/>
      <c r="D644" s="16"/>
      <c r="E644" s="12" t="s">
        <v>482</v>
      </c>
      <c r="F644" s="13">
        <v>1</v>
      </c>
      <c r="G644" s="14">
        <v>14.5</v>
      </c>
      <c r="H644" s="14">
        <v>1</v>
      </c>
      <c r="I644" s="14">
        <v>0</v>
      </c>
      <c r="J644" s="15">
        <f>F644*(G644+ (G644= 0))*(H644+ (H644= 0))*(I644+ (I644= 0))</f>
        <v>14.5</v>
      </c>
      <c r="K644" s="13"/>
      <c r="L644" s="13"/>
      <c r="M644" s="13"/>
    </row>
    <row r="645" spans="1:13" hidden="1" x14ac:dyDescent="0.25">
      <c r="A645" s="13"/>
      <c r="B645" s="13"/>
      <c r="C645" s="13"/>
      <c r="D645" s="16"/>
      <c r="E645" s="12" t="s">
        <v>483</v>
      </c>
      <c r="F645" s="13">
        <v>1</v>
      </c>
      <c r="G645" s="14">
        <v>6</v>
      </c>
      <c r="H645" s="14">
        <v>1</v>
      </c>
      <c r="I645" s="14">
        <v>0</v>
      </c>
      <c r="J645" s="15">
        <f>F645*(G645+ (G645= 0))*(H645+ (H645= 0))*(I645+ (I645= 0))</f>
        <v>6</v>
      </c>
      <c r="K645" s="13"/>
      <c r="L645" s="13"/>
      <c r="M645" s="13"/>
    </row>
    <row r="646" spans="1:13" hidden="1" x14ac:dyDescent="0.25">
      <c r="A646" s="13"/>
      <c r="B646" s="13"/>
      <c r="C646" s="13"/>
      <c r="D646" s="16"/>
      <c r="E646" s="12" t="s">
        <v>484</v>
      </c>
      <c r="F646" s="13">
        <v>1</v>
      </c>
      <c r="G646" s="14">
        <v>6</v>
      </c>
      <c r="H646" s="14">
        <v>1.2</v>
      </c>
      <c r="I646" s="14">
        <v>0</v>
      </c>
      <c r="J646" s="15">
        <f>F646*(G646+ (G646= 0))*(H646+ (H646= 0))*(I646+ (I646= 0))</f>
        <v>7.1999999999999993</v>
      </c>
      <c r="K646" s="13"/>
      <c r="L646" s="13"/>
      <c r="M646" s="13"/>
    </row>
    <row r="647" spans="1:13" hidden="1" x14ac:dyDescent="0.25">
      <c r="A647" s="13"/>
      <c r="B647" s="13"/>
      <c r="C647" s="13"/>
      <c r="D647" s="16"/>
      <c r="E647" s="13"/>
      <c r="F647" s="13"/>
      <c r="G647" s="13"/>
      <c r="H647" s="13"/>
      <c r="I647" s="13"/>
      <c r="J647" s="19" t="s">
        <v>490</v>
      </c>
      <c r="K647" s="9">
        <f>SUM(J644:J646)</f>
        <v>27.7</v>
      </c>
      <c r="L647" s="14">
        <v>24.6</v>
      </c>
      <c r="M647" s="9">
        <f>ROUND(L647*K647,2)</f>
        <v>681.42</v>
      </c>
    </row>
    <row r="648" spans="1:13" ht="0.95" hidden="1" customHeight="1" x14ac:dyDescent="0.25">
      <c r="A648" s="20"/>
      <c r="B648" s="20"/>
      <c r="C648" s="20"/>
      <c r="D648" s="25"/>
      <c r="E648" s="20"/>
      <c r="F648" s="20"/>
      <c r="G648" s="20"/>
      <c r="H648" s="20"/>
      <c r="I648" s="20"/>
      <c r="J648" s="20"/>
      <c r="K648" s="20"/>
      <c r="L648" s="20"/>
      <c r="M648" s="20"/>
    </row>
    <row r="649" spans="1:13" hidden="1" x14ac:dyDescent="0.25">
      <c r="A649" s="12" t="s">
        <v>676</v>
      </c>
      <c r="B649" s="12" t="s">
        <v>22</v>
      </c>
      <c r="C649" s="12" t="s">
        <v>342</v>
      </c>
      <c r="D649" s="24" t="s">
        <v>487</v>
      </c>
      <c r="E649" s="13"/>
      <c r="F649" s="13"/>
      <c r="G649" s="13"/>
      <c r="H649" s="13"/>
      <c r="I649" s="13"/>
      <c r="J649" s="13"/>
      <c r="K649" s="15">
        <f>K652</f>
        <v>4</v>
      </c>
      <c r="L649" s="15">
        <f>L652</f>
        <v>112</v>
      </c>
      <c r="M649" s="15">
        <f>M652</f>
        <v>448</v>
      </c>
    </row>
    <row r="650" spans="1:13" ht="202.5" hidden="1" x14ac:dyDescent="0.25">
      <c r="A650" s="13"/>
      <c r="B650" s="13"/>
      <c r="C650" s="13"/>
      <c r="D650" s="16" t="s">
        <v>488</v>
      </c>
      <c r="E650" s="13"/>
      <c r="F650" s="13"/>
      <c r="G650" s="13"/>
      <c r="H650" s="13"/>
      <c r="I650" s="13"/>
      <c r="J650" s="13"/>
      <c r="K650" s="13"/>
      <c r="L650" s="13"/>
      <c r="M650" s="13"/>
    </row>
    <row r="651" spans="1:13" hidden="1" x14ac:dyDescent="0.25">
      <c r="A651" s="13"/>
      <c r="B651" s="13"/>
      <c r="C651" s="13"/>
      <c r="D651" s="16"/>
      <c r="E651" s="12" t="s">
        <v>489</v>
      </c>
      <c r="F651" s="13">
        <v>4</v>
      </c>
      <c r="G651" s="14">
        <v>0</v>
      </c>
      <c r="H651" s="14">
        <v>0</v>
      </c>
      <c r="I651" s="14">
        <v>0</v>
      </c>
      <c r="J651" s="15">
        <f>F651*(G651+ (G651= 0))*(H651+ (H651= 0))*(I651+ (I651= 0))</f>
        <v>4</v>
      </c>
      <c r="K651" s="13"/>
      <c r="L651" s="13"/>
      <c r="M651" s="13"/>
    </row>
    <row r="652" spans="1:13" hidden="1" x14ac:dyDescent="0.25">
      <c r="A652" s="13"/>
      <c r="B652" s="13"/>
      <c r="C652" s="13"/>
      <c r="D652" s="16"/>
      <c r="E652" s="13"/>
      <c r="F652" s="13"/>
      <c r="G652" s="13"/>
      <c r="H652" s="13"/>
      <c r="I652" s="13"/>
      <c r="J652" s="19" t="s">
        <v>497</v>
      </c>
      <c r="K652" s="9">
        <f>SUM(J651:J651)</f>
        <v>4</v>
      </c>
      <c r="L652" s="14">
        <v>112</v>
      </c>
      <c r="M652" s="9">
        <f>ROUND(L652*K652,2)</f>
        <v>448</v>
      </c>
    </row>
    <row r="653" spans="1:13" ht="0.95" hidden="1" customHeight="1" x14ac:dyDescent="0.25">
      <c r="A653" s="20"/>
      <c r="B653" s="20"/>
      <c r="C653" s="20"/>
      <c r="D653" s="25"/>
      <c r="E653" s="20"/>
      <c r="F653" s="20"/>
      <c r="G653" s="20"/>
      <c r="H653" s="20"/>
      <c r="I653" s="20"/>
      <c r="J653" s="20"/>
      <c r="K653" s="20"/>
      <c r="L653" s="20"/>
      <c r="M653" s="20"/>
    </row>
    <row r="654" spans="1:13" hidden="1" x14ac:dyDescent="0.25">
      <c r="A654" s="12" t="s">
        <v>498</v>
      </c>
      <c r="B654" s="12" t="s">
        <v>22</v>
      </c>
      <c r="C654" s="12" t="s">
        <v>492</v>
      </c>
      <c r="D654" s="24" t="s">
        <v>491</v>
      </c>
      <c r="E654" s="13"/>
      <c r="F654" s="13"/>
      <c r="G654" s="13"/>
      <c r="H654" s="13"/>
      <c r="I654" s="13"/>
      <c r="J654" s="13"/>
      <c r="K654" s="15">
        <f>K659</f>
        <v>25</v>
      </c>
      <c r="L654" s="15">
        <f>L659</f>
        <v>26.7</v>
      </c>
      <c r="M654" s="15">
        <f>M659</f>
        <v>667.5</v>
      </c>
    </row>
    <row r="655" spans="1:13" ht="157.5" hidden="1" x14ac:dyDescent="0.25">
      <c r="A655" s="13"/>
      <c r="B655" s="13"/>
      <c r="C655" s="13"/>
      <c r="D655" s="16" t="s">
        <v>493</v>
      </c>
      <c r="E655" s="13"/>
      <c r="F655" s="13"/>
      <c r="G655" s="13"/>
      <c r="H655" s="13"/>
      <c r="I655" s="13"/>
      <c r="J655" s="13"/>
      <c r="K655" s="13"/>
      <c r="L655" s="13"/>
      <c r="M655" s="13"/>
    </row>
    <row r="656" spans="1:13" hidden="1" x14ac:dyDescent="0.25">
      <c r="A656" s="13"/>
      <c r="B656" s="13"/>
      <c r="C656" s="13"/>
      <c r="D656" s="16"/>
      <c r="E656" s="12" t="s">
        <v>494</v>
      </c>
      <c r="F656" s="13">
        <v>0</v>
      </c>
      <c r="G656" s="14">
        <v>0</v>
      </c>
      <c r="H656" s="14">
        <v>0</v>
      </c>
      <c r="I656" s="14">
        <v>0</v>
      </c>
      <c r="J656" s="15">
        <f>F656*(G656+ (G656= 0))*(H656+ (H656= 0))*(I656+ (I656= 0))</f>
        <v>0</v>
      </c>
      <c r="K656" s="13"/>
      <c r="L656" s="13"/>
      <c r="M656" s="13"/>
    </row>
    <row r="657" spans="1:13" hidden="1" x14ac:dyDescent="0.25">
      <c r="A657" s="13"/>
      <c r="B657" s="13"/>
      <c r="C657" s="13"/>
      <c r="D657" s="16"/>
      <c r="E657" s="12" t="s">
        <v>495</v>
      </c>
      <c r="F657" s="13">
        <v>0</v>
      </c>
      <c r="G657" s="14">
        <v>0</v>
      </c>
      <c r="H657" s="14">
        <v>0</v>
      </c>
      <c r="I657" s="14">
        <v>0</v>
      </c>
      <c r="J657" s="15">
        <f>F657*(G657+ (G657= 0))*(H657+ (H657= 0))*(I657+ (I657= 0))</f>
        <v>0</v>
      </c>
      <c r="K657" s="13"/>
      <c r="L657" s="13"/>
      <c r="M657" s="13"/>
    </row>
    <row r="658" spans="1:13" hidden="1" x14ac:dyDescent="0.25">
      <c r="A658" s="13"/>
      <c r="B658" s="13"/>
      <c r="C658" s="13"/>
      <c r="D658" s="16"/>
      <c r="E658" s="12" t="s">
        <v>496</v>
      </c>
      <c r="F658" s="13">
        <v>1</v>
      </c>
      <c r="G658" s="14">
        <v>25</v>
      </c>
      <c r="H658" s="14">
        <v>0</v>
      </c>
      <c r="I658" s="14">
        <v>0</v>
      </c>
      <c r="J658" s="15">
        <f>F658*(G658+ (G658= 0))*(H658+ (H658= 0))*(I658+ (I658= 0))</f>
        <v>25</v>
      </c>
      <c r="K658" s="13"/>
      <c r="L658" s="13"/>
      <c r="M658" s="13"/>
    </row>
    <row r="659" spans="1:13" hidden="1" x14ac:dyDescent="0.25">
      <c r="A659" s="13"/>
      <c r="B659" s="13"/>
      <c r="C659" s="13"/>
      <c r="D659" s="16"/>
      <c r="E659" s="13"/>
      <c r="F659" s="13"/>
      <c r="G659" s="13"/>
      <c r="H659" s="13"/>
      <c r="I659" s="13"/>
      <c r="J659" s="19" t="s">
        <v>502</v>
      </c>
      <c r="K659" s="9">
        <f>SUM(J656:J658)</f>
        <v>25</v>
      </c>
      <c r="L659" s="14">
        <v>26.7</v>
      </c>
      <c r="M659" s="9">
        <f>ROUND(L659*K659,2)</f>
        <v>667.5</v>
      </c>
    </row>
    <row r="660" spans="1:13" ht="0.95" hidden="1" customHeight="1" x14ac:dyDescent="0.25">
      <c r="A660" s="20"/>
      <c r="B660" s="20"/>
      <c r="C660" s="20"/>
      <c r="D660" s="25"/>
      <c r="E660" s="20"/>
      <c r="F660" s="20"/>
      <c r="G660" s="20"/>
      <c r="H660" s="20"/>
      <c r="I660" s="20"/>
      <c r="J660" s="20"/>
      <c r="K660" s="20"/>
      <c r="L660" s="20"/>
      <c r="M660" s="20"/>
    </row>
    <row r="661" spans="1:13" ht="22.5" hidden="1" x14ac:dyDescent="0.25">
      <c r="A661" s="12" t="s">
        <v>503</v>
      </c>
      <c r="B661" s="12" t="s">
        <v>22</v>
      </c>
      <c r="C661" s="12" t="s">
        <v>342</v>
      </c>
      <c r="D661" s="24" t="s">
        <v>499</v>
      </c>
      <c r="E661" s="13"/>
      <c r="F661" s="13"/>
      <c r="G661" s="13"/>
      <c r="H661" s="13"/>
      <c r="I661" s="13"/>
      <c r="J661" s="13"/>
      <c r="K661" s="15">
        <f>K664</f>
        <v>1</v>
      </c>
      <c r="L661" s="15">
        <f>L664</f>
        <v>100</v>
      </c>
      <c r="M661" s="15">
        <f>M664</f>
        <v>100</v>
      </c>
    </row>
    <row r="662" spans="1:13" ht="90" hidden="1" x14ac:dyDescent="0.25">
      <c r="A662" s="13"/>
      <c r="B662" s="13"/>
      <c r="C662" s="13"/>
      <c r="D662" s="16" t="s">
        <v>500</v>
      </c>
      <c r="E662" s="13"/>
      <c r="F662" s="13"/>
      <c r="G662" s="13"/>
      <c r="H662" s="13"/>
      <c r="I662" s="13"/>
      <c r="J662" s="13"/>
      <c r="K662" s="13"/>
      <c r="L662" s="13"/>
      <c r="M662" s="13"/>
    </row>
    <row r="663" spans="1:13" hidden="1" x14ac:dyDescent="0.25">
      <c r="A663" s="13"/>
      <c r="B663" s="13"/>
      <c r="C663" s="13"/>
      <c r="D663" s="16"/>
      <c r="E663" s="12" t="s">
        <v>501</v>
      </c>
      <c r="F663" s="13">
        <v>1</v>
      </c>
      <c r="G663" s="14">
        <v>0</v>
      </c>
      <c r="H663" s="14">
        <v>0</v>
      </c>
      <c r="I663" s="14">
        <v>0</v>
      </c>
      <c r="J663" s="15">
        <f>F663*(G663+ (G663= 0))*(H663+ (H663= 0))*(I663+ (I663= 0))</f>
        <v>1</v>
      </c>
      <c r="K663" s="13"/>
      <c r="L663" s="13"/>
      <c r="M663" s="13"/>
    </row>
    <row r="664" spans="1:13" hidden="1" x14ac:dyDescent="0.25">
      <c r="A664" s="13"/>
      <c r="B664" s="13"/>
      <c r="C664" s="13"/>
      <c r="D664" s="16"/>
      <c r="E664" s="13"/>
      <c r="F664" s="13"/>
      <c r="G664" s="13"/>
      <c r="H664" s="13"/>
      <c r="I664" s="13"/>
      <c r="J664" s="19" t="s">
        <v>506</v>
      </c>
      <c r="K664" s="9">
        <f>SUM(J663:J663)</f>
        <v>1</v>
      </c>
      <c r="L664" s="14">
        <v>100</v>
      </c>
      <c r="M664" s="9">
        <f>ROUND(L664*K664,2)</f>
        <v>100</v>
      </c>
    </row>
    <row r="665" spans="1:13" ht="0.95" hidden="1" customHeight="1" x14ac:dyDescent="0.25">
      <c r="A665" s="20"/>
      <c r="B665" s="20"/>
      <c r="C665" s="20"/>
      <c r="D665" s="25"/>
      <c r="E665" s="20"/>
      <c r="F665" s="20"/>
      <c r="G665" s="20"/>
      <c r="H665" s="20"/>
      <c r="I665" s="20"/>
      <c r="J665" s="20"/>
      <c r="K665" s="20"/>
      <c r="L665" s="20"/>
      <c r="M665" s="20"/>
    </row>
    <row r="666" spans="1:13" ht="22.5" hidden="1" x14ac:dyDescent="0.25">
      <c r="A666" s="12" t="s">
        <v>507</v>
      </c>
      <c r="B666" s="12" t="s">
        <v>22</v>
      </c>
      <c r="C666" s="12" t="s">
        <v>27</v>
      </c>
      <c r="D666" s="24" t="s">
        <v>504</v>
      </c>
      <c r="E666" s="13"/>
      <c r="F666" s="13"/>
      <c r="G666" s="13"/>
      <c r="H666" s="13"/>
      <c r="I666" s="13"/>
      <c r="J666" s="13"/>
      <c r="K666" s="15">
        <f>K672</f>
        <v>27</v>
      </c>
      <c r="L666" s="15">
        <f>L672</f>
        <v>22.2</v>
      </c>
      <c r="M666" s="15">
        <f>M672</f>
        <v>599.4</v>
      </c>
    </row>
    <row r="667" spans="1:13" ht="112.5" hidden="1" x14ac:dyDescent="0.25">
      <c r="A667" s="13"/>
      <c r="B667" s="13"/>
      <c r="C667" s="13"/>
      <c r="D667" s="16" t="s">
        <v>505</v>
      </c>
      <c r="E667" s="13"/>
      <c r="F667" s="13"/>
      <c r="G667" s="13"/>
      <c r="H667" s="13"/>
      <c r="I667" s="13"/>
      <c r="J667" s="13"/>
      <c r="K667" s="13"/>
      <c r="L667" s="13"/>
      <c r="M667" s="13"/>
    </row>
    <row r="668" spans="1:13" hidden="1" x14ac:dyDescent="0.25">
      <c r="A668" s="13"/>
      <c r="B668" s="13"/>
      <c r="C668" s="13"/>
      <c r="D668" s="16"/>
      <c r="E668" s="12" t="s">
        <v>29</v>
      </c>
      <c r="F668" s="13">
        <v>0</v>
      </c>
      <c r="G668" s="14">
        <v>0</v>
      </c>
      <c r="H668" s="14">
        <v>0</v>
      </c>
      <c r="I668" s="14">
        <v>0</v>
      </c>
      <c r="J668" s="15">
        <f>F668*(G668+ (G668= 0))*(H668+ (H668= 0))*(I668+ (I668= 0))</f>
        <v>0</v>
      </c>
      <c r="K668" s="13"/>
      <c r="L668" s="13"/>
      <c r="M668" s="13"/>
    </row>
    <row r="669" spans="1:13" hidden="1" x14ac:dyDescent="0.25">
      <c r="A669" s="13"/>
      <c r="B669" s="13"/>
      <c r="C669" s="13"/>
      <c r="D669" s="16"/>
      <c r="E669" s="12" t="s">
        <v>30</v>
      </c>
      <c r="F669" s="13">
        <v>1</v>
      </c>
      <c r="G669" s="14">
        <v>8</v>
      </c>
      <c r="H669" s="14">
        <v>1</v>
      </c>
      <c r="I669" s="14">
        <v>0.4</v>
      </c>
      <c r="J669" s="15">
        <f>F669*(G669+ (G669= 0))*(H669+ (H669= 0))*(I669+ (I669= 0))</f>
        <v>3.2</v>
      </c>
      <c r="K669" s="13"/>
      <c r="L669" s="13"/>
      <c r="M669" s="13"/>
    </row>
    <row r="670" spans="1:13" hidden="1" x14ac:dyDescent="0.25">
      <c r="A670" s="13"/>
      <c r="B670" s="13"/>
      <c r="C670" s="13"/>
      <c r="D670" s="16"/>
      <c r="E670" s="12" t="s">
        <v>23</v>
      </c>
      <c r="F670" s="13">
        <v>1</v>
      </c>
      <c r="G670" s="14">
        <v>3</v>
      </c>
      <c r="H670" s="14">
        <v>1.5</v>
      </c>
      <c r="I670" s="14">
        <v>0.4</v>
      </c>
      <c r="J670" s="15">
        <f>F670*(G670+ (G670= 0))*(H670+ (H670= 0))*(I670+ (I670= 0))</f>
        <v>1.8</v>
      </c>
      <c r="K670" s="13"/>
      <c r="L670" s="13"/>
      <c r="M670" s="13"/>
    </row>
    <row r="671" spans="1:13" hidden="1" x14ac:dyDescent="0.25">
      <c r="A671" s="13"/>
      <c r="B671" s="13"/>
      <c r="C671" s="13"/>
      <c r="D671" s="16"/>
      <c r="E671" s="12" t="s">
        <v>31</v>
      </c>
      <c r="F671" s="13">
        <v>1</v>
      </c>
      <c r="G671" s="14">
        <v>11</v>
      </c>
      <c r="H671" s="14">
        <v>5</v>
      </c>
      <c r="I671" s="14">
        <v>0.4</v>
      </c>
      <c r="J671" s="15">
        <f>F671*(G671+ (G671= 0))*(H671+ (H671= 0))*(I671+ (I671= 0))</f>
        <v>22</v>
      </c>
      <c r="K671" s="13"/>
      <c r="L671" s="13"/>
      <c r="M671" s="13"/>
    </row>
    <row r="672" spans="1:13" hidden="1" x14ac:dyDescent="0.25">
      <c r="A672" s="13"/>
      <c r="B672" s="13"/>
      <c r="C672" s="13"/>
      <c r="D672" s="16"/>
      <c r="E672" s="13"/>
      <c r="F672" s="13"/>
      <c r="G672" s="13"/>
      <c r="H672" s="13"/>
      <c r="I672" s="13"/>
      <c r="J672" s="19" t="s">
        <v>510</v>
      </c>
      <c r="K672" s="9">
        <f>SUM(J668:J671)</f>
        <v>27</v>
      </c>
      <c r="L672" s="14">
        <v>22.2</v>
      </c>
      <c r="M672" s="9">
        <f>ROUND(L672*K672,2)</f>
        <v>599.4</v>
      </c>
    </row>
    <row r="673" spans="1:13" ht="0.95" hidden="1" customHeight="1" x14ac:dyDescent="0.25">
      <c r="A673" s="20"/>
      <c r="B673" s="20"/>
      <c r="C673" s="20"/>
      <c r="D673" s="25"/>
      <c r="E673" s="20"/>
      <c r="F673" s="20"/>
      <c r="G673" s="20"/>
      <c r="H673" s="20"/>
      <c r="I673" s="20"/>
      <c r="J673" s="20"/>
      <c r="K673" s="20"/>
      <c r="L673" s="20"/>
      <c r="M673" s="20"/>
    </row>
    <row r="674" spans="1:13" hidden="1" x14ac:dyDescent="0.25">
      <c r="A674" s="12" t="s">
        <v>511</v>
      </c>
      <c r="B674" s="12" t="s">
        <v>22</v>
      </c>
      <c r="C674" s="12" t="s">
        <v>64</v>
      </c>
      <c r="D674" s="24" t="s">
        <v>508</v>
      </c>
      <c r="E674" s="13"/>
      <c r="F674" s="13"/>
      <c r="G674" s="13"/>
      <c r="H674" s="13"/>
      <c r="I674" s="13"/>
      <c r="J674" s="13"/>
      <c r="K674" s="15">
        <f>K680</f>
        <v>67.5</v>
      </c>
      <c r="L674" s="15">
        <f>L680</f>
        <v>3.2</v>
      </c>
      <c r="M674" s="15">
        <f>M680</f>
        <v>216</v>
      </c>
    </row>
    <row r="675" spans="1:13" ht="146.25" hidden="1" x14ac:dyDescent="0.25">
      <c r="A675" s="13"/>
      <c r="B675" s="13"/>
      <c r="C675" s="13"/>
      <c r="D675" s="16" t="s">
        <v>509</v>
      </c>
      <c r="E675" s="13"/>
      <c r="F675" s="13"/>
      <c r="G675" s="13"/>
      <c r="H675" s="13"/>
      <c r="I675" s="13"/>
      <c r="J675" s="13"/>
      <c r="K675" s="13"/>
      <c r="L675" s="13"/>
      <c r="M675" s="13"/>
    </row>
    <row r="676" spans="1:13" hidden="1" x14ac:dyDescent="0.25">
      <c r="A676" s="13"/>
      <c r="B676" s="13"/>
      <c r="C676" s="13"/>
      <c r="D676" s="16"/>
      <c r="E676" s="12" t="s">
        <v>29</v>
      </c>
      <c r="F676" s="13">
        <v>0</v>
      </c>
      <c r="G676" s="17">
        <v>0</v>
      </c>
      <c r="H676" s="17">
        <v>0</v>
      </c>
      <c r="I676" s="17">
        <v>0</v>
      </c>
      <c r="J676" s="18">
        <f>F676*(G676+ (G676= 0))*(H676+ (H676= 0))*(I676+ (I676= 0))</f>
        <v>0</v>
      </c>
      <c r="K676" s="13"/>
      <c r="L676" s="13"/>
      <c r="M676" s="13"/>
    </row>
    <row r="677" spans="1:13" hidden="1" x14ac:dyDescent="0.25">
      <c r="A677" s="13"/>
      <c r="B677" s="13"/>
      <c r="C677" s="13"/>
      <c r="D677" s="16"/>
      <c r="E677" s="12" t="s">
        <v>30</v>
      </c>
      <c r="F677" s="13">
        <v>1</v>
      </c>
      <c r="G677" s="17">
        <v>8</v>
      </c>
      <c r="H677" s="17">
        <v>1</v>
      </c>
      <c r="I677" s="17">
        <v>0</v>
      </c>
      <c r="J677" s="18">
        <f>F677*(G677+ (G677= 0))*(H677+ (H677= 0))*(I677+ (I677= 0))</f>
        <v>8</v>
      </c>
      <c r="K677" s="13"/>
      <c r="L677" s="13"/>
      <c r="M677" s="13"/>
    </row>
    <row r="678" spans="1:13" hidden="1" x14ac:dyDescent="0.25">
      <c r="A678" s="13"/>
      <c r="B678" s="13"/>
      <c r="C678" s="13"/>
      <c r="D678" s="16"/>
      <c r="E678" s="12" t="s">
        <v>23</v>
      </c>
      <c r="F678" s="13">
        <v>1</v>
      </c>
      <c r="G678" s="17">
        <v>3</v>
      </c>
      <c r="H678" s="17">
        <v>1.5</v>
      </c>
      <c r="I678" s="17">
        <v>0</v>
      </c>
      <c r="J678" s="18">
        <f>F678*(G678+ (G678= 0))*(H678+ (H678= 0))*(I678+ (I678= 0))</f>
        <v>4.5</v>
      </c>
      <c r="K678" s="13"/>
      <c r="L678" s="13"/>
      <c r="M678" s="13"/>
    </row>
    <row r="679" spans="1:13" hidden="1" x14ac:dyDescent="0.25">
      <c r="A679" s="13"/>
      <c r="B679" s="13"/>
      <c r="C679" s="13"/>
      <c r="D679" s="16"/>
      <c r="E679" s="12" t="s">
        <v>31</v>
      </c>
      <c r="F679" s="13">
        <v>1</v>
      </c>
      <c r="G679" s="17">
        <v>11</v>
      </c>
      <c r="H679" s="17">
        <v>5</v>
      </c>
      <c r="I679" s="17">
        <v>0</v>
      </c>
      <c r="J679" s="18">
        <f>F679*(G679+ (G679= 0))*(H679+ (H679= 0))*(I679+ (I679= 0))</f>
        <v>55</v>
      </c>
      <c r="K679" s="13"/>
      <c r="L679" s="13"/>
      <c r="M679" s="13"/>
    </row>
    <row r="680" spans="1:13" hidden="1" x14ac:dyDescent="0.25">
      <c r="A680" s="13"/>
      <c r="B680" s="13"/>
      <c r="C680" s="13"/>
      <c r="D680" s="16"/>
      <c r="E680" s="13"/>
      <c r="F680" s="13"/>
      <c r="G680" s="13"/>
      <c r="H680" s="13"/>
      <c r="I680" s="13"/>
      <c r="J680" s="19" t="s">
        <v>515</v>
      </c>
      <c r="K680" s="9">
        <f>SUM(J676:J679)</f>
        <v>67.5</v>
      </c>
      <c r="L680" s="14">
        <v>3.2</v>
      </c>
      <c r="M680" s="9">
        <f>ROUND(L680*K680,2)</f>
        <v>216</v>
      </c>
    </row>
    <row r="681" spans="1:13" ht="0.95" hidden="1" customHeight="1" x14ac:dyDescent="0.25">
      <c r="A681" s="20"/>
      <c r="B681" s="20"/>
      <c r="C681" s="20"/>
      <c r="D681" s="25"/>
      <c r="E681" s="20"/>
      <c r="F681" s="20"/>
      <c r="G681" s="20"/>
      <c r="H681" s="20"/>
      <c r="I681" s="20"/>
      <c r="J681" s="20"/>
      <c r="K681" s="20"/>
      <c r="L681" s="20"/>
      <c r="M681" s="20"/>
    </row>
    <row r="682" spans="1:13" ht="22.5" hidden="1" x14ac:dyDescent="0.25">
      <c r="A682" s="12" t="s">
        <v>325</v>
      </c>
      <c r="B682" s="12" t="s">
        <v>22</v>
      </c>
      <c r="C682" s="12" t="s">
        <v>231</v>
      </c>
      <c r="D682" s="24" t="s">
        <v>512</v>
      </c>
      <c r="E682" s="13"/>
      <c r="F682" s="13"/>
      <c r="G682" s="13"/>
      <c r="H682" s="13"/>
      <c r="I682" s="13"/>
      <c r="J682" s="13"/>
      <c r="K682" s="15">
        <f>K685</f>
        <v>20</v>
      </c>
      <c r="L682" s="15">
        <f>L685</f>
        <v>24.95</v>
      </c>
      <c r="M682" s="15">
        <f>M685</f>
        <v>499</v>
      </c>
    </row>
    <row r="683" spans="1:13" ht="78.75" hidden="1" x14ac:dyDescent="0.25">
      <c r="A683" s="13"/>
      <c r="B683" s="13"/>
      <c r="C683" s="13"/>
      <c r="D683" s="16" t="s">
        <v>513</v>
      </c>
      <c r="E683" s="13"/>
      <c r="F683" s="13"/>
      <c r="G683" s="13"/>
      <c r="H683" s="13"/>
      <c r="I683" s="13"/>
      <c r="J683" s="13"/>
      <c r="K683" s="13"/>
      <c r="L683" s="13"/>
      <c r="M683" s="13"/>
    </row>
    <row r="684" spans="1:13" hidden="1" x14ac:dyDescent="0.25">
      <c r="A684" s="13"/>
      <c r="B684" s="13"/>
      <c r="C684" s="13"/>
      <c r="D684" s="16"/>
      <c r="E684" s="12" t="s">
        <v>514</v>
      </c>
      <c r="F684" s="13">
        <v>1</v>
      </c>
      <c r="G684" s="14">
        <v>20</v>
      </c>
      <c r="H684" s="14">
        <v>0</v>
      </c>
      <c r="I684" s="14">
        <v>0</v>
      </c>
      <c r="J684" s="15">
        <f>F684*(G684+ (G684= 0))*(H684+ (H684= 0))*(I684+ (I684= 0))</f>
        <v>20</v>
      </c>
      <c r="K684" s="13"/>
      <c r="L684" s="13"/>
      <c r="M684" s="13"/>
    </row>
    <row r="685" spans="1:13" hidden="1" x14ac:dyDescent="0.25">
      <c r="A685" s="13"/>
      <c r="B685" s="13"/>
      <c r="C685" s="13"/>
      <c r="D685" s="16"/>
      <c r="E685" s="13"/>
      <c r="F685" s="13"/>
      <c r="G685" s="13"/>
      <c r="H685" s="13"/>
      <c r="I685" s="13"/>
      <c r="J685" s="19" t="s">
        <v>330</v>
      </c>
      <c r="K685" s="9">
        <f>SUM(J684:J684)</f>
        <v>20</v>
      </c>
      <c r="L685" s="14">
        <v>24.95</v>
      </c>
      <c r="M685" s="9">
        <f>ROUND(L685*K685,2)</f>
        <v>499</v>
      </c>
    </row>
    <row r="686" spans="1:13" ht="0.95" hidden="1" customHeight="1" x14ac:dyDescent="0.25">
      <c r="A686" s="20"/>
      <c r="B686" s="20"/>
      <c r="C686" s="20"/>
      <c r="D686" s="25"/>
      <c r="E686" s="20"/>
      <c r="F686" s="20"/>
      <c r="G686" s="20"/>
      <c r="H686" s="20"/>
      <c r="I686" s="20"/>
      <c r="J686" s="20"/>
      <c r="K686" s="20"/>
      <c r="L686" s="20"/>
      <c r="M686" s="20"/>
    </row>
    <row r="687" spans="1:13" ht="22.5" hidden="1" x14ac:dyDescent="0.25">
      <c r="A687" s="12" t="s">
        <v>516</v>
      </c>
      <c r="B687" s="12" t="s">
        <v>22</v>
      </c>
      <c r="C687" s="12" t="s">
        <v>64</v>
      </c>
      <c r="D687" s="24" t="s">
        <v>326</v>
      </c>
      <c r="E687" s="13"/>
      <c r="F687" s="13"/>
      <c r="G687" s="13"/>
      <c r="H687" s="13"/>
      <c r="I687" s="13"/>
      <c r="J687" s="13"/>
      <c r="K687" s="15">
        <f>K692</f>
        <v>27.7</v>
      </c>
      <c r="L687" s="15">
        <f>L692</f>
        <v>39.9</v>
      </c>
      <c r="M687" s="15">
        <f>M692</f>
        <v>1105.23</v>
      </c>
    </row>
    <row r="688" spans="1:13" ht="146.25" hidden="1" x14ac:dyDescent="0.25">
      <c r="A688" s="13"/>
      <c r="B688" s="13"/>
      <c r="C688" s="13"/>
      <c r="D688" s="16" t="s">
        <v>327</v>
      </c>
      <c r="E688" s="13"/>
      <c r="F688" s="13"/>
      <c r="G688" s="13"/>
      <c r="H688" s="13"/>
      <c r="I688" s="13"/>
      <c r="J688" s="13"/>
      <c r="K688" s="13"/>
      <c r="L688" s="13"/>
      <c r="M688" s="13"/>
    </row>
    <row r="689" spans="1:13" hidden="1" x14ac:dyDescent="0.25">
      <c r="A689" s="13"/>
      <c r="B689" s="13"/>
      <c r="C689" s="13"/>
      <c r="D689" s="16"/>
      <c r="E689" s="12" t="s">
        <v>482</v>
      </c>
      <c r="F689" s="13">
        <v>1</v>
      </c>
      <c r="G689" s="14">
        <v>14.5</v>
      </c>
      <c r="H689" s="14">
        <v>1</v>
      </c>
      <c r="I689" s="14">
        <v>0</v>
      </c>
      <c r="J689" s="15">
        <f>F689*(G689+ (G689= 0))*(H689+ (H689= 0))*(I689+ (I689= 0))</f>
        <v>14.5</v>
      </c>
      <c r="K689" s="13"/>
      <c r="L689" s="13"/>
      <c r="M689" s="13"/>
    </row>
    <row r="690" spans="1:13" hidden="1" x14ac:dyDescent="0.25">
      <c r="A690" s="13"/>
      <c r="B690" s="13"/>
      <c r="C690" s="13"/>
      <c r="D690" s="16"/>
      <c r="E690" s="12" t="s">
        <v>483</v>
      </c>
      <c r="F690" s="13">
        <v>1</v>
      </c>
      <c r="G690" s="14">
        <v>6</v>
      </c>
      <c r="H690" s="14">
        <v>1</v>
      </c>
      <c r="I690" s="14">
        <v>0</v>
      </c>
      <c r="J690" s="15">
        <f>F690*(G690+ (G690= 0))*(H690+ (H690= 0))*(I690+ (I690= 0))</f>
        <v>6</v>
      </c>
      <c r="K690" s="13"/>
      <c r="L690" s="13"/>
      <c r="M690" s="13"/>
    </row>
    <row r="691" spans="1:13" hidden="1" x14ac:dyDescent="0.25">
      <c r="A691" s="13"/>
      <c r="B691" s="13"/>
      <c r="C691" s="13"/>
      <c r="D691" s="16"/>
      <c r="E691" s="12" t="s">
        <v>484</v>
      </c>
      <c r="F691" s="13">
        <v>1</v>
      </c>
      <c r="G691" s="14">
        <v>6</v>
      </c>
      <c r="H691" s="14">
        <v>1.2</v>
      </c>
      <c r="I691" s="14">
        <v>0</v>
      </c>
      <c r="J691" s="15">
        <f>F691*(G691+ (G691= 0))*(H691+ (H691= 0))*(I691+ (I691= 0))</f>
        <v>7.1999999999999993</v>
      </c>
      <c r="K691" s="13"/>
      <c r="L691" s="13"/>
      <c r="M691" s="13"/>
    </row>
    <row r="692" spans="1:13" hidden="1" x14ac:dyDescent="0.25">
      <c r="A692" s="13"/>
      <c r="B692" s="13"/>
      <c r="C692" s="13"/>
      <c r="D692" s="16"/>
      <c r="E692" s="13"/>
      <c r="F692" s="13"/>
      <c r="G692" s="13"/>
      <c r="H692" s="13"/>
      <c r="I692" s="13"/>
      <c r="J692" s="19" t="s">
        <v>520</v>
      </c>
      <c r="K692" s="9">
        <f>SUM(J689:J691)</f>
        <v>27.7</v>
      </c>
      <c r="L692" s="14">
        <v>39.9</v>
      </c>
      <c r="M692" s="9">
        <f>ROUND(L692*K692,2)</f>
        <v>1105.23</v>
      </c>
    </row>
    <row r="693" spans="1:13" ht="0.95" hidden="1" customHeight="1" x14ac:dyDescent="0.25">
      <c r="A693" s="20"/>
      <c r="B693" s="20"/>
      <c r="C693" s="20"/>
      <c r="D693" s="25"/>
      <c r="E693" s="20"/>
      <c r="F693" s="20"/>
      <c r="G693" s="20"/>
      <c r="H693" s="20"/>
      <c r="I693" s="20"/>
      <c r="J693" s="20"/>
      <c r="K693" s="20"/>
      <c r="L693" s="20"/>
      <c r="M693" s="20"/>
    </row>
    <row r="694" spans="1:13" ht="22.5" hidden="1" x14ac:dyDescent="0.25">
      <c r="A694" s="12" t="s">
        <v>521</v>
      </c>
      <c r="B694" s="12" t="s">
        <v>22</v>
      </c>
      <c r="C694" s="12" t="s">
        <v>5</v>
      </c>
      <c r="D694" s="24" t="s">
        <v>517</v>
      </c>
      <c r="E694" s="13"/>
      <c r="F694" s="13"/>
      <c r="G694" s="13"/>
      <c r="H694" s="13"/>
      <c r="I694" s="13"/>
      <c r="J694" s="13"/>
      <c r="K694" s="15">
        <f>K698</f>
        <v>3</v>
      </c>
      <c r="L694" s="15">
        <f>L698</f>
        <v>148</v>
      </c>
      <c r="M694" s="15">
        <f>M698</f>
        <v>444</v>
      </c>
    </row>
    <row r="695" spans="1:13" ht="225" hidden="1" x14ac:dyDescent="0.25">
      <c r="A695" s="13"/>
      <c r="B695" s="13"/>
      <c r="C695" s="13"/>
      <c r="D695" s="16" t="s">
        <v>518</v>
      </c>
      <c r="E695" s="13"/>
      <c r="F695" s="13"/>
      <c r="G695" s="13"/>
      <c r="H695" s="13"/>
      <c r="I695" s="13"/>
      <c r="J695" s="13"/>
      <c r="K695" s="13"/>
      <c r="L695" s="13"/>
      <c r="M695" s="13"/>
    </row>
    <row r="696" spans="1:13" hidden="1" x14ac:dyDescent="0.25">
      <c r="A696" s="13"/>
      <c r="B696" s="13"/>
      <c r="C696" s="13"/>
      <c r="D696" s="16"/>
      <c r="E696" s="12" t="s">
        <v>494</v>
      </c>
      <c r="F696" s="13">
        <v>0</v>
      </c>
      <c r="G696" s="14">
        <v>0</v>
      </c>
      <c r="H696" s="14">
        <v>0</v>
      </c>
      <c r="I696" s="14">
        <v>0</v>
      </c>
      <c r="J696" s="15">
        <f>F696*(G696+ (G696= 0))*(H696+ (H696= 0))*(I696+ (I696= 0))</f>
        <v>0</v>
      </c>
      <c r="K696" s="13"/>
      <c r="L696" s="13"/>
      <c r="M696" s="13"/>
    </row>
    <row r="697" spans="1:13" hidden="1" x14ac:dyDescent="0.25">
      <c r="A697" s="13"/>
      <c r="B697" s="13"/>
      <c r="C697" s="13"/>
      <c r="D697" s="16"/>
      <c r="E697" s="12" t="s">
        <v>519</v>
      </c>
      <c r="F697" s="13">
        <v>3</v>
      </c>
      <c r="G697" s="14">
        <v>0</v>
      </c>
      <c r="H697" s="14">
        <v>0</v>
      </c>
      <c r="I697" s="14">
        <v>0</v>
      </c>
      <c r="J697" s="15">
        <f>F697*(G697+ (G697= 0))*(H697+ (H697= 0))*(I697+ (I697= 0))</f>
        <v>3</v>
      </c>
      <c r="K697" s="13"/>
      <c r="L697" s="13"/>
      <c r="M697" s="13"/>
    </row>
    <row r="698" spans="1:13" hidden="1" x14ac:dyDescent="0.25">
      <c r="A698" s="13"/>
      <c r="B698" s="13"/>
      <c r="C698" s="13"/>
      <c r="D698" s="16"/>
      <c r="E698" s="13"/>
      <c r="F698" s="13"/>
      <c r="G698" s="13"/>
      <c r="H698" s="13"/>
      <c r="I698" s="13"/>
      <c r="J698" s="19" t="s">
        <v>526</v>
      </c>
      <c r="K698" s="9">
        <f>SUM(J696:J697)</f>
        <v>3</v>
      </c>
      <c r="L698" s="14">
        <v>148</v>
      </c>
      <c r="M698" s="9">
        <f>ROUND(L698*K698,2)</f>
        <v>444</v>
      </c>
    </row>
    <row r="699" spans="1:13" ht="0.95" hidden="1" customHeight="1" x14ac:dyDescent="0.25">
      <c r="A699" s="20"/>
      <c r="B699" s="20"/>
      <c r="C699" s="20"/>
      <c r="D699" s="25"/>
      <c r="E699" s="20"/>
      <c r="F699" s="20"/>
      <c r="G699" s="20"/>
      <c r="H699" s="20"/>
      <c r="I699" s="20"/>
      <c r="J699" s="20"/>
      <c r="K699" s="20"/>
      <c r="L699" s="20"/>
      <c r="M699" s="20"/>
    </row>
    <row r="700" spans="1:13" ht="22.5" hidden="1" x14ac:dyDescent="0.25">
      <c r="A700" s="12" t="s">
        <v>677</v>
      </c>
      <c r="B700" s="12" t="s">
        <v>22</v>
      </c>
      <c r="C700" s="12" t="s">
        <v>172</v>
      </c>
      <c r="D700" s="24" t="s">
        <v>522</v>
      </c>
      <c r="E700" s="13"/>
      <c r="F700" s="13"/>
      <c r="G700" s="13"/>
      <c r="H700" s="13"/>
      <c r="I700" s="13"/>
      <c r="J700" s="13"/>
      <c r="K700" s="15">
        <f>K705</f>
        <v>1</v>
      </c>
      <c r="L700" s="15">
        <f>L705</f>
        <v>800</v>
      </c>
      <c r="M700" s="15">
        <f>M705</f>
        <v>800</v>
      </c>
    </row>
    <row r="701" spans="1:13" ht="101.25" hidden="1" x14ac:dyDescent="0.25">
      <c r="A701" s="13"/>
      <c r="B701" s="13"/>
      <c r="C701" s="13"/>
      <c r="D701" s="16" t="s">
        <v>523</v>
      </c>
      <c r="E701" s="13"/>
      <c r="F701" s="13"/>
      <c r="G701" s="13"/>
      <c r="H701" s="13"/>
      <c r="I701" s="13"/>
      <c r="J701" s="13"/>
      <c r="K701" s="13"/>
      <c r="L701" s="13"/>
      <c r="M701" s="13"/>
    </row>
    <row r="702" spans="1:13" hidden="1" x14ac:dyDescent="0.25">
      <c r="A702" s="13"/>
      <c r="B702" s="13"/>
      <c r="C702" s="13"/>
      <c r="D702" s="16"/>
      <c r="E702" s="12" t="s">
        <v>494</v>
      </c>
      <c r="F702" s="13">
        <v>0</v>
      </c>
      <c r="G702" s="14">
        <v>0</v>
      </c>
      <c r="H702" s="14">
        <v>0</v>
      </c>
      <c r="I702" s="14">
        <v>0</v>
      </c>
      <c r="J702" s="15">
        <f>F702*(G702+ (G702= 0))*(H702+ (H702= 0))*(I702+ (I702= 0))</f>
        <v>0</v>
      </c>
      <c r="K702" s="13"/>
      <c r="L702" s="13"/>
      <c r="M702" s="13"/>
    </row>
    <row r="703" spans="1:13" hidden="1" x14ac:dyDescent="0.25">
      <c r="A703" s="13"/>
      <c r="B703" s="13"/>
      <c r="C703" s="13"/>
      <c r="D703" s="16"/>
      <c r="E703" s="12" t="s">
        <v>524</v>
      </c>
      <c r="F703" s="13">
        <v>0</v>
      </c>
      <c r="G703" s="14">
        <v>0</v>
      </c>
      <c r="H703" s="14">
        <v>0</v>
      </c>
      <c r="I703" s="14">
        <v>0</v>
      </c>
      <c r="J703" s="15">
        <f>F703*(G703+ (G703= 0))*(H703+ (H703= 0))*(I703+ (I703= 0))</f>
        <v>0</v>
      </c>
      <c r="K703" s="13"/>
      <c r="L703" s="13"/>
      <c r="M703" s="13"/>
    </row>
    <row r="704" spans="1:13" hidden="1" x14ac:dyDescent="0.25">
      <c r="A704" s="13"/>
      <c r="B704" s="13"/>
      <c r="C704" s="13"/>
      <c r="D704" s="16"/>
      <c r="E704" s="12" t="s">
        <v>525</v>
      </c>
      <c r="F704" s="13">
        <v>1</v>
      </c>
      <c r="G704" s="14">
        <v>0</v>
      </c>
      <c r="H704" s="14">
        <v>0</v>
      </c>
      <c r="I704" s="14">
        <v>0</v>
      </c>
      <c r="J704" s="15">
        <f>F704*(G704+ (G704= 0))*(H704+ (H704= 0))*(I704+ (I704= 0))</f>
        <v>1</v>
      </c>
      <c r="K704" s="13"/>
      <c r="L704" s="13"/>
      <c r="M704" s="13"/>
    </row>
    <row r="705" spans="1:13" hidden="1" x14ac:dyDescent="0.25">
      <c r="A705" s="13"/>
      <c r="B705" s="13"/>
      <c r="C705" s="13"/>
      <c r="D705" s="16"/>
      <c r="E705" s="13"/>
      <c r="F705" s="13"/>
      <c r="G705" s="13"/>
      <c r="H705" s="13"/>
      <c r="I705" s="13"/>
      <c r="J705" s="19" t="s">
        <v>734</v>
      </c>
      <c r="K705" s="9">
        <f>SUM(J702:J704)</f>
        <v>1</v>
      </c>
      <c r="L705" s="14">
        <v>800</v>
      </c>
      <c r="M705" s="9">
        <f>ROUND(L705*K705,2)</f>
        <v>800</v>
      </c>
    </row>
    <row r="706" spans="1:13" ht="0.95" hidden="1" customHeight="1" x14ac:dyDescent="0.25">
      <c r="A706" s="20"/>
      <c r="B706" s="20"/>
      <c r="C706" s="20"/>
      <c r="D706" s="25"/>
      <c r="E706" s="20"/>
      <c r="F706" s="20"/>
      <c r="G706" s="20"/>
      <c r="H706" s="20"/>
      <c r="I706" s="20"/>
      <c r="J706" s="20"/>
      <c r="K706" s="20"/>
      <c r="L706" s="20"/>
      <c r="M706" s="20"/>
    </row>
    <row r="707" spans="1:13" hidden="1" x14ac:dyDescent="0.25">
      <c r="A707" s="13"/>
      <c r="B707" s="13"/>
      <c r="C707" s="13"/>
      <c r="D707" s="16"/>
      <c r="E707" s="13"/>
      <c r="F707" s="13"/>
      <c r="G707" s="13"/>
      <c r="H707" s="13"/>
      <c r="I707" s="13"/>
      <c r="J707" s="19" t="s">
        <v>527</v>
      </c>
      <c r="K707" s="14">
        <v>1</v>
      </c>
      <c r="L707" s="9">
        <f>M640+M647+M652+M659+M664+M672+M680+M685+M692+M698+M705</f>
        <v>6276.05</v>
      </c>
      <c r="M707" s="9">
        <f>ROUND(L707*K707,2)</f>
        <v>6276.05</v>
      </c>
    </row>
    <row r="708" spans="1:13" ht="0.95" hidden="1" customHeight="1" x14ac:dyDescent="0.25">
      <c r="A708" s="20"/>
      <c r="B708" s="20"/>
      <c r="C708" s="20"/>
      <c r="D708" s="25"/>
      <c r="E708" s="20"/>
      <c r="F708" s="20"/>
      <c r="G708" s="20"/>
      <c r="H708" s="20"/>
      <c r="I708" s="20"/>
      <c r="J708" s="20"/>
      <c r="K708" s="20"/>
      <c r="L708" s="20"/>
      <c r="M708" s="20"/>
    </row>
    <row r="709" spans="1:13" hidden="1" x14ac:dyDescent="0.25">
      <c r="A709" s="13"/>
      <c r="B709" s="13"/>
      <c r="C709" s="13"/>
      <c r="D709" s="16"/>
      <c r="E709" s="13"/>
      <c r="F709" s="13"/>
      <c r="G709" s="13"/>
      <c r="H709" s="13"/>
      <c r="I709" s="13"/>
      <c r="J709" s="19" t="s">
        <v>528</v>
      </c>
      <c r="K709" s="14">
        <v>1</v>
      </c>
      <c r="L709" s="9">
        <f>M145+M206+M348+M453+M499+M510+M545+M561+M633+M707</f>
        <v>131538.49</v>
      </c>
      <c r="M709" s="9">
        <f>ROUND(L709*K709,2)</f>
        <v>131538.49</v>
      </c>
    </row>
    <row r="710" spans="1:13" ht="0.95" customHeight="1" x14ac:dyDescent="0.25">
      <c r="A710" s="20"/>
      <c r="B710" s="20"/>
      <c r="C710" s="20"/>
      <c r="D710" s="25"/>
      <c r="E710" s="20"/>
      <c r="F710" s="20"/>
      <c r="G710" s="20"/>
      <c r="H710" s="20"/>
      <c r="I710" s="20"/>
      <c r="J710" s="20"/>
      <c r="K710" s="20"/>
      <c r="L710" s="20"/>
      <c r="M710" s="20"/>
    </row>
    <row r="711" spans="1:13" x14ac:dyDescent="0.25">
      <c r="A711" s="7" t="s">
        <v>529</v>
      </c>
      <c r="B711" s="7" t="s">
        <v>16</v>
      </c>
      <c r="C711" s="7" t="s">
        <v>17</v>
      </c>
      <c r="D711" s="22" t="s">
        <v>530</v>
      </c>
      <c r="E711" s="8"/>
      <c r="F711" s="8"/>
      <c r="G711" s="8"/>
      <c r="H711" s="8"/>
      <c r="I711" s="8"/>
      <c r="J711" s="8"/>
      <c r="K711" s="9">
        <f>K1001</f>
        <v>1</v>
      </c>
      <c r="L711" s="9">
        <f>L1001</f>
        <v>42933.82</v>
      </c>
      <c r="M711" s="9">
        <f>M1001</f>
        <v>42933.82</v>
      </c>
    </row>
    <row r="712" spans="1:13" x14ac:dyDescent="0.25">
      <c r="A712" s="10" t="s">
        <v>678</v>
      </c>
      <c r="B712" s="10" t="s">
        <v>16</v>
      </c>
      <c r="C712" s="10" t="s">
        <v>17</v>
      </c>
      <c r="D712" s="23" t="s">
        <v>531</v>
      </c>
      <c r="E712" s="11"/>
      <c r="F712" s="11"/>
      <c r="G712" s="11"/>
      <c r="H712" s="11"/>
      <c r="I712" s="11"/>
      <c r="J712" s="11"/>
      <c r="K712" s="9">
        <f>K875</f>
        <v>1</v>
      </c>
      <c r="L712" s="9">
        <f>L875</f>
        <v>6258.53</v>
      </c>
      <c r="M712" s="9">
        <f>M875</f>
        <v>6258.53</v>
      </c>
    </row>
    <row r="713" spans="1:13" hidden="1" x14ac:dyDescent="0.25">
      <c r="A713" s="12" t="s">
        <v>679</v>
      </c>
      <c r="B713" s="12" t="s">
        <v>22</v>
      </c>
      <c r="C713" s="12" t="s">
        <v>533</v>
      </c>
      <c r="D713" s="24" t="s">
        <v>532</v>
      </c>
      <c r="E713" s="13"/>
      <c r="F713" s="13"/>
      <c r="G713" s="13"/>
      <c r="H713" s="13"/>
      <c r="I713" s="13"/>
      <c r="J713" s="13"/>
      <c r="K713" s="15">
        <f>K716</f>
        <v>1</v>
      </c>
      <c r="L713" s="15">
        <f>L716</f>
        <v>0</v>
      </c>
      <c r="M713" s="15">
        <f>M716</f>
        <v>0</v>
      </c>
    </row>
    <row r="714" spans="1:13" ht="146.25" hidden="1" x14ac:dyDescent="0.25">
      <c r="A714" s="13"/>
      <c r="B714" s="13"/>
      <c r="C714" s="13"/>
      <c r="D714" s="16" t="s">
        <v>534</v>
      </c>
      <c r="E714" s="13"/>
      <c r="F714" s="13"/>
      <c r="G714" s="13"/>
      <c r="H714" s="13"/>
      <c r="I714" s="13"/>
      <c r="J714" s="13"/>
      <c r="K714" s="13"/>
      <c r="L714" s="13"/>
      <c r="M714" s="13"/>
    </row>
    <row r="715" spans="1:13" hidden="1" x14ac:dyDescent="0.25">
      <c r="A715" s="13"/>
      <c r="B715" s="13"/>
      <c r="C715" s="13"/>
      <c r="D715" s="16"/>
      <c r="E715" s="12" t="s">
        <v>344</v>
      </c>
      <c r="F715" s="13">
        <v>1</v>
      </c>
      <c r="G715" s="14">
        <v>0</v>
      </c>
      <c r="H715" s="14">
        <v>0</v>
      </c>
      <c r="I715" s="14">
        <v>0</v>
      </c>
      <c r="J715" s="15">
        <f>F715*(G715+ (G715= 0))*(H715+ (H715= 0))*(I715+ (I715= 0))</f>
        <v>1</v>
      </c>
      <c r="K715" s="13"/>
      <c r="L715" s="13"/>
      <c r="M715" s="13"/>
    </row>
    <row r="716" spans="1:13" hidden="1" x14ac:dyDescent="0.25">
      <c r="A716" s="13"/>
      <c r="B716" s="13"/>
      <c r="C716" s="13"/>
      <c r="D716" s="16"/>
      <c r="E716" s="13"/>
      <c r="F716" s="13"/>
      <c r="G716" s="13"/>
      <c r="H716" s="13"/>
      <c r="I716" s="13"/>
      <c r="J716" s="19" t="s">
        <v>735</v>
      </c>
      <c r="K716" s="9">
        <f>SUM(J715:J715)</f>
        <v>1</v>
      </c>
      <c r="L716" s="14">
        <v>0</v>
      </c>
      <c r="M716" s="9">
        <f>ROUND(L716*K716,2)</f>
        <v>0</v>
      </c>
    </row>
    <row r="717" spans="1:13" ht="0.95" hidden="1" customHeight="1" x14ac:dyDescent="0.25">
      <c r="A717" s="20"/>
      <c r="B717" s="20"/>
      <c r="C717" s="20"/>
      <c r="D717" s="25"/>
      <c r="E717" s="20"/>
      <c r="F717" s="20"/>
      <c r="G717" s="20"/>
      <c r="H717" s="20"/>
      <c r="I717" s="20"/>
      <c r="J717" s="20"/>
      <c r="K717" s="20"/>
      <c r="L717" s="20"/>
      <c r="M717" s="20"/>
    </row>
    <row r="718" spans="1:13" ht="22.9" hidden="1" customHeight="1" x14ac:dyDescent="0.25">
      <c r="A718" s="12" t="s">
        <v>680</v>
      </c>
      <c r="B718" s="12" t="s">
        <v>22</v>
      </c>
      <c r="C718" s="12" t="s">
        <v>342</v>
      </c>
      <c r="D718" s="24" t="s">
        <v>535</v>
      </c>
      <c r="E718" s="13"/>
      <c r="F718" s="13"/>
      <c r="G718" s="13"/>
      <c r="H718" s="13"/>
      <c r="I718" s="13"/>
      <c r="J718" s="13"/>
      <c r="K718" s="15">
        <f>K721</f>
        <v>1</v>
      </c>
      <c r="L718" s="15">
        <f>L721</f>
        <v>180</v>
      </c>
      <c r="M718" s="15">
        <f>M721</f>
        <v>180</v>
      </c>
    </row>
    <row r="719" spans="1:13" ht="78.75" hidden="1" x14ac:dyDescent="0.25">
      <c r="A719" s="13"/>
      <c r="B719" s="13"/>
      <c r="C719" s="13"/>
      <c r="D719" s="16" t="s">
        <v>536</v>
      </c>
      <c r="E719" s="13"/>
      <c r="F719" s="13"/>
      <c r="G719" s="13"/>
      <c r="H719" s="13"/>
      <c r="I719" s="13"/>
      <c r="J719" s="13"/>
      <c r="K719" s="13"/>
      <c r="L719" s="13"/>
      <c r="M719" s="13"/>
    </row>
    <row r="720" spans="1:13" hidden="1" x14ac:dyDescent="0.25">
      <c r="A720" s="13"/>
      <c r="B720" s="13"/>
      <c r="C720" s="13"/>
      <c r="D720" s="16"/>
      <c r="E720" s="12" t="s">
        <v>537</v>
      </c>
      <c r="F720" s="13">
        <v>1</v>
      </c>
      <c r="G720" s="14">
        <v>0</v>
      </c>
      <c r="H720" s="14">
        <v>0</v>
      </c>
      <c r="I720" s="14">
        <v>0</v>
      </c>
      <c r="J720" s="15">
        <f>F720*(G720+ (G720= 0))*(H720+ (H720= 0))*(I720+ (I720= 0))</f>
        <v>1</v>
      </c>
      <c r="K720" s="13"/>
      <c r="L720" s="13"/>
      <c r="M720" s="13"/>
    </row>
    <row r="721" spans="1:13" hidden="1" x14ac:dyDescent="0.25">
      <c r="A721" s="13"/>
      <c r="B721" s="13"/>
      <c r="C721" s="13"/>
      <c r="D721" s="16"/>
      <c r="E721" s="13"/>
      <c r="F721" s="13"/>
      <c r="G721" s="13"/>
      <c r="H721" s="13"/>
      <c r="I721" s="13"/>
      <c r="J721" s="19" t="s">
        <v>736</v>
      </c>
      <c r="K721" s="9">
        <f>SUM(J720:J720)</f>
        <v>1</v>
      </c>
      <c r="L721" s="14">
        <v>180</v>
      </c>
      <c r="M721" s="9">
        <f>ROUND(L721*K721,2)</f>
        <v>180</v>
      </c>
    </row>
    <row r="722" spans="1:13" ht="0.95" hidden="1" customHeight="1" x14ac:dyDescent="0.25">
      <c r="A722" s="20"/>
      <c r="B722" s="20"/>
      <c r="C722" s="20"/>
      <c r="D722" s="25"/>
      <c r="E722" s="20"/>
      <c r="F722" s="20"/>
      <c r="G722" s="20"/>
      <c r="H722" s="20"/>
      <c r="I722" s="20"/>
      <c r="J722" s="20"/>
      <c r="K722" s="20"/>
      <c r="L722" s="20"/>
      <c r="M722" s="20"/>
    </row>
    <row r="723" spans="1:13" ht="22.5" hidden="1" x14ac:dyDescent="0.25">
      <c r="A723" s="12" t="s">
        <v>681</v>
      </c>
      <c r="B723" s="12" t="s">
        <v>22</v>
      </c>
      <c r="C723" s="12" t="s">
        <v>492</v>
      </c>
      <c r="D723" s="24" t="s">
        <v>538</v>
      </c>
      <c r="E723" s="13"/>
      <c r="F723" s="13"/>
      <c r="G723" s="13"/>
      <c r="H723" s="13"/>
      <c r="I723" s="13"/>
      <c r="J723" s="13"/>
      <c r="K723" s="15">
        <f>K726</f>
        <v>25</v>
      </c>
      <c r="L723" s="15">
        <f>L726</f>
        <v>12.79</v>
      </c>
      <c r="M723" s="15">
        <f>M726</f>
        <v>319.75</v>
      </c>
    </row>
    <row r="724" spans="1:13" ht="202.5" hidden="1" x14ac:dyDescent="0.25">
      <c r="A724" s="13"/>
      <c r="B724" s="13"/>
      <c r="C724" s="13"/>
      <c r="D724" s="16" t="s">
        <v>539</v>
      </c>
      <c r="E724" s="13"/>
      <c r="F724" s="13"/>
      <c r="G724" s="13"/>
      <c r="H724" s="13"/>
      <c r="I724" s="13"/>
      <c r="J724" s="13"/>
      <c r="K724" s="13"/>
      <c r="L724" s="13"/>
      <c r="M724" s="13"/>
    </row>
    <row r="725" spans="1:13" hidden="1" x14ac:dyDescent="0.25">
      <c r="A725" s="13"/>
      <c r="B725" s="13"/>
      <c r="C725" s="13"/>
      <c r="D725" s="16"/>
      <c r="E725" s="12" t="s">
        <v>540</v>
      </c>
      <c r="F725" s="13">
        <v>1</v>
      </c>
      <c r="G725" s="14">
        <v>25</v>
      </c>
      <c r="H725" s="14">
        <v>0</v>
      </c>
      <c r="I725" s="14">
        <v>0</v>
      </c>
      <c r="J725" s="15">
        <f>F725*(G725+ (G725= 0))*(H725+ (H725= 0))*(I725+ (I725= 0))</f>
        <v>25</v>
      </c>
      <c r="K725" s="13"/>
      <c r="L725" s="13"/>
      <c r="M725" s="13"/>
    </row>
    <row r="726" spans="1:13" hidden="1" x14ac:dyDescent="0.25">
      <c r="A726" s="13"/>
      <c r="B726" s="13"/>
      <c r="C726" s="13"/>
      <c r="D726" s="16"/>
      <c r="E726" s="13"/>
      <c r="F726" s="13"/>
      <c r="G726" s="13"/>
      <c r="H726" s="13"/>
      <c r="I726" s="13"/>
      <c r="J726" s="19" t="s">
        <v>737</v>
      </c>
      <c r="K726" s="9">
        <f>SUM(J725:J725)</f>
        <v>25</v>
      </c>
      <c r="L726" s="14">
        <v>12.79</v>
      </c>
      <c r="M726" s="9">
        <f>ROUND(L726*K726,2)</f>
        <v>319.75</v>
      </c>
    </row>
    <row r="727" spans="1:13" ht="0.95" hidden="1" customHeight="1" x14ac:dyDescent="0.25">
      <c r="A727" s="20"/>
      <c r="B727" s="20"/>
      <c r="C727" s="20"/>
      <c r="D727" s="25"/>
      <c r="E727" s="20"/>
      <c r="F727" s="20"/>
      <c r="G727" s="20"/>
      <c r="H727" s="20"/>
      <c r="I727" s="20"/>
      <c r="J727" s="20"/>
      <c r="K727" s="20"/>
      <c r="L727" s="20"/>
      <c r="M727" s="20"/>
    </row>
    <row r="728" spans="1:13" ht="22.5" hidden="1" x14ac:dyDescent="0.25">
      <c r="A728" s="12" t="s">
        <v>682</v>
      </c>
      <c r="B728" s="12" t="s">
        <v>22</v>
      </c>
      <c r="C728" s="12" t="s">
        <v>492</v>
      </c>
      <c r="D728" s="24" t="s">
        <v>541</v>
      </c>
      <c r="E728" s="13"/>
      <c r="F728" s="13"/>
      <c r="G728" s="13"/>
      <c r="H728" s="13"/>
      <c r="I728" s="13"/>
      <c r="J728" s="13"/>
      <c r="K728" s="15">
        <f>K732</f>
        <v>25</v>
      </c>
      <c r="L728" s="15">
        <f>L732</f>
        <v>2.76</v>
      </c>
      <c r="M728" s="15">
        <f>M732</f>
        <v>69</v>
      </c>
    </row>
    <row r="729" spans="1:13" ht="101.25" hidden="1" x14ac:dyDescent="0.25">
      <c r="A729" s="13"/>
      <c r="B729" s="13"/>
      <c r="C729" s="13"/>
      <c r="D729" s="16" t="s">
        <v>542</v>
      </c>
      <c r="E729" s="13"/>
      <c r="F729" s="13"/>
      <c r="G729" s="13"/>
      <c r="H729" s="13"/>
      <c r="I729" s="13"/>
      <c r="J729" s="13"/>
      <c r="K729" s="13"/>
      <c r="L729" s="13"/>
      <c r="M729" s="13"/>
    </row>
    <row r="730" spans="1:13" hidden="1" x14ac:dyDescent="0.25">
      <c r="A730" s="13"/>
      <c r="B730" s="13"/>
      <c r="C730" s="13"/>
      <c r="D730" s="16"/>
      <c r="E730" s="12" t="s">
        <v>494</v>
      </c>
      <c r="F730" s="13">
        <v>0</v>
      </c>
      <c r="G730" s="14">
        <v>0</v>
      </c>
      <c r="H730" s="14">
        <v>0</v>
      </c>
      <c r="I730" s="14">
        <v>0</v>
      </c>
      <c r="J730" s="15">
        <f>F730*(G730+ (G730= 0))*(H730+ (H730= 0))*(I730+ (I730= 0))</f>
        <v>0</v>
      </c>
      <c r="K730" s="13"/>
      <c r="L730" s="13"/>
      <c r="M730" s="13"/>
    </row>
    <row r="731" spans="1:13" hidden="1" x14ac:dyDescent="0.25">
      <c r="A731" s="13"/>
      <c r="B731" s="13"/>
      <c r="C731" s="13"/>
      <c r="D731" s="16"/>
      <c r="E731" s="12" t="s">
        <v>540</v>
      </c>
      <c r="F731" s="13">
        <v>1</v>
      </c>
      <c r="G731" s="14">
        <v>25</v>
      </c>
      <c r="H731" s="14">
        <v>0</v>
      </c>
      <c r="I731" s="14">
        <v>0</v>
      </c>
      <c r="J731" s="15">
        <f>F731*(G731+ (G731= 0))*(H731+ (H731= 0))*(I731+ (I731= 0))</f>
        <v>25</v>
      </c>
      <c r="K731" s="13"/>
      <c r="L731" s="13"/>
      <c r="M731" s="13"/>
    </row>
    <row r="732" spans="1:13" hidden="1" x14ac:dyDescent="0.25">
      <c r="A732" s="13"/>
      <c r="B732" s="13"/>
      <c r="C732" s="13"/>
      <c r="D732" s="16"/>
      <c r="E732" s="13"/>
      <c r="F732" s="13"/>
      <c r="G732" s="13"/>
      <c r="H732" s="13"/>
      <c r="I732" s="13"/>
      <c r="J732" s="19" t="s">
        <v>738</v>
      </c>
      <c r="K732" s="9">
        <f>SUM(J730:J731)</f>
        <v>25</v>
      </c>
      <c r="L732" s="14">
        <v>2.76</v>
      </c>
      <c r="M732" s="9">
        <f>ROUND(L732*K732,2)</f>
        <v>69</v>
      </c>
    </row>
    <row r="733" spans="1:13" ht="0.95" hidden="1" customHeight="1" x14ac:dyDescent="0.25">
      <c r="A733" s="20"/>
      <c r="B733" s="20"/>
      <c r="C733" s="20"/>
      <c r="D733" s="25"/>
      <c r="E733" s="20"/>
      <c r="F733" s="20"/>
      <c r="G733" s="20"/>
      <c r="H733" s="20"/>
      <c r="I733" s="20"/>
      <c r="J733" s="20"/>
      <c r="K733" s="20"/>
      <c r="L733" s="20"/>
      <c r="M733" s="20"/>
    </row>
    <row r="734" spans="1:13" ht="22.5" hidden="1" x14ac:dyDescent="0.25">
      <c r="A734" s="12" t="s">
        <v>683</v>
      </c>
      <c r="B734" s="12" t="s">
        <v>22</v>
      </c>
      <c r="C734" s="12" t="s">
        <v>342</v>
      </c>
      <c r="D734" s="24" t="s">
        <v>543</v>
      </c>
      <c r="E734" s="13"/>
      <c r="F734" s="13"/>
      <c r="G734" s="13"/>
      <c r="H734" s="13"/>
      <c r="I734" s="13"/>
      <c r="J734" s="13"/>
      <c r="K734" s="15">
        <f>K737</f>
        <v>1</v>
      </c>
      <c r="L734" s="15">
        <f>L737</f>
        <v>276.29000000000002</v>
      </c>
      <c r="M734" s="15">
        <f>M737</f>
        <v>276.29000000000002</v>
      </c>
    </row>
    <row r="735" spans="1:13" ht="303.75" hidden="1" x14ac:dyDescent="0.25">
      <c r="A735" s="13"/>
      <c r="B735" s="13"/>
      <c r="C735" s="13"/>
      <c r="D735" s="16" t="s">
        <v>544</v>
      </c>
      <c r="E735" s="13"/>
      <c r="F735" s="13"/>
      <c r="G735" s="13"/>
      <c r="H735" s="13"/>
      <c r="I735" s="13"/>
      <c r="J735" s="13"/>
      <c r="K735" s="13"/>
      <c r="L735" s="13"/>
      <c r="M735" s="13"/>
    </row>
    <row r="736" spans="1:13" hidden="1" x14ac:dyDescent="0.25">
      <c r="A736" s="13"/>
      <c r="B736" s="13"/>
      <c r="C736" s="13"/>
      <c r="D736" s="16"/>
      <c r="E736" s="12" t="s">
        <v>545</v>
      </c>
      <c r="F736" s="13">
        <v>1</v>
      </c>
      <c r="G736" s="14">
        <v>0</v>
      </c>
      <c r="H736" s="14">
        <v>0</v>
      </c>
      <c r="I736" s="14">
        <v>0</v>
      </c>
      <c r="J736" s="15">
        <f>F736*(G736+ (G736= 0))*(H736+ (H736= 0))*(I736+ (I736= 0))</f>
        <v>1</v>
      </c>
      <c r="K736" s="13"/>
      <c r="L736" s="13"/>
      <c r="M736" s="13"/>
    </row>
    <row r="737" spans="1:13" hidden="1" x14ac:dyDescent="0.25">
      <c r="A737" s="13"/>
      <c r="B737" s="13"/>
      <c r="C737" s="13"/>
      <c r="D737" s="16"/>
      <c r="E737" s="13"/>
      <c r="F737" s="13"/>
      <c r="G737" s="13"/>
      <c r="H737" s="13"/>
      <c r="I737" s="13"/>
      <c r="J737" s="19" t="s">
        <v>739</v>
      </c>
      <c r="K737" s="9">
        <f>SUM(J736:J736)</f>
        <v>1</v>
      </c>
      <c r="L737" s="14">
        <v>276.29000000000002</v>
      </c>
      <c r="M737" s="9">
        <f>ROUND(L737*K737,2)</f>
        <v>276.29000000000002</v>
      </c>
    </row>
    <row r="738" spans="1:13" ht="0.95" hidden="1" customHeight="1" x14ac:dyDescent="0.25">
      <c r="A738" s="20"/>
      <c r="B738" s="20"/>
      <c r="C738" s="20"/>
      <c r="D738" s="25"/>
      <c r="E738" s="20"/>
      <c r="F738" s="20"/>
      <c r="G738" s="20"/>
      <c r="H738" s="20"/>
      <c r="I738" s="20"/>
      <c r="J738" s="20"/>
      <c r="K738" s="20"/>
      <c r="L738" s="20"/>
      <c r="M738" s="20"/>
    </row>
    <row r="739" spans="1:13" hidden="1" x14ac:dyDescent="0.25">
      <c r="A739" s="12" t="s">
        <v>684</v>
      </c>
      <c r="B739" s="12" t="s">
        <v>22</v>
      </c>
      <c r="C739" s="12" t="s">
        <v>342</v>
      </c>
      <c r="D739" s="24" t="s">
        <v>546</v>
      </c>
      <c r="E739" s="13"/>
      <c r="F739" s="13"/>
      <c r="G739" s="13"/>
      <c r="H739" s="13"/>
      <c r="I739" s="13"/>
      <c r="J739" s="13"/>
      <c r="K739" s="15">
        <f>K745</f>
        <v>4</v>
      </c>
      <c r="L739" s="15">
        <f>L745</f>
        <v>11</v>
      </c>
      <c r="M739" s="15">
        <f>M745</f>
        <v>44</v>
      </c>
    </row>
    <row r="740" spans="1:13" ht="202.5" hidden="1" x14ac:dyDescent="0.25">
      <c r="A740" s="13"/>
      <c r="B740" s="13"/>
      <c r="C740" s="13"/>
      <c r="D740" s="16" t="s">
        <v>547</v>
      </c>
      <c r="E740" s="13"/>
      <c r="F740" s="13"/>
      <c r="G740" s="13"/>
      <c r="H740" s="13"/>
      <c r="I740" s="13"/>
      <c r="J740" s="13"/>
      <c r="K740" s="13"/>
      <c r="L740" s="13"/>
      <c r="M740" s="13"/>
    </row>
    <row r="741" spans="1:13" hidden="1" x14ac:dyDescent="0.25">
      <c r="A741" s="13"/>
      <c r="B741" s="13"/>
      <c r="C741" s="13"/>
      <c r="D741" s="16"/>
      <c r="E741" s="12" t="s">
        <v>548</v>
      </c>
      <c r="F741" s="13">
        <v>1</v>
      </c>
      <c r="G741" s="14">
        <v>0</v>
      </c>
      <c r="H741" s="14">
        <v>0</v>
      </c>
      <c r="I741" s="14">
        <v>0</v>
      </c>
      <c r="J741" s="15">
        <f>F741*(G741+ (G741= 0))*(H741+ (H741= 0))*(I741+ (I741= 0))</f>
        <v>1</v>
      </c>
      <c r="K741" s="13"/>
      <c r="L741" s="13"/>
      <c r="M741" s="13"/>
    </row>
    <row r="742" spans="1:13" hidden="1" x14ac:dyDescent="0.25">
      <c r="A742" s="13"/>
      <c r="B742" s="13"/>
      <c r="C742" s="13"/>
      <c r="D742" s="16"/>
      <c r="E742" s="12" t="s">
        <v>365</v>
      </c>
      <c r="F742" s="13">
        <v>1</v>
      </c>
      <c r="G742" s="14">
        <v>0</v>
      </c>
      <c r="H742" s="14">
        <v>0</v>
      </c>
      <c r="I742" s="14">
        <v>0</v>
      </c>
      <c r="J742" s="15">
        <f>F742*(G742+ (G742= 0))*(H742+ (H742= 0))*(I742+ (I742= 0))</f>
        <v>1</v>
      </c>
      <c r="K742" s="13"/>
      <c r="L742" s="13"/>
      <c r="M742" s="13"/>
    </row>
    <row r="743" spans="1:13" hidden="1" x14ac:dyDescent="0.25">
      <c r="A743" s="13"/>
      <c r="B743" s="13"/>
      <c r="C743" s="13"/>
      <c r="D743" s="16"/>
      <c r="E743" s="12" t="s">
        <v>318</v>
      </c>
      <c r="F743" s="13">
        <v>1</v>
      </c>
      <c r="G743" s="14">
        <v>0</v>
      </c>
      <c r="H743" s="14">
        <v>0</v>
      </c>
      <c r="I743" s="14">
        <v>0</v>
      </c>
      <c r="J743" s="15">
        <f>F743*(G743+ (G743= 0))*(H743+ (H743= 0))*(I743+ (I743= 0))</f>
        <v>1</v>
      </c>
      <c r="K743" s="13"/>
      <c r="L743" s="13"/>
      <c r="M743" s="13"/>
    </row>
    <row r="744" spans="1:13" hidden="1" x14ac:dyDescent="0.25">
      <c r="A744" s="13"/>
      <c r="B744" s="13"/>
      <c r="C744" s="13"/>
      <c r="D744" s="16"/>
      <c r="E744" s="12" t="s">
        <v>319</v>
      </c>
      <c r="F744" s="13">
        <v>1</v>
      </c>
      <c r="G744" s="14">
        <v>0</v>
      </c>
      <c r="H744" s="14">
        <v>0</v>
      </c>
      <c r="I744" s="14">
        <v>0</v>
      </c>
      <c r="J744" s="15">
        <f>F744*(G744+ (G744= 0))*(H744+ (H744= 0))*(I744+ (I744= 0))</f>
        <v>1</v>
      </c>
      <c r="K744" s="13"/>
      <c r="L744" s="13"/>
      <c r="M744" s="13"/>
    </row>
    <row r="745" spans="1:13" hidden="1" x14ac:dyDescent="0.25">
      <c r="A745" s="13"/>
      <c r="B745" s="13"/>
      <c r="C745" s="13"/>
      <c r="D745" s="16"/>
      <c r="E745" s="13"/>
      <c r="F745" s="13"/>
      <c r="G745" s="13"/>
      <c r="H745" s="13"/>
      <c r="I745" s="13"/>
      <c r="J745" s="19" t="s">
        <v>740</v>
      </c>
      <c r="K745" s="9">
        <f>SUM(J741:J744)</f>
        <v>4</v>
      </c>
      <c r="L745" s="14">
        <v>11</v>
      </c>
      <c r="M745" s="9">
        <f>ROUND(L745*K745,2)</f>
        <v>44</v>
      </c>
    </row>
    <row r="746" spans="1:13" ht="0.95" hidden="1" customHeight="1" x14ac:dyDescent="0.25">
      <c r="A746" s="20"/>
      <c r="B746" s="20"/>
      <c r="C746" s="20"/>
      <c r="D746" s="25"/>
      <c r="E746" s="20"/>
      <c r="F746" s="20"/>
      <c r="G746" s="20"/>
      <c r="H746" s="20"/>
      <c r="I746" s="20"/>
      <c r="J746" s="20"/>
      <c r="K746" s="20"/>
      <c r="L746" s="20"/>
      <c r="M746" s="20"/>
    </row>
    <row r="747" spans="1:13" hidden="1" x14ac:dyDescent="0.25">
      <c r="A747" s="12" t="s">
        <v>685</v>
      </c>
      <c r="B747" s="12" t="s">
        <v>22</v>
      </c>
      <c r="C747" s="12" t="s">
        <v>342</v>
      </c>
      <c r="D747" s="24" t="s">
        <v>549</v>
      </c>
      <c r="E747" s="13"/>
      <c r="F747" s="13"/>
      <c r="G747" s="13"/>
      <c r="H747" s="13"/>
      <c r="I747" s="13"/>
      <c r="J747" s="13"/>
      <c r="K747" s="15">
        <f>K753</f>
        <v>3</v>
      </c>
      <c r="L747" s="15">
        <f>L753</f>
        <v>12</v>
      </c>
      <c r="M747" s="15">
        <f>M753</f>
        <v>36</v>
      </c>
    </row>
    <row r="748" spans="1:13" ht="202.5" hidden="1" x14ac:dyDescent="0.25">
      <c r="A748" s="13"/>
      <c r="B748" s="13"/>
      <c r="C748" s="13"/>
      <c r="D748" s="16" t="s">
        <v>550</v>
      </c>
      <c r="E748" s="13"/>
      <c r="F748" s="13"/>
      <c r="G748" s="13"/>
      <c r="H748" s="13"/>
      <c r="I748" s="13"/>
      <c r="J748" s="13"/>
      <c r="K748" s="13"/>
      <c r="L748" s="13"/>
      <c r="M748" s="13"/>
    </row>
    <row r="749" spans="1:13" hidden="1" x14ac:dyDescent="0.25">
      <c r="A749" s="13"/>
      <c r="B749" s="13"/>
      <c r="C749" s="13"/>
      <c r="D749" s="16"/>
      <c r="E749" s="12" t="s">
        <v>551</v>
      </c>
      <c r="F749" s="13">
        <v>0</v>
      </c>
      <c r="G749" s="14">
        <v>0</v>
      </c>
      <c r="H749" s="14">
        <v>0</v>
      </c>
      <c r="I749" s="14">
        <v>0</v>
      </c>
      <c r="J749" s="15">
        <f>F749*(G749+ (G749= 0))*(H749+ (H749= 0))*(I749+ (I749= 0))</f>
        <v>0</v>
      </c>
      <c r="K749" s="13"/>
      <c r="L749" s="13"/>
      <c r="M749" s="13"/>
    </row>
    <row r="750" spans="1:13" hidden="1" x14ac:dyDescent="0.25">
      <c r="A750" s="13"/>
      <c r="B750" s="13"/>
      <c r="C750" s="13"/>
      <c r="D750" s="16"/>
      <c r="E750" s="12" t="s">
        <v>318</v>
      </c>
      <c r="F750" s="13">
        <v>1</v>
      </c>
      <c r="G750" s="14">
        <v>0</v>
      </c>
      <c r="H750" s="14">
        <v>0</v>
      </c>
      <c r="I750" s="14">
        <v>0</v>
      </c>
      <c r="J750" s="15">
        <f>F750*(G750+ (G750= 0))*(H750+ (H750= 0))*(I750+ (I750= 0))</f>
        <v>1</v>
      </c>
      <c r="K750" s="13"/>
      <c r="L750" s="13"/>
      <c r="M750" s="13"/>
    </row>
    <row r="751" spans="1:13" hidden="1" x14ac:dyDescent="0.25">
      <c r="A751" s="13"/>
      <c r="B751" s="13"/>
      <c r="C751" s="13"/>
      <c r="D751" s="16"/>
      <c r="E751" s="12" t="s">
        <v>319</v>
      </c>
      <c r="F751" s="13">
        <v>1</v>
      </c>
      <c r="G751" s="14">
        <v>0</v>
      </c>
      <c r="H751" s="14">
        <v>0</v>
      </c>
      <c r="I751" s="14">
        <v>0</v>
      </c>
      <c r="J751" s="15">
        <f>F751*(G751+ (G751= 0))*(H751+ (H751= 0))*(I751+ (I751= 0))</f>
        <v>1</v>
      </c>
      <c r="K751" s="13"/>
      <c r="L751" s="13"/>
      <c r="M751" s="13"/>
    </row>
    <row r="752" spans="1:13" hidden="1" x14ac:dyDescent="0.25">
      <c r="A752" s="13"/>
      <c r="B752" s="13"/>
      <c r="C752" s="13"/>
      <c r="D752" s="16"/>
      <c r="E752" s="12" t="s">
        <v>552</v>
      </c>
      <c r="F752" s="13">
        <v>1</v>
      </c>
      <c r="G752" s="14">
        <v>0</v>
      </c>
      <c r="H752" s="14">
        <v>0</v>
      </c>
      <c r="I752" s="14">
        <v>0</v>
      </c>
      <c r="J752" s="15">
        <f>F752*(G752+ (G752= 0))*(H752+ (H752= 0))*(I752+ (I752= 0))</f>
        <v>1</v>
      </c>
      <c r="K752" s="13"/>
      <c r="L752" s="13"/>
      <c r="M752" s="13"/>
    </row>
    <row r="753" spans="1:13" hidden="1" x14ac:dyDescent="0.25">
      <c r="A753" s="13"/>
      <c r="B753" s="13"/>
      <c r="C753" s="13"/>
      <c r="D753" s="16"/>
      <c r="E753" s="13"/>
      <c r="F753" s="13"/>
      <c r="G753" s="13"/>
      <c r="H753" s="13"/>
      <c r="I753" s="13"/>
      <c r="J753" s="19" t="s">
        <v>741</v>
      </c>
      <c r="K753" s="9">
        <f>SUM(J749:J752)</f>
        <v>3</v>
      </c>
      <c r="L753" s="14">
        <v>12</v>
      </c>
      <c r="M753" s="9">
        <f>ROUND(L753*K753,2)</f>
        <v>36</v>
      </c>
    </row>
    <row r="754" spans="1:13" ht="0.95" hidden="1" customHeight="1" x14ac:dyDescent="0.25">
      <c r="A754" s="20"/>
      <c r="B754" s="20"/>
      <c r="C754" s="20"/>
      <c r="D754" s="25"/>
      <c r="E754" s="20"/>
      <c r="F754" s="20"/>
      <c r="G754" s="20"/>
      <c r="H754" s="20"/>
      <c r="I754" s="20"/>
      <c r="J754" s="20"/>
      <c r="K754" s="20"/>
      <c r="L754" s="20"/>
      <c r="M754" s="20"/>
    </row>
    <row r="755" spans="1:13" ht="22.5" hidden="1" x14ac:dyDescent="0.25">
      <c r="A755" s="12" t="s">
        <v>686</v>
      </c>
      <c r="B755" s="12" t="s">
        <v>22</v>
      </c>
      <c r="C755" s="12" t="s">
        <v>231</v>
      </c>
      <c r="D755" s="24" t="s">
        <v>553</v>
      </c>
      <c r="E755" s="13"/>
      <c r="F755" s="13"/>
      <c r="G755" s="13"/>
      <c r="H755" s="13"/>
      <c r="I755" s="13"/>
      <c r="J755" s="13"/>
      <c r="K755" s="15">
        <f>K761</f>
        <v>28</v>
      </c>
      <c r="L755" s="15">
        <f>L761</f>
        <v>12.7</v>
      </c>
      <c r="M755" s="15">
        <f>M761</f>
        <v>355.6</v>
      </c>
    </row>
    <row r="756" spans="1:13" ht="78.75" hidden="1" x14ac:dyDescent="0.25">
      <c r="A756" s="13"/>
      <c r="B756" s="13"/>
      <c r="C756" s="13"/>
      <c r="D756" s="16" t="s">
        <v>554</v>
      </c>
      <c r="E756" s="13"/>
      <c r="F756" s="13"/>
      <c r="G756" s="13"/>
      <c r="H756" s="13"/>
      <c r="I756" s="13"/>
      <c r="J756" s="13"/>
      <c r="K756" s="13"/>
      <c r="L756" s="13"/>
      <c r="M756" s="13"/>
    </row>
    <row r="757" spans="1:13" hidden="1" x14ac:dyDescent="0.25">
      <c r="A757" s="13"/>
      <c r="B757" s="13"/>
      <c r="C757" s="13"/>
      <c r="D757" s="16"/>
      <c r="E757" s="12" t="s">
        <v>318</v>
      </c>
      <c r="F757" s="13">
        <v>1</v>
      </c>
      <c r="G757" s="14">
        <v>8</v>
      </c>
      <c r="H757" s="14">
        <v>0</v>
      </c>
      <c r="I757" s="14">
        <v>0</v>
      </c>
      <c r="J757" s="15">
        <f>F757*(G757+ (G757= 0))*(H757+ (H757= 0))*(I757+ (I757= 0))</f>
        <v>8</v>
      </c>
      <c r="K757" s="13"/>
      <c r="L757" s="13"/>
      <c r="M757" s="13"/>
    </row>
    <row r="758" spans="1:13" hidden="1" x14ac:dyDescent="0.25">
      <c r="A758" s="13"/>
      <c r="B758" s="13"/>
      <c r="C758" s="13"/>
      <c r="D758" s="16"/>
      <c r="E758" s="12" t="s">
        <v>23</v>
      </c>
      <c r="F758" s="13">
        <v>1</v>
      </c>
      <c r="G758" s="14">
        <v>7</v>
      </c>
      <c r="H758" s="14">
        <v>0</v>
      </c>
      <c r="I758" s="14">
        <v>0</v>
      </c>
      <c r="J758" s="15">
        <f>F758*(G758+ (G758= 0))*(H758+ (H758= 0))*(I758+ (I758= 0))</f>
        <v>7</v>
      </c>
      <c r="K758" s="13"/>
      <c r="L758" s="13"/>
      <c r="M758" s="13"/>
    </row>
    <row r="759" spans="1:13" hidden="1" x14ac:dyDescent="0.25">
      <c r="A759" s="13"/>
      <c r="B759" s="13"/>
      <c r="C759" s="13"/>
      <c r="D759" s="16"/>
      <c r="E759" s="12" t="s">
        <v>319</v>
      </c>
      <c r="F759" s="13">
        <v>1</v>
      </c>
      <c r="G759" s="14">
        <v>6</v>
      </c>
      <c r="H759" s="14">
        <v>0</v>
      </c>
      <c r="I759" s="14">
        <v>0</v>
      </c>
      <c r="J759" s="15">
        <f>F759*(G759+ (G759= 0))*(H759+ (H759= 0))*(I759+ (I759= 0))</f>
        <v>6</v>
      </c>
      <c r="K759" s="13"/>
      <c r="L759" s="13"/>
      <c r="M759" s="13"/>
    </row>
    <row r="760" spans="1:13" hidden="1" x14ac:dyDescent="0.25">
      <c r="A760" s="13"/>
      <c r="B760" s="13"/>
      <c r="C760" s="13"/>
      <c r="D760" s="16"/>
      <c r="E760" s="12" t="s">
        <v>23</v>
      </c>
      <c r="F760" s="13">
        <v>1</v>
      </c>
      <c r="G760" s="14">
        <v>7</v>
      </c>
      <c r="H760" s="14">
        <v>0</v>
      </c>
      <c r="I760" s="14">
        <v>0</v>
      </c>
      <c r="J760" s="15">
        <f>F760*(G760+ (G760= 0))*(H760+ (H760= 0))*(I760+ (I760= 0))</f>
        <v>7</v>
      </c>
      <c r="K760" s="13"/>
      <c r="L760" s="13"/>
      <c r="M760" s="13"/>
    </row>
    <row r="761" spans="1:13" hidden="1" x14ac:dyDescent="0.25">
      <c r="A761" s="13"/>
      <c r="B761" s="13"/>
      <c r="C761" s="13"/>
      <c r="D761" s="16"/>
      <c r="E761" s="13"/>
      <c r="F761" s="13"/>
      <c r="G761" s="13"/>
      <c r="H761" s="13"/>
      <c r="I761" s="13"/>
      <c r="J761" s="19" t="s">
        <v>742</v>
      </c>
      <c r="K761" s="9">
        <f>SUM(J757:J760)</f>
        <v>28</v>
      </c>
      <c r="L761" s="14">
        <v>12.7</v>
      </c>
      <c r="M761" s="9">
        <f>ROUND(L761*K761,2)</f>
        <v>355.6</v>
      </c>
    </row>
    <row r="762" spans="1:13" ht="0.95" hidden="1" customHeight="1" x14ac:dyDescent="0.25">
      <c r="A762" s="20"/>
      <c r="B762" s="20"/>
      <c r="C762" s="20"/>
      <c r="D762" s="25"/>
      <c r="E762" s="20"/>
      <c r="F762" s="20"/>
      <c r="G762" s="20"/>
      <c r="H762" s="20"/>
      <c r="I762" s="20"/>
      <c r="J762" s="20"/>
      <c r="K762" s="20"/>
      <c r="L762" s="20"/>
      <c r="M762" s="20"/>
    </row>
    <row r="763" spans="1:13" hidden="1" x14ac:dyDescent="0.25">
      <c r="A763" s="12" t="s">
        <v>687</v>
      </c>
      <c r="B763" s="12" t="s">
        <v>22</v>
      </c>
      <c r="C763" s="12" t="s">
        <v>342</v>
      </c>
      <c r="D763" s="24" t="s">
        <v>555</v>
      </c>
      <c r="E763" s="13"/>
      <c r="F763" s="13"/>
      <c r="G763" s="13"/>
      <c r="H763" s="13"/>
      <c r="I763" s="13"/>
      <c r="J763" s="13"/>
      <c r="K763" s="15">
        <f>K770</f>
        <v>33</v>
      </c>
      <c r="L763" s="15">
        <f>L770</f>
        <v>13</v>
      </c>
      <c r="M763" s="15">
        <f>M770</f>
        <v>429</v>
      </c>
    </row>
    <row r="764" spans="1:13" ht="191.25" hidden="1" x14ac:dyDescent="0.25">
      <c r="A764" s="13"/>
      <c r="B764" s="13"/>
      <c r="C764" s="13"/>
      <c r="D764" s="16" t="s">
        <v>556</v>
      </c>
      <c r="E764" s="13"/>
      <c r="F764" s="13"/>
      <c r="G764" s="13"/>
      <c r="H764" s="13"/>
      <c r="I764" s="13"/>
      <c r="J764" s="13"/>
      <c r="K764" s="13"/>
      <c r="L764" s="13"/>
      <c r="M764" s="13"/>
    </row>
    <row r="765" spans="1:13" hidden="1" x14ac:dyDescent="0.25">
      <c r="A765" s="13"/>
      <c r="B765" s="13"/>
      <c r="C765" s="13"/>
      <c r="D765" s="16"/>
      <c r="E765" s="12" t="s">
        <v>548</v>
      </c>
      <c r="F765" s="13">
        <v>6</v>
      </c>
      <c r="G765" s="14">
        <v>0</v>
      </c>
      <c r="H765" s="14">
        <v>0</v>
      </c>
      <c r="I765" s="14">
        <v>0</v>
      </c>
      <c r="J765" s="15">
        <f>F765*(G765+ (G765= 0))*(H765+ (H765= 0))*(I765+ (I765= 0))</f>
        <v>6</v>
      </c>
      <c r="K765" s="13"/>
      <c r="L765" s="13"/>
      <c r="M765" s="13"/>
    </row>
    <row r="766" spans="1:13" hidden="1" x14ac:dyDescent="0.25">
      <c r="A766" s="13"/>
      <c r="B766" s="13"/>
      <c r="C766" s="13"/>
      <c r="D766" s="16"/>
      <c r="E766" s="12" t="s">
        <v>557</v>
      </c>
      <c r="F766" s="13">
        <v>11</v>
      </c>
      <c r="G766" s="14">
        <v>0</v>
      </c>
      <c r="H766" s="14">
        <v>0</v>
      </c>
      <c r="I766" s="14">
        <v>0</v>
      </c>
      <c r="J766" s="15">
        <f>F766*(G766+ (G766= 0))*(H766+ (H766= 0))*(I766+ (I766= 0))</f>
        <v>11</v>
      </c>
      <c r="K766" s="13"/>
      <c r="L766" s="13"/>
      <c r="M766" s="13"/>
    </row>
    <row r="767" spans="1:13" hidden="1" x14ac:dyDescent="0.25">
      <c r="A767" s="13"/>
      <c r="B767" s="13"/>
      <c r="C767" s="13"/>
      <c r="D767" s="16"/>
      <c r="E767" s="12" t="s">
        <v>365</v>
      </c>
      <c r="F767" s="13">
        <v>2</v>
      </c>
      <c r="G767" s="14">
        <v>0</v>
      </c>
      <c r="H767" s="14">
        <v>0</v>
      </c>
      <c r="I767" s="14">
        <v>0</v>
      </c>
      <c r="J767" s="15">
        <f>F767*(G767+ (G767= 0))*(H767+ (H767= 0))*(I767+ (I767= 0))</f>
        <v>2</v>
      </c>
      <c r="K767" s="13"/>
      <c r="L767" s="13"/>
      <c r="M767" s="13"/>
    </row>
    <row r="768" spans="1:13" hidden="1" x14ac:dyDescent="0.25">
      <c r="A768" s="13"/>
      <c r="B768" s="13"/>
      <c r="C768" s="13"/>
      <c r="D768" s="16"/>
      <c r="E768" s="12" t="s">
        <v>318</v>
      </c>
      <c r="F768" s="13">
        <v>8</v>
      </c>
      <c r="G768" s="14">
        <v>0</v>
      </c>
      <c r="H768" s="14">
        <v>0</v>
      </c>
      <c r="I768" s="14">
        <v>0</v>
      </c>
      <c r="J768" s="15">
        <f>F768*(G768+ (G768= 0))*(H768+ (H768= 0))*(I768+ (I768= 0))</f>
        <v>8</v>
      </c>
      <c r="K768" s="13"/>
      <c r="L768" s="13"/>
      <c r="M768" s="13"/>
    </row>
    <row r="769" spans="1:13" hidden="1" x14ac:dyDescent="0.25">
      <c r="A769" s="13"/>
      <c r="B769" s="13"/>
      <c r="C769" s="13"/>
      <c r="D769" s="16"/>
      <c r="E769" s="12" t="s">
        <v>319</v>
      </c>
      <c r="F769" s="13">
        <v>6</v>
      </c>
      <c r="G769" s="14">
        <v>0</v>
      </c>
      <c r="H769" s="14">
        <v>0</v>
      </c>
      <c r="I769" s="14">
        <v>0</v>
      </c>
      <c r="J769" s="15">
        <f>F769*(G769+ (G769= 0))*(H769+ (H769= 0))*(I769+ (I769= 0))</f>
        <v>6</v>
      </c>
      <c r="K769" s="13"/>
      <c r="L769" s="13"/>
      <c r="M769" s="13"/>
    </row>
    <row r="770" spans="1:13" hidden="1" x14ac:dyDescent="0.25">
      <c r="A770" s="13"/>
      <c r="B770" s="13"/>
      <c r="C770" s="13"/>
      <c r="D770" s="16"/>
      <c r="E770" s="13"/>
      <c r="F770" s="13"/>
      <c r="G770" s="13"/>
      <c r="H770" s="13"/>
      <c r="I770" s="13"/>
      <c r="J770" s="19" t="s">
        <v>743</v>
      </c>
      <c r="K770" s="9">
        <f>SUM(J765:J769)</f>
        <v>33</v>
      </c>
      <c r="L770" s="14">
        <v>13</v>
      </c>
      <c r="M770" s="9">
        <f>ROUND(L770*K770,2)</f>
        <v>429</v>
      </c>
    </row>
    <row r="771" spans="1:13" ht="0.95" hidden="1" customHeight="1" x14ac:dyDescent="0.25">
      <c r="A771" s="20"/>
      <c r="B771" s="20"/>
      <c r="C771" s="20"/>
      <c r="D771" s="25"/>
      <c r="E771" s="20"/>
      <c r="F771" s="20"/>
      <c r="G771" s="20"/>
      <c r="H771" s="20"/>
      <c r="I771" s="20"/>
      <c r="J771" s="20"/>
      <c r="K771" s="20"/>
      <c r="L771" s="20"/>
      <c r="M771" s="20"/>
    </row>
    <row r="772" spans="1:13" hidden="1" x14ac:dyDescent="0.25">
      <c r="A772" s="12" t="s">
        <v>688</v>
      </c>
      <c r="B772" s="12" t="s">
        <v>22</v>
      </c>
      <c r="C772" s="12" t="s">
        <v>342</v>
      </c>
      <c r="D772" s="24" t="s">
        <v>558</v>
      </c>
      <c r="E772" s="13"/>
      <c r="F772" s="13"/>
      <c r="G772" s="13"/>
      <c r="H772" s="13"/>
      <c r="I772" s="13"/>
      <c r="J772" s="13"/>
      <c r="K772" s="15">
        <f>K780</f>
        <v>24</v>
      </c>
      <c r="L772" s="15">
        <f>L780</f>
        <v>20</v>
      </c>
      <c r="M772" s="15">
        <f>M780</f>
        <v>480</v>
      </c>
    </row>
    <row r="773" spans="1:13" ht="258.75" hidden="1" x14ac:dyDescent="0.25">
      <c r="A773" s="13"/>
      <c r="B773" s="13"/>
      <c r="C773" s="13"/>
      <c r="D773" s="16" t="s">
        <v>559</v>
      </c>
      <c r="E773" s="13"/>
      <c r="F773" s="13"/>
      <c r="G773" s="13"/>
      <c r="H773" s="13"/>
      <c r="I773" s="13"/>
      <c r="J773" s="13"/>
      <c r="K773" s="13"/>
      <c r="L773" s="13"/>
      <c r="M773" s="13"/>
    </row>
    <row r="774" spans="1:13" hidden="1" x14ac:dyDescent="0.25">
      <c r="A774" s="13"/>
      <c r="B774" s="13"/>
      <c r="C774" s="13"/>
      <c r="D774" s="16"/>
      <c r="E774" s="12" t="s">
        <v>560</v>
      </c>
      <c r="F774" s="13">
        <v>0</v>
      </c>
      <c r="G774" s="14">
        <v>0</v>
      </c>
      <c r="H774" s="14">
        <v>0</v>
      </c>
      <c r="I774" s="14">
        <v>0</v>
      </c>
      <c r="J774" s="15">
        <f t="shared" ref="J774:J779" si="16">F774*(G774+ (G774= 0))*(H774+ (H774= 0))*(I774+ (I774= 0))</f>
        <v>0</v>
      </c>
      <c r="K774" s="13"/>
      <c r="L774" s="13"/>
      <c r="M774" s="13"/>
    </row>
    <row r="775" spans="1:13" hidden="1" x14ac:dyDescent="0.25">
      <c r="A775" s="13"/>
      <c r="B775" s="13"/>
      <c r="C775" s="13"/>
      <c r="D775" s="16"/>
      <c r="E775" s="12" t="s">
        <v>365</v>
      </c>
      <c r="F775" s="13">
        <v>2</v>
      </c>
      <c r="G775" s="14">
        <v>0</v>
      </c>
      <c r="H775" s="14">
        <v>0</v>
      </c>
      <c r="I775" s="14">
        <v>0</v>
      </c>
      <c r="J775" s="15">
        <f t="shared" si="16"/>
        <v>2</v>
      </c>
      <c r="K775" s="13"/>
      <c r="L775" s="13"/>
      <c r="M775" s="13"/>
    </row>
    <row r="776" spans="1:13" hidden="1" x14ac:dyDescent="0.25">
      <c r="A776" s="13"/>
      <c r="B776" s="13"/>
      <c r="C776" s="13"/>
      <c r="D776" s="16"/>
      <c r="E776" s="12" t="s">
        <v>319</v>
      </c>
      <c r="F776" s="13">
        <v>2</v>
      </c>
      <c r="G776" s="14">
        <v>0</v>
      </c>
      <c r="H776" s="14">
        <v>0</v>
      </c>
      <c r="I776" s="14">
        <v>0</v>
      </c>
      <c r="J776" s="15">
        <f t="shared" si="16"/>
        <v>2</v>
      </c>
      <c r="K776" s="13"/>
      <c r="L776" s="13"/>
      <c r="M776" s="13"/>
    </row>
    <row r="777" spans="1:13" hidden="1" x14ac:dyDescent="0.25">
      <c r="A777" s="13"/>
      <c r="B777" s="13"/>
      <c r="C777" s="13"/>
      <c r="D777" s="16"/>
      <c r="E777" s="12" t="s">
        <v>561</v>
      </c>
      <c r="F777" s="13">
        <v>0</v>
      </c>
      <c r="G777" s="14">
        <v>0</v>
      </c>
      <c r="H777" s="14">
        <v>0</v>
      </c>
      <c r="I777" s="14">
        <v>0</v>
      </c>
      <c r="J777" s="15">
        <f t="shared" si="16"/>
        <v>0</v>
      </c>
      <c r="K777" s="13"/>
      <c r="L777" s="13"/>
      <c r="M777" s="13"/>
    </row>
    <row r="778" spans="1:13" hidden="1" x14ac:dyDescent="0.25">
      <c r="A778" s="13"/>
      <c r="B778" s="13"/>
      <c r="C778" s="13"/>
      <c r="D778" s="16"/>
      <c r="E778" s="12" t="s">
        <v>318</v>
      </c>
      <c r="F778" s="13">
        <v>10</v>
      </c>
      <c r="G778" s="14">
        <v>0</v>
      </c>
      <c r="H778" s="14">
        <v>0</v>
      </c>
      <c r="I778" s="14">
        <v>0</v>
      </c>
      <c r="J778" s="15">
        <f t="shared" si="16"/>
        <v>10</v>
      </c>
      <c r="K778" s="13"/>
      <c r="L778" s="13"/>
      <c r="M778" s="13"/>
    </row>
    <row r="779" spans="1:13" hidden="1" x14ac:dyDescent="0.25">
      <c r="A779" s="13"/>
      <c r="B779" s="13"/>
      <c r="C779" s="13"/>
      <c r="D779" s="16"/>
      <c r="E779" s="12" t="s">
        <v>319</v>
      </c>
      <c r="F779" s="13">
        <v>10</v>
      </c>
      <c r="G779" s="14">
        <v>0</v>
      </c>
      <c r="H779" s="14">
        <v>0</v>
      </c>
      <c r="I779" s="14">
        <v>0</v>
      </c>
      <c r="J779" s="15">
        <f t="shared" si="16"/>
        <v>10</v>
      </c>
      <c r="K779" s="13"/>
      <c r="L779" s="13"/>
      <c r="M779" s="13"/>
    </row>
    <row r="780" spans="1:13" hidden="1" x14ac:dyDescent="0.25">
      <c r="A780" s="13"/>
      <c r="B780" s="13"/>
      <c r="C780" s="13"/>
      <c r="D780" s="16"/>
      <c r="E780" s="13"/>
      <c r="F780" s="13"/>
      <c r="G780" s="13"/>
      <c r="H780" s="13"/>
      <c r="I780" s="13"/>
      <c r="J780" s="19" t="s">
        <v>744</v>
      </c>
      <c r="K780" s="9">
        <f>SUM(J774:J779)</f>
        <v>24</v>
      </c>
      <c r="L780" s="14">
        <v>20</v>
      </c>
      <c r="M780" s="9">
        <f>ROUND(L780*K780,2)</f>
        <v>480</v>
      </c>
    </row>
    <row r="781" spans="1:13" ht="0.95" hidden="1" customHeight="1" x14ac:dyDescent="0.25">
      <c r="A781" s="20"/>
      <c r="B781" s="20"/>
      <c r="C781" s="20"/>
      <c r="D781" s="25"/>
      <c r="E781" s="20"/>
      <c r="F781" s="20"/>
      <c r="G781" s="20"/>
      <c r="H781" s="20"/>
      <c r="I781" s="20"/>
      <c r="J781" s="20"/>
      <c r="K781" s="20"/>
      <c r="L781" s="20"/>
      <c r="M781" s="20"/>
    </row>
    <row r="782" spans="1:13" hidden="1" x14ac:dyDescent="0.25">
      <c r="A782" s="12" t="s">
        <v>689</v>
      </c>
      <c r="B782" s="12" t="s">
        <v>22</v>
      </c>
      <c r="C782" s="12" t="s">
        <v>342</v>
      </c>
      <c r="D782" s="24" t="s">
        <v>562</v>
      </c>
      <c r="E782" s="13"/>
      <c r="F782" s="13"/>
      <c r="G782" s="13"/>
      <c r="H782" s="13"/>
      <c r="I782" s="13"/>
      <c r="J782" s="13"/>
      <c r="K782" s="15">
        <f>K786</f>
        <v>2</v>
      </c>
      <c r="L782" s="15">
        <f>L786</f>
        <v>24</v>
      </c>
      <c r="M782" s="15">
        <f>M786</f>
        <v>48</v>
      </c>
    </row>
    <row r="783" spans="1:13" ht="202.5" hidden="1" x14ac:dyDescent="0.25">
      <c r="A783" s="13"/>
      <c r="B783" s="13"/>
      <c r="C783" s="13"/>
      <c r="D783" s="16" t="s">
        <v>563</v>
      </c>
      <c r="E783" s="13"/>
      <c r="F783" s="13"/>
      <c r="G783" s="13"/>
      <c r="H783" s="13"/>
      <c r="I783" s="13"/>
      <c r="J783" s="13"/>
      <c r="K783" s="13"/>
      <c r="L783" s="13"/>
      <c r="M783" s="13"/>
    </row>
    <row r="784" spans="1:13" hidden="1" x14ac:dyDescent="0.25">
      <c r="A784" s="13"/>
      <c r="B784" s="13"/>
      <c r="C784" s="13"/>
      <c r="D784" s="16"/>
      <c r="E784" s="12" t="s">
        <v>318</v>
      </c>
      <c r="F784" s="13">
        <v>1</v>
      </c>
      <c r="G784" s="14">
        <v>0</v>
      </c>
      <c r="H784" s="14">
        <v>0</v>
      </c>
      <c r="I784" s="14">
        <v>0</v>
      </c>
      <c r="J784" s="15">
        <f>F784*(G784+ (G784= 0))*(H784+ (H784= 0))*(I784+ (I784= 0))</f>
        <v>1</v>
      </c>
      <c r="K784" s="13"/>
      <c r="L784" s="13"/>
      <c r="M784" s="13"/>
    </row>
    <row r="785" spans="1:13" hidden="1" x14ac:dyDescent="0.25">
      <c r="A785" s="13"/>
      <c r="B785" s="13"/>
      <c r="C785" s="13"/>
      <c r="D785" s="16"/>
      <c r="E785" s="12" t="s">
        <v>319</v>
      </c>
      <c r="F785" s="13">
        <v>1</v>
      </c>
      <c r="G785" s="14">
        <v>0</v>
      </c>
      <c r="H785" s="14">
        <v>0</v>
      </c>
      <c r="I785" s="14">
        <v>0</v>
      </c>
      <c r="J785" s="15">
        <f>F785*(G785+ (G785= 0))*(H785+ (H785= 0))*(I785+ (I785= 0))</f>
        <v>1</v>
      </c>
      <c r="K785" s="13"/>
      <c r="L785" s="13"/>
      <c r="M785" s="13"/>
    </row>
    <row r="786" spans="1:13" hidden="1" x14ac:dyDescent="0.25">
      <c r="A786" s="13"/>
      <c r="B786" s="13"/>
      <c r="C786" s="13"/>
      <c r="D786" s="16"/>
      <c r="E786" s="13"/>
      <c r="F786" s="13"/>
      <c r="G786" s="13"/>
      <c r="H786" s="13"/>
      <c r="I786" s="13"/>
      <c r="J786" s="19" t="s">
        <v>745</v>
      </c>
      <c r="K786" s="9">
        <f>SUM(J784:J785)</f>
        <v>2</v>
      </c>
      <c r="L786" s="14">
        <v>24</v>
      </c>
      <c r="M786" s="9">
        <f>ROUND(L786*K786,2)</f>
        <v>48</v>
      </c>
    </row>
    <row r="787" spans="1:13" ht="0.95" hidden="1" customHeight="1" x14ac:dyDescent="0.25">
      <c r="A787" s="20"/>
      <c r="B787" s="20"/>
      <c r="C787" s="20"/>
      <c r="D787" s="25"/>
      <c r="E787" s="20"/>
      <c r="F787" s="20"/>
      <c r="G787" s="20"/>
      <c r="H787" s="20"/>
      <c r="I787" s="20"/>
      <c r="J787" s="20"/>
      <c r="K787" s="20"/>
      <c r="L787" s="20"/>
      <c r="M787" s="20"/>
    </row>
    <row r="788" spans="1:13" ht="22.5" hidden="1" x14ac:dyDescent="0.25">
      <c r="A788" s="12" t="s">
        <v>690</v>
      </c>
      <c r="B788" s="12" t="s">
        <v>22</v>
      </c>
      <c r="C788" s="12" t="s">
        <v>342</v>
      </c>
      <c r="D788" s="24" t="s">
        <v>564</v>
      </c>
      <c r="E788" s="13"/>
      <c r="F788" s="13"/>
      <c r="G788" s="13"/>
      <c r="H788" s="13"/>
      <c r="I788" s="13"/>
      <c r="J788" s="13"/>
      <c r="K788" s="15">
        <f>K794</f>
        <v>5</v>
      </c>
      <c r="L788" s="15">
        <f>L794</f>
        <v>50</v>
      </c>
      <c r="M788" s="15">
        <f>M794</f>
        <v>250</v>
      </c>
    </row>
    <row r="789" spans="1:13" ht="191.25" hidden="1" x14ac:dyDescent="0.25">
      <c r="A789" s="13"/>
      <c r="B789" s="13"/>
      <c r="C789" s="13"/>
      <c r="D789" s="16" t="s">
        <v>565</v>
      </c>
      <c r="E789" s="13"/>
      <c r="F789" s="13"/>
      <c r="G789" s="13"/>
      <c r="H789" s="13"/>
      <c r="I789" s="13"/>
      <c r="J789" s="13"/>
      <c r="K789" s="13"/>
      <c r="L789" s="13"/>
      <c r="M789" s="13"/>
    </row>
    <row r="790" spans="1:13" hidden="1" x14ac:dyDescent="0.25">
      <c r="A790" s="13"/>
      <c r="B790" s="13"/>
      <c r="C790" s="13"/>
      <c r="D790" s="16"/>
      <c r="E790" s="12" t="s">
        <v>477</v>
      </c>
      <c r="F790" s="13">
        <v>1</v>
      </c>
      <c r="G790" s="14">
        <v>0</v>
      </c>
      <c r="H790" s="14">
        <v>0</v>
      </c>
      <c r="I790" s="14">
        <v>0</v>
      </c>
      <c r="J790" s="15">
        <f>F790*(G790+ (G790= 0))*(H790+ (H790= 0))*(I790+ (I790= 0))</f>
        <v>1</v>
      </c>
      <c r="K790" s="13"/>
      <c r="L790" s="13"/>
      <c r="M790" s="13"/>
    </row>
    <row r="791" spans="1:13" hidden="1" x14ac:dyDescent="0.25">
      <c r="A791" s="13"/>
      <c r="B791" s="13"/>
      <c r="C791" s="13"/>
      <c r="D791" s="16"/>
      <c r="E791" s="12" t="s">
        <v>566</v>
      </c>
      <c r="F791" s="13">
        <v>1</v>
      </c>
      <c r="G791" s="14">
        <v>0</v>
      </c>
      <c r="H791" s="14">
        <v>0</v>
      </c>
      <c r="I791" s="14">
        <v>0</v>
      </c>
      <c r="J791" s="15">
        <f>F791*(G791+ (G791= 0))*(H791+ (H791= 0))*(I791+ (I791= 0))</f>
        <v>1</v>
      </c>
      <c r="K791" s="13"/>
      <c r="L791" s="13"/>
      <c r="M791" s="13"/>
    </row>
    <row r="792" spans="1:13" hidden="1" x14ac:dyDescent="0.25">
      <c r="A792" s="13"/>
      <c r="B792" s="13"/>
      <c r="C792" s="13"/>
      <c r="D792" s="16"/>
      <c r="E792" s="12" t="s">
        <v>316</v>
      </c>
      <c r="F792" s="13">
        <v>1</v>
      </c>
      <c r="G792" s="14">
        <v>0</v>
      </c>
      <c r="H792" s="14">
        <v>0</v>
      </c>
      <c r="I792" s="14">
        <v>0</v>
      </c>
      <c r="J792" s="15">
        <f>F792*(G792+ (G792= 0))*(H792+ (H792= 0))*(I792+ (I792= 0))</f>
        <v>1</v>
      </c>
      <c r="K792" s="13"/>
      <c r="L792" s="13"/>
      <c r="M792" s="13"/>
    </row>
    <row r="793" spans="1:13" hidden="1" x14ac:dyDescent="0.25">
      <c r="A793" s="13"/>
      <c r="B793" s="13"/>
      <c r="C793" s="13"/>
      <c r="D793" s="16"/>
      <c r="E793" s="12" t="s">
        <v>567</v>
      </c>
      <c r="F793" s="13">
        <v>2</v>
      </c>
      <c r="G793" s="14">
        <v>0</v>
      </c>
      <c r="H793" s="14">
        <v>0</v>
      </c>
      <c r="I793" s="14">
        <v>0</v>
      </c>
      <c r="J793" s="15">
        <f>F793*(G793+ (G793= 0))*(H793+ (H793= 0))*(I793+ (I793= 0))</f>
        <v>2</v>
      </c>
      <c r="K793" s="13"/>
      <c r="L793" s="13"/>
      <c r="M793" s="13"/>
    </row>
    <row r="794" spans="1:13" hidden="1" x14ac:dyDescent="0.25">
      <c r="A794" s="13"/>
      <c r="B794" s="13"/>
      <c r="C794" s="13"/>
      <c r="D794" s="16"/>
      <c r="E794" s="13"/>
      <c r="F794" s="13"/>
      <c r="G794" s="13"/>
      <c r="H794" s="13"/>
      <c r="I794" s="13"/>
      <c r="J794" s="19" t="s">
        <v>746</v>
      </c>
      <c r="K794" s="9">
        <f>SUM(J790:J793)</f>
        <v>5</v>
      </c>
      <c r="L794" s="14">
        <v>50</v>
      </c>
      <c r="M794" s="9">
        <f>ROUND(L794*K794,2)</f>
        <v>250</v>
      </c>
    </row>
    <row r="795" spans="1:13" ht="0.95" hidden="1" customHeight="1" x14ac:dyDescent="0.25">
      <c r="A795" s="20"/>
      <c r="B795" s="20"/>
      <c r="C795" s="20"/>
      <c r="D795" s="25"/>
      <c r="E795" s="20"/>
      <c r="F795" s="20"/>
      <c r="G795" s="20"/>
      <c r="H795" s="20"/>
      <c r="I795" s="20"/>
      <c r="J795" s="20"/>
      <c r="K795" s="20"/>
      <c r="L795" s="20"/>
      <c r="M795" s="20"/>
    </row>
    <row r="796" spans="1:13" ht="22.5" hidden="1" x14ac:dyDescent="0.25">
      <c r="A796" s="12" t="s">
        <v>691</v>
      </c>
      <c r="B796" s="12" t="s">
        <v>22</v>
      </c>
      <c r="C796" s="12" t="s">
        <v>342</v>
      </c>
      <c r="D796" s="24" t="s">
        <v>568</v>
      </c>
      <c r="E796" s="13"/>
      <c r="F796" s="13"/>
      <c r="G796" s="13"/>
      <c r="H796" s="13"/>
      <c r="I796" s="13"/>
      <c r="J796" s="13"/>
      <c r="K796" s="15">
        <f>K800</f>
        <v>3</v>
      </c>
      <c r="L796" s="15">
        <f>L800</f>
        <v>60</v>
      </c>
      <c r="M796" s="15">
        <f>M800</f>
        <v>180</v>
      </c>
    </row>
    <row r="797" spans="1:13" ht="191.25" hidden="1" x14ac:dyDescent="0.25">
      <c r="A797" s="13"/>
      <c r="B797" s="13"/>
      <c r="C797" s="13"/>
      <c r="D797" s="16" t="s">
        <v>569</v>
      </c>
      <c r="E797" s="13"/>
      <c r="F797" s="13"/>
      <c r="G797" s="13"/>
      <c r="H797" s="13"/>
      <c r="I797" s="13"/>
      <c r="J797" s="13"/>
      <c r="K797" s="13"/>
      <c r="L797" s="13"/>
      <c r="M797" s="13"/>
    </row>
    <row r="798" spans="1:13" hidden="1" x14ac:dyDescent="0.25">
      <c r="A798" s="13"/>
      <c r="B798" s="13"/>
      <c r="C798" s="13"/>
      <c r="D798" s="16"/>
      <c r="E798" s="12" t="s">
        <v>316</v>
      </c>
      <c r="F798" s="13">
        <v>1</v>
      </c>
      <c r="G798" s="14">
        <v>0</v>
      </c>
      <c r="H798" s="14">
        <v>0</v>
      </c>
      <c r="I798" s="14">
        <v>0</v>
      </c>
      <c r="J798" s="15">
        <f>F798*(G798+ (G798= 0))*(H798+ (H798= 0))*(I798+ (I798= 0))</f>
        <v>1</v>
      </c>
      <c r="K798" s="13"/>
      <c r="L798" s="13"/>
      <c r="M798" s="13"/>
    </row>
    <row r="799" spans="1:13" hidden="1" x14ac:dyDescent="0.25">
      <c r="A799" s="13"/>
      <c r="B799" s="13"/>
      <c r="C799" s="13"/>
      <c r="D799" s="16"/>
      <c r="E799" s="12" t="s">
        <v>567</v>
      </c>
      <c r="F799" s="13">
        <v>2</v>
      </c>
      <c r="G799" s="14">
        <v>0</v>
      </c>
      <c r="H799" s="14">
        <v>0</v>
      </c>
      <c r="I799" s="14">
        <v>0</v>
      </c>
      <c r="J799" s="15">
        <f>F799*(G799+ (G799= 0))*(H799+ (H799= 0))*(I799+ (I799= 0))</f>
        <v>2</v>
      </c>
      <c r="K799" s="13"/>
      <c r="L799" s="13"/>
      <c r="M799" s="13"/>
    </row>
    <row r="800" spans="1:13" hidden="1" x14ac:dyDescent="0.25">
      <c r="A800" s="13"/>
      <c r="B800" s="13"/>
      <c r="C800" s="13"/>
      <c r="D800" s="16"/>
      <c r="E800" s="13"/>
      <c r="F800" s="13"/>
      <c r="G800" s="13"/>
      <c r="H800" s="13"/>
      <c r="I800" s="13"/>
      <c r="J800" s="19" t="s">
        <v>753</v>
      </c>
      <c r="K800" s="9">
        <f>SUM(J798:J799)</f>
        <v>3</v>
      </c>
      <c r="L800" s="14">
        <v>60</v>
      </c>
      <c r="M800" s="9">
        <f>ROUND(L800*K800,2)</f>
        <v>180</v>
      </c>
    </row>
    <row r="801" spans="1:13" ht="0.95" hidden="1" customHeight="1" x14ac:dyDescent="0.25">
      <c r="A801" s="20"/>
      <c r="B801" s="20"/>
      <c r="C801" s="20"/>
      <c r="D801" s="25"/>
      <c r="E801" s="20"/>
      <c r="F801" s="20"/>
      <c r="G801" s="20"/>
      <c r="H801" s="20"/>
      <c r="I801" s="20"/>
      <c r="J801" s="20"/>
      <c r="K801" s="20"/>
      <c r="L801" s="20"/>
      <c r="M801" s="20"/>
    </row>
    <row r="802" spans="1:13" hidden="1" x14ac:dyDescent="0.25">
      <c r="A802" s="12" t="s">
        <v>692</v>
      </c>
      <c r="B802" s="12" t="s">
        <v>22</v>
      </c>
      <c r="C802" s="12" t="s">
        <v>342</v>
      </c>
      <c r="D802" s="24" t="s">
        <v>570</v>
      </c>
      <c r="E802" s="13"/>
      <c r="F802" s="13"/>
      <c r="G802" s="13"/>
      <c r="H802" s="13"/>
      <c r="I802" s="13"/>
      <c r="J802" s="13"/>
      <c r="K802" s="15">
        <f>K805</f>
        <v>1</v>
      </c>
      <c r="L802" s="15">
        <f>L805</f>
        <v>78.94</v>
      </c>
      <c r="M802" s="15">
        <f>M805</f>
        <v>78.94</v>
      </c>
    </row>
    <row r="803" spans="1:13" ht="146.25" hidden="1" x14ac:dyDescent="0.25">
      <c r="A803" s="13"/>
      <c r="B803" s="13"/>
      <c r="C803" s="13"/>
      <c r="D803" s="16" t="s">
        <v>571</v>
      </c>
      <c r="E803" s="13"/>
      <c r="F803" s="13"/>
      <c r="G803" s="13"/>
      <c r="H803" s="13"/>
      <c r="I803" s="13"/>
      <c r="J803" s="13"/>
      <c r="K803" s="13"/>
      <c r="L803" s="13"/>
      <c r="M803" s="13"/>
    </row>
    <row r="804" spans="1:13" hidden="1" x14ac:dyDescent="0.25">
      <c r="A804" s="13"/>
      <c r="B804" s="13"/>
      <c r="C804" s="13"/>
      <c r="D804" s="16"/>
      <c r="E804" s="12" t="s">
        <v>572</v>
      </c>
      <c r="F804" s="13">
        <v>1</v>
      </c>
      <c r="G804" s="14">
        <v>0</v>
      </c>
      <c r="H804" s="14">
        <v>0</v>
      </c>
      <c r="I804" s="14">
        <v>0</v>
      </c>
      <c r="J804" s="15">
        <f>F804*(G804+ (G804= 0))*(H804+ (H804= 0))*(I804+ (I804= 0))</f>
        <v>1</v>
      </c>
      <c r="K804" s="13"/>
      <c r="L804" s="13"/>
      <c r="M804" s="13"/>
    </row>
    <row r="805" spans="1:13" hidden="1" x14ac:dyDescent="0.25">
      <c r="A805" s="13"/>
      <c r="B805" s="13"/>
      <c r="C805" s="13"/>
      <c r="D805" s="16"/>
      <c r="E805" s="13"/>
      <c r="F805" s="13"/>
      <c r="G805" s="13"/>
      <c r="H805" s="13"/>
      <c r="I805" s="13"/>
      <c r="J805" s="19" t="s">
        <v>752</v>
      </c>
      <c r="K805" s="9">
        <f>SUM(J804:J804)</f>
        <v>1</v>
      </c>
      <c r="L805" s="14">
        <v>78.94</v>
      </c>
      <c r="M805" s="9">
        <f>ROUND(L805*K805,2)</f>
        <v>78.94</v>
      </c>
    </row>
    <row r="806" spans="1:13" ht="0.95" hidden="1" customHeight="1" x14ac:dyDescent="0.25">
      <c r="A806" s="20"/>
      <c r="B806" s="20"/>
      <c r="C806" s="20"/>
      <c r="D806" s="25"/>
      <c r="E806" s="20"/>
      <c r="F806" s="20"/>
      <c r="G806" s="20"/>
      <c r="H806" s="20"/>
      <c r="I806" s="20"/>
      <c r="J806" s="20"/>
      <c r="K806" s="20"/>
      <c r="L806" s="20"/>
      <c r="M806" s="20"/>
    </row>
    <row r="807" spans="1:13" hidden="1" x14ac:dyDescent="0.25">
      <c r="A807" s="12" t="s">
        <v>693</v>
      </c>
      <c r="B807" s="12" t="s">
        <v>22</v>
      </c>
      <c r="C807" s="12" t="s">
        <v>492</v>
      </c>
      <c r="D807" s="24" t="s">
        <v>573</v>
      </c>
      <c r="E807" s="13"/>
      <c r="F807" s="13"/>
      <c r="G807" s="13"/>
      <c r="H807" s="13"/>
      <c r="I807" s="13"/>
      <c r="J807" s="13"/>
      <c r="K807" s="15">
        <f>K810</f>
        <v>1</v>
      </c>
      <c r="L807" s="15">
        <f>L810</f>
        <v>94.73</v>
      </c>
      <c r="M807" s="15">
        <f>M810</f>
        <v>94.73</v>
      </c>
    </row>
    <row r="808" spans="1:13" ht="135" hidden="1" x14ac:dyDescent="0.25">
      <c r="A808" s="13"/>
      <c r="B808" s="13"/>
      <c r="C808" s="13"/>
      <c r="D808" s="16" t="s">
        <v>574</v>
      </c>
      <c r="E808" s="13"/>
      <c r="F808" s="13"/>
      <c r="G808" s="13"/>
      <c r="H808" s="13"/>
      <c r="I808" s="13"/>
      <c r="J808" s="13"/>
      <c r="K808" s="13"/>
      <c r="L808" s="13"/>
      <c r="M808" s="13"/>
    </row>
    <row r="809" spans="1:13" hidden="1" x14ac:dyDescent="0.25">
      <c r="A809" s="13"/>
      <c r="B809" s="13"/>
      <c r="C809" s="13"/>
      <c r="D809" s="16"/>
      <c r="E809" s="12" t="s">
        <v>575</v>
      </c>
      <c r="F809" s="13">
        <v>1</v>
      </c>
      <c r="G809" s="14">
        <v>0</v>
      </c>
      <c r="H809" s="14">
        <v>0</v>
      </c>
      <c r="I809" s="14">
        <v>0</v>
      </c>
      <c r="J809" s="15">
        <f>F809*(G809+ (G809= 0))*(H809+ (H809= 0))*(I809+ (I809= 0))</f>
        <v>1</v>
      </c>
      <c r="K809" s="13"/>
      <c r="L809" s="13"/>
      <c r="M809" s="13"/>
    </row>
    <row r="810" spans="1:13" hidden="1" x14ac:dyDescent="0.25">
      <c r="A810" s="13"/>
      <c r="B810" s="13"/>
      <c r="C810" s="13"/>
      <c r="D810" s="16"/>
      <c r="E810" s="13"/>
      <c r="F810" s="13"/>
      <c r="G810" s="13"/>
      <c r="H810" s="13"/>
      <c r="I810" s="13"/>
      <c r="J810" s="19" t="s">
        <v>751</v>
      </c>
      <c r="K810" s="9">
        <f>SUM(J809:J809)</f>
        <v>1</v>
      </c>
      <c r="L810" s="14">
        <v>94.73</v>
      </c>
      <c r="M810" s="9">
        <f>ROUND(L810*K810,2)</f>
        <v>94.73</v>
      </c>
    </row>
    <row r="811" spans="1:13" ht="0.95" hidden="1" customHeight="1" x14ac:dyDescent="0.25">
      <c r="A811" s="20"/>
      <c r="B811" s="20"/>
      <c r="C811" s="20"/>
      <c r="D811" s="25"/>
      <c r="E811" s="20"/>
      <c r="F811" s="20"/>
      <c r="G811" s="20"/>
      <c r="H811" s="20"/>
      <c r="I811" s="20"/>
      <c r="J811" s="20"/>
      <c r="K811" s="20"/>
      <c r="L811" s="20"/>
      <c r="M811" s="20"/>
    </row>
    <row r="812" spans="1:13" hidden="1" x14ac:dyDescent="0.25">
      <c r="A812" s="12" t="s">
        <v>694</v>
      </c>
      <c r="B812" s="12" t="s">
        <v>22</v>
      </c>
      <c r="C812" s="12" t="s">
        <v>342</v>
      </c>
      <c r="D812" s="24" t="s">
        <v>576</v>
      </c>
      <c r="E812" s="13"/>
      <c r="F812" s="13"/>
      <c r="G812" s="13"/>
      <c r="H812" s="13"/>
      <c r="I812" s="13"/>
      <c r="J812" s="13"/>
      <c r="K812" s="15">
        <f>K815</f>
        <v>1</v>
      </c>
      <c r="L812" s="15">
        <f>L815</f>
        <v>60</v>
      </c>
      <c r="M812" s="15">
        <f>M815</f>
        <v>60</v>
      </c>
    </row>
    <row r="813" spans="1:13" ht="123.75" hidden="1" x14ac:dyDescent="0.25">
      <c r="A813" s="13"/>
      <c r="B813" s="13"/>
      <c r="C813" s="13"/>
      <c r="D813" s="16" t="s">
        <v>577</v>
      </c>
      <c r="E813" s="13"/>
      <c r="F813" s="13"/>
      <c r="G813" s="13"/>
      <c r="H813" s="13"/>
      <c r="I813" s="13"/>
      <c r="J813" s="13"/>
      <c r="K813" s="13"/>
      <c r="L813" s="13"/>
      <c r="M813" s="13"/>
    </row>
    <row r="814" spans="1:13" hidden="1" x14ac:dyDescent="0.25">
      <c r="A814" s="13"/>
      <c r="B814" s="13"/>
      <c r="C814" s="13"/>
      <c r="D814" s="16"/>
      <c r="E814" s="12" t="s">
        <v>347</v>
      </c>
      <c r="F814" s="13">
        <v>1</v>
      </c>
      <c r="G814" s="14">
        <v>0</v>
      </c>
      <c r="H814" s="14">
        <v>0</v>
      </c>
      <c r="I814" s="14">
        <v>0</v>
      </c>
      <c r="J814" s="15">
        <f>F814*(G814+ (G814= 0))*(H814+ (H814= 0))*(I814+ (I814= 0))</f>
        <v>1</v>
      </c>
      <c r="K814" s="13"/>
      <c r="L814" s="13"/>
      <c r="M814" s="13"/>
    </row>
    <row r="815" spans="1:13" hidden="1" x14ac:dyDescent="0.25">
      <c r="A815" s="13"/>
      <c r="B815" s="13"/>
      <c r="C815" s="13"/>
      <c r="D815" s="16"/>
      <c r="E815" s="13"/>
      <c r="F815" s="13"/>
      <c r="G815" s="13"/>
      <c r="H815" s="13"/>
      <c r="I815" s="13"/>
      <c r="J815" s="19" t="s">
        <v>750</v>
      </c>
      <c r="K815" s="9">
        <f>SUM(J814:J814)</f>
        <v>1</v>
      </c>
      <c r="L815" s="14">
        <v>60</v>
      </c>
      <c r="M815" s="9">
        <f>ROUND(L815*K815,2)</f>
        <v>60</v>
      </c>
    </row>
    <row r="816" spans="1:13" ht="0.95" hidden="1" customHeight="1" x14ac:dyDescent="0.25">
      <c r="A816" s="20"/>
      <c r="B816" s="20"/>
      <c r="C816" s="20"/>
      <c r="D816" s="25"/>
      <c r="E816" s="20"/>
      <c r="F816" s="20"/>
      <c r="G816" s="20"/>
      <c r="H816" s="20"/>
      <c r="I816" s="20"/>
      <c r="J816" s="20"/>
      <c r="K816" s="20"/>
      <c r="L816" s="20"/>
      <c r="M816" s="20"/>
    </row>
    <row r="817" spans="1:13" ht="22.5" hidden="1" x14ac:dyDescent="0.25">
      <c r="A817" s="12" t="s">
        <v>695</v>
      </c>
      <c r="B817" s="12" t="s">
        <v>22</v>
      </c>
      <c r="C817" s="12" t="s">
        <v>342</v>
      </c>
      <c r="D817" s="24" t="s">
        <v>578</v>
      </c>
      <c r="E817" s="13"/>
      <c r="F817" s="13"/>
      <c r="G817" s="13"/>
      <c r="H817" s="13"/>
      <c r="I817" s="13"/>
      <c r="J817" s="13"/>
      <c r="K817" s="15">
        <f>K820</f>
        <v>1</v>
      </c>
      <c r="L817" s="15">
        <f>L820</f>
        <v>120</v>
      </c>
      <c r="M817" s="15">
        <f>M820</f>
        <v>120</v>
      </c>
    </row>
    <row r="818" spans="1:13" ht="202.5" hidden="1" x14ac:dyDescent="0.25">
      <c r="A818" s="13"/>
      <c r="B818" s="13"/>
      <c r="C818" s="13"/>
      <c r="D818" s="16" t="s">
        <v>579</v>
      </c>
      <c r="E818" s="13"/>
      <c r="F818" s="13"/>
      <c r="G818" s="13"/>
      <c r="H818" s="13"/>
      <c r="I818" s="13"/>
      <c r="J818" s="13"/>
      <c r="K818" s="13"/>
      <c r="L818" s="13"/>
      <c r="M818" s="13"/>
    </row>
    <row r="819" spans="1:13" hidden="1" x14ac:dyDescent="0.25">
      <c r="A819" s="13"/>
      <c r="B819" s="13"/>
      <c r="C819" s="13"/>
      <c r="D819" s="16"/>
      <c r="E819" s="12" t="s">
        <v>580</v>
      </c>
      <c r="F819" s="13">
        <v>1</v>
      </c>
      <c r="G819" s="14">
        <v>0</v>
      </c>
      <c r="H819" s="14">
        <v>0</v>
      </c>
      <c r="I819" s="14">
        <v>0</v>
      </c>
      <c r="J819" s="15">
        <f>F819*(G819+ (G819= 0))*(H819+ (H819= 0))*(I819+ (I819= 0))</f>
        <v>1</v>
      </c>
      <c r="K819" s="13"/>
      <c r="L819" s="13"/>
      <c r="M819" s="13"/>
    </row>
    <row r="820" spans="1:13" hidden="1" x14ac:dyDescent="0.25">
      <c r="A820" s="13"/>
      <c r="B820" s="13"/>
      <c r="C820" s="13"/>
      <c r="D820" s="16"/>
      <c r="E820" s="13"/>
      <c r="F820" s="13"/>
      <c r="G820" s="13"/>
      <c r="H820" s="13"/>
      <c r="I820" s="13"/>
      <c r="J820" s="19" t="s">
        <v>749</v>
      </c>
      <c r="K820" s="9">
        <f>SUM(J819:J819)</f>
        <v>1</v>
      </c>
      <c r="L820" s="14">
        <v>120</v>
      </c>
      <c r="M820" s="9">
        <f>ROUND(L820*K820,2)</f>
        <v>120</v>
      </c>
    </row>
    <row r="821" spans="1:13" ht="0.95" hidden="1" customHeight="1" x14ac:dyDescent="0.25">
      <c r="A821" s="20"/>
      <c r="B821" s="20"/>
      <c r="C821" s="20"/>
      <c r="D821" s="25"/>
      <c r="E821" s="20"/>
      <c r="F821" s="20"/>
      <c r="G821" s="20"/>
      <c r="H821" s="20"/>
      <c r="I821" s="20"/>
      <c r="J821" s="20"/>
      <c r="K821" s="20"/>
      <c r="L821" s="20"/>
      <c r="M821" s="20"/>
    </row>
    <row r="822" spans="1:13" hidden="1" x14ac:dyDescent="0.25">
      <c r="A822" s="12" t="s">
        <v>696</v>
      </c>
      <c r="B822" s="12" t="s">
        <v>22</v>
      </c>
      <c r="C822" s="12" t="s">
        <v>342</v>
      </c>
      <c r="D822" s="24" t="s">
        <v>581</v>
      </c>
      <c r="E822" s="13"/>
      <c r="F822" s="13"/>
      <c r="G822" s="13"/>
      <c r="H822" s="13"/>
      <c r="I822" s="13"/>
      <c r="J822" s="13"/>
      <c r="K822" s="15">
        <f>K825</f>
        <v>1</v>
      </c>
      <c r="L822" s="15">
        <f>L825</f>
        <v>153.93</v>
      </c>
      <c r="M822" s="15">
        <f>M825</f>
        <v>153.93</v>
      </c>
    </row>
    <row r="823" spans="1:13" ht="202.5" hidden="1" x14ac:dyDescent="0.25">
      <c r="A823" s="13"/>
      <c r="B823" s="13"/>
      <c r="C823" s="13"/>
      <c r="D823" s="16" t="s">
        <v>582</v>
      </c>
      <c r="E823" s="13"/>
      <c r="F823" s="13"/>
      <c r="G823" s="13"/>
      <c r="H823" s="13"/>
      <c r="I823" s="13"/>
      <c r="J823" s="13"/>
      <c r="K823" s="13"/>
      <c r="L823" s="13"/>
      <c r="M823" s="13"/>
    </row>
    <row r="824" spans="1:13" hidden="1" x14ac:dyDescent="0.25">
      <c r="A824" s="13"/>
      <c r="B824" s="13"/>
      <c r="C824" s="13"/>
      <c r="D824" s="16"/>
      <c r="E824" s="12" t="s">
        <v>344</v>
      </c>
      <c r="F824" s="13">
        <v>1</v>
      </c>
      <c r="G824" s="14">
        <v>0</v>
      </c>
      <c r="H824" s="14">
        <v>0</v>
      </c>
      <c r="I824" s="14">
        <v>0</v>
      </c>
      <c r="J824" s="15">
        <f>F824*(G824+ (G824= 0))*(H824+ (H824= 0))*(I824+ (I824= 0))</f>
        <v>1</v>
      </c>
      <c r="K824" s="13"/>
      <c r="L824" s="13"/>
      <c r="M824" s="13"/>
    </row>
    <row r="825" spans="1:13" hidden="1" x14ac:dyDescent="0.25">
      <c r="A825" s="13"/>
      <c r="B825" s="13"/>
      <c r="C825" s="13"/>
      <c r="D825" s="16"/>
      <c r="E825" s="13"/>
      <c r="F825" s="13"/>
      <c r="G825" s="13"/>
      <c r="H825" s="13"/>
      <c r="I825" s="13"/>
      <c r="J825" s="19" t="s">
        <v>748</v>
      </c>
      <c r="K825" s="9">
        <f>SUM(J824:J824)</f>
        <v>1</v>
      </c>
      <c r="L825" s="14">
        <v>153.93</v>
      </c>
      <c r="M825" s="9">
        <f>ROUND(L825*K825,2)</f>
        <v>153.93</v>
      </c>
    </row>
    <row r="826" spans="1:13" ht="0.95" hidden="1" customHeight="1" x14ac:dyDescent="0.25">
      <c r="A826" s="20"/>
      <c r="B826" s="20"/>
      <c r="C826" s="20"/>
      <c r="D826" s="25"/>
      <c r="E826" s="20"/>
      <c r="F826" s="20"/>
      <c r="G826" s="20"/>
      <c r="H826" s="20"/>
      <c r="I826" s="20"/>
      <c r="J826" s="20"/>
      <c r="K826" s="20"/>
      <c r="L826" s="20"/>
      <c r="M826" s="20"/>
    </row>
    <row r="827" spans="1:13" hidden="1" x14ac:dyDescent="0.25">
      <c r="A827" s="12" t="s">
        <v>697</v>
      </c>
      <c r="B827" s="12" t="s">
        <v>22</v>
      </c>
      <c r="C827" s="12" t="s">
        <v>342</v>
      </c>
      <c r="D827" s="24" t="s">
        <v>583</v>
      </c>
      <c r="E827" s="13"/>
      <c r="F827" s="13"/>
      <c r="G827" s="13"/>
      <c r="H827" s="13"/>
      <c r="I827" s="13"/>
      <c r="J827" s="13"/>
      <c r="K827" s="15">
        <f>K831</f>
        <v>1</v>
      </c>
      <c r="L827" s="15">
        <f>L831</f>
        <v>100</v>
      </c>
      <c r="M827" s="15">
        <f>M831</f>
        <v>100</v>
      </c>
    </row>
    <row r="828" spans="1:13" ht="225" hidden="1" x14ac:dyDescent="0.25">
      <c r="A828" s="13"/>
      <c r="B828" s="13"/>
      <c r="C828" s="13"/>
      <c r="D828" s="16" t="s">
        <v>584</v>
      </c>
      <c r="E828" s="13"/>
      <c r="F828" s="13"/>
      <c r="G828" s="13"/>
      <c r="H828" s="13"/>
      <c r="I828" s="13"/>
      <c r="J828" s="13"/>
      <c r="K828" s="13"/>
      <c r="L828" s="13"/>
      <c r="M828" s="13"/>
    </row>
    <row r="829" spans="1:13" hidden="1" x14ac:dyDescent="0.25">
      <c r="A829" s="13"/>
      <c r="B829" s="13"/>
      <c r="C829" s="13"/>
      <c r="D829" s="16"/>
      <c r="E829" s="12" t="s">
        <v>105</v>
      </c>
      <c r="F829" s="13">
        <v>0</v>
      </c>
      <c r="G829" s="14">
        <v>0</v>
      </c>
      <c r="H829" s="14">
        <v>0</v>
      </c>
      <c r="I829" s="14">
        <v>0</v>
      </c>
      <c r="J829" s="15">
        <f>F829*(G829+ (G829= 0))*(H829+ (H829= 0))*(I829+ (I829= 0))</f>
        <v>0</v>
      </c>
      <c r="K829" s="13"/>
      <c r="L829" s="13"/>
      <c r="M829" s="13"/>
    </row>
    <row r="830" spans="1:13" hidden="1" x14ac:dyDescent="0.25">
      <c r="A830" s="13"/>
      <c r="B830" s="13"/>
      <c r="C830" s="13"/>
      <c r="D830" s="16"/>
      <c r="E830" s="12" t="s">
        <v>344</v>
      </c>
      <c r="F830" s="13">
        <v>1</v>
      </c>
      <c r="G830" s="14">
        <v>0</v>
      </c>
      <c r="H830" s="14">
        <v>0</v>
      </c>
      <c r="I830" s="14">
        <v>0</v>
      </c>
      <c r="J830" s="15">
        <f>F830*(G830+ (G830= 0))*(H830+ (H830= 0))*(I830+ (I830= 0))</f>
        <v>1</v>
      </c>
      <c r="K830" s="13"/>
      <c r="L830" s="13"/>
      <c r="M830" s="13"/>
    </row>
    <row r="831" spans="1:13" hidden="1" x14ac:dyDescent="0.25">
      <c r="A831" s="13"/>
      <c r="B831" s="13"/>
      <c r="C831" s="13"/>
      <c r="D831" s="16"/>
      <c r="E831" s="13"/>
      <c r="F831" s="13"/>
      <c r="G831" s="13"/>
      <c r="H831" s="13"/>
      <c r="I831" s="13"/>
      <c r="J831" s="19" t="s">
        <v>747</v>
      </c>
      <c r="K831" s="9">
        <f>SUM(J829:J830)</f>
        <v>1</v>
      </c>
      <c r="L831" s="14">
        <v>100</v>
      </c>
      <c r="M831" s="9">
        <f>ROUND(L831*K831,2)</f>
        <v>100</v>
      </c>
    </row>
    <row r="832" spans="1:13" ht="0.95" hidden="1" customHeight="1" x14ac:dyDescent="0.25">
      <c r="A832" s="20"/>
      <c r="B832" s="20"/>
      <c r="C832" s="20"/>
      <c r="D832" s="25"/>
      <c r="E832" s="20"/>
      <c r="F832" s="20"/>
      <c r="G832" s="20"/>
      <c r="H832" s="20"/>
      <c r="I832" s="20"/>
      <c r="J832" s="20"/>
      <c r="K832" s="20"/>
      <c r="L832" s="20"/>
      <c r="M832" s="20"/>
    </row>
    <row r="833" spans="1:13" ht="22.5" hidden="1" x14ac:dyDescent="0.25">
      <c r="A833" s="12" t="s">
        <v>698</v>
      </c>
      <c r="B833" s="12" t="s">
        <v>22</v>
      </c>
      <c r="C833" s="12" t="s">
        <v>342</v>
      </c>
      <c r="D833" s="24" t="s">
        <v>585</v>
      </c>
      <c r="E833" s="13"/>
      <c r="F833" s="13"/>
      <c r="G833" s="13"/>
      <c r="H833" s="13"/>
      <c r="I833" s="13"/>
      <c r="J833" s="13"/>
      <c r="K833" s="15">
        <f>K837</f>
        <v>17</v>
      </c>
      <c r="L833" s="15">
        <f>L837</f>
        <v>65</v>
      </c>
      <c r="M833" s="15">
        <f>M837</f>
        <v>1105</v>
      </c>
    </row>
    <row r="834" spans="1:13" ht="225" hidden="1" x14ac:dyDescent="0.25">
      <c r="A834" s="13"/>
      <c r="B834" s="13"/>
      <c r="C834" s="13"/>
      <c r="D834" s="16" t="s">
        <v>586</v>
      </c>
      <c r="E834" s="13"/>
      <c r="F834" s="13"/>
      <c r="G834" s="13"/>
      <c r="H834" s="13"/>
      <c r="I834" s="13"/>
      <c r="J834" s="13"/>
      <c r="K834" s="13"/>
      <c r="L834" s="13"/>
      <c r="M834" s="13"/>
    </row>
    <row r="835" spans="1:13" hidden="1" x14ac:dyDescent="0.25">
      <c r="A835" s="13"/>
      <c r="B835" s="13"/>
      <c r="C835" s="13"/>
      <c r="D835" s="16"/>
      <c r="E835" s="12" t="s">
        <v>548</v>
      </c>
      <c r="F835" s="13">
        <v>6</v>
      </c>
      <c r="G835" s="14">
        <v>0</v>
      </c>
      <c r="H835" s="14">
        <v>0</v>
      </c>
      <c r="I835" s="14">
        <v>0</v>
      </c>
      <c r="J835" s="15">
        <f>F835*(G835+ (G835= 0))*(H835+ (H835= 0))*(I835+ (I835= 0))</f>
        <v>6</v>
      </c>
      <c r="K835" s="13"/>
      <c r="L835" s="13"/>
      <c r="M835" s="13"/>
    </row>
    <row r="836" spans="1:13" hidden="1" x14ac:dyDescent="0.25">
      <c r="A836" s="13"/>
      <c r="B836" s="13"/>
      <c r="C836" s="13"/>
      <c r="D836" s="16"/>
      <c r="E836" s="12" t="s">
        <v>557</v>
      </c>
      <c r="F836" s="13">
        <v>11</v>
      </c>
      <c r="G836" s="14">
        <v>0</v>
      </c>
      <c r="H836" s="14">
        <v>0</v>
      </c>
      <c r="I836" s="14">
        <v>0</v>
      </c>
      <c r="J836" s="15">
        <f>F836*(G836+ (G836= 0))*(H836+ (H836= 0))*(I836+ (I836= 0))</f>
        <v>11</v>
      </c>
      <c r="K836" s="13"/>
      <c r="L836" s="13"/>
      <c r="M836" s="13"/>
    </row>
    <row r="837" spans="1:13" hidden="1" x14ac:dyDescent="0.25">
      <c r="A837" s="13"/>
      <c r="B837" s="13"/>
      <c r="C837" s="13"/>
      <c r="D837" s="16"/>
      <c r="E837" s="13"/>
      <c r="F837" s="13"/>
      <c r="G837" s="13"/>
      <c r="H837" s="13"/>
      <c r="I837" s="13"/>
      <c r="J837" s="19" t="s">
        <v>698</v>
      </c>
      <c r="K837" s="9">
        <f>SUM(J835:J836)</f>
        <v>17</v>
      </c>
      <c r="L837" s="14">
        <v>65</v>
      </c>
      <c r="M837" s="9">
        <f>ROUND(L837*K837,2)</f>
        <v>1105</v>
      </c>
    </row>
    <row r="838" spans="1:13" ht="0.95" hidden="1" customHeight="1" x14ac:dyDescent="0.25">
      <c r="A838" s="20"/>
      <c r="B838" s="20"/>
      <c r="C838" s="20"/>
      <c r="D838" s="25"/>
      <c r="E838" s="20"/>
      <c r="F838" s="20"/>
      <c r="G838" s="20"/>
      <c r="H838" s="20"/>
      <c r="I838" s="20"/>
      <c r="J838" s="20"/>
      <c r="K838" s="20"/>
      <c r="L838" s="20"/>
      <c r="M838" s="20"/>
    </row>
    <row r="839" spans="1:13" ht="22.5" hidden="1" x14ac:dyDescent="0.25">
      <c r="A839" s="12" t="s">
        <v>699</v>
      </c>
      <c r="B839" s="12" t="s">
        <v>22</v>
      </c>
      <c r="C839" s="12" t="s">
        <v>342</v>
      </c>
      <c r="D839" s="24" t="s">
        <v>587</v>
      </c>
      <c r="E839" s="13"/>
      <c r="F839" s="13"/>
      <c r="G839" s="13"/>
      <c r="H839" s="13"/>
      <c r="I839" s="13"/>
      <c r="J839" s="13"/>
      <c r="K839" s="15">
        <f>K846</f>
        <v>4</v>
      </c>
      <c r="L839" s="15">
        <f>L846</f>
        <v>42</v>
      </c>
      <c r="M839" s="15">
        <f>M846</f>
        <v>168</v>
      </c>
    </row>
    <row r="840" spans="1:13" ht="213.75" hidden="1" x14ac:dyDescent="0.25">
      <c r="A840" s="13"/>
      <c r="B840" s="13"/>
      <c r="C840" s="13"/>
      <c r="D840" s="16" t="s">
        <v>588</v>
      </c>
      <c r="E840" s="13"/>
      <c r="F840" s="13"/>
      <c r="G840" s="13"/>
      <c r="H840" s="13"/>
      <c r="I840" s="13"/>
      <c r="J840" s="13"/>
      <c r="K840" s="13"/>
      <c r="L840" s="13"/>
      <c r="M840" s="13"/>
    </row>
    <row r="841" spans="1:13" hidden="1" x14ac:dyDescent="0.25">
      <c r="A841" s="13"/>
      <c r="B841" s="13"/>
      <c r="C841" s="13"/>
      <c r="D841" s="16"/>
      <c r="E841" s="12" t="s">
        <v>589</v>
      </c>
      <c r="F841" s="13">
        <v>0</v>
      </c>
      <c r="G841" s="14">
        <v>0</v>
      </c>
      <c r="H841" s="14">
        <v>0</v>
      </c>
      <c r="I841" s="14">
        <v>0</v>
      </c>
      <c r="J841" s="15">
        <f>F841*(G841+ (G841= 0))*(H841+ (H841= 0))*(I841+ (I841= 0))</f>
        <v>0</v>
      </c>
      <c r="K841" s="13"/>
      <c r="L841" s="13"/>
      <c r="M841" s="13"/>
    </row>
    <row r="842" spans="1:13" hidden="1" x14ac:dyDescent="0.25">
      <c r="A842" s="13"/>
      <c r="B842" s="13"/>
      <c r="C842" s="13"/>
      <c r="D842" s="16"/>
      <c r="E842" s="12" t="s">
        <v>318</v>
      </c>
      <c r="F842" s="13">
        <v>1</v>
      </c>
      <c r="G842" s="14">
        <v>0</v>
      </c>
      <c r="H842" s="14">
        <v>0</v>
      </c>
      <c r="I842" s="14">
        <v>0</v>
      </c>
      <c r="J842" s="15">
        <f>F842*(G842+ (G842= 0))*(H842+ (H842= 0))*(I842+ (I842= 0))</f>
        <v>1</v>
      </c>
      <c r="K842" s="13"/>
      <c r="L842" s="13"/>
      <c r="M842" s="13"/>
    </row>
    <row r="843" spans="1:13" hidden="1" x14ac:dyDescent="0.25">
      <c r="A843" s="13"/>
      <c r="B843" s="13"/>
      <c r="C843" s="13"/>
      <c r="D843" s="16"/>
      <c r="E843" s="12" t="s">
        <v>319</v>
      </c>
      <c r="F843" s="13">
        <v>1</v>
      </c>
      <c r="G843" s="14">
        <v>0</v>
      </c>
      <c r="H843" s="14">
        <v>0</v>
      </c>
      <c r="I843" s="14">
        <v>0</v>
      </c>
      <c r="J843" s="15">
        <f>F843*(G843+ (G843= 0))*(H843+ (H843= 0))*(I843+ (I843= 0))</f>
        <v>1</v>
      </c>
      <c r="K843" s="13"/>
      <c r="L843" s="13"/>
      <c r="M843" s="13"/>
    </row>
    <row r="844" spans="1:13" hidden="1" x14ac:dyDescent="0.25">
      <c r="A844" s="13"/>
      <c r="B844" s="13"/>
      <c r="C844" s="13"/>
      <c r="D844" s="16"/>
      <c r="E844" s="12" t="s">
        <v>365</v>
      </c>
      <c r="F844" s="13">
        <v>1</v>
      </c>
      <c r="G844" s="14">
        <v>0</v>
      </c>
      <c r="H844" s="14">
        <v>0</v>
      </c>
      <c r="I844" s="14">
        <v>0</v>
      </c>
      <c r="J844" s="15">
        <f>F844*(G844+ (G844= 0))*(H844+ (H844= 0))*(I844+ (I844= 0))</f>
        <v>1</v>
      </c>
      <c r="K844" s="13"/>
      <c r="L844" s="13"/>
      <c r="M844" s="13"/>
    </row>
    <row r="845" spans="1:13" hidden="1" x14ac:dyDescent="0.25">
      <c r="A845" s="13"/>
      <c r="B845" s="13"/>
      <c r="C845" s="13"/>
      <c r="D845" s="16"/>
      <c r="E845" s="12" t="s">
        <v>552</v>
      </c>
      <c r="F845" s="13">
        <v>1</v>
      </c>
      <c r="G845" s="14">
        <v>0</v>
      </c>
      <c r="H845" s="14">
        <v>0</v>
      </c>
      <c r="I845" s="14">
        <v>0</v>
      </c>
      <c r="J845" s="15">
        <f>F845*(G845+ (G845= 0))*(H845+ (H845= 0))*(I845+ (I845= 0))</f>
        <v>1</v>
      </c>
      <c r="K845" s="13"/>
      <c r="L845" s="13"/>
      <c r="M845" s="13"/>
    </row>
    <row r="846" spans="1:13" hidden="1" x14ac:dyDescent="0.25">
      <c r="A846" s="13"/>
      <c r="B846" s="13"/>
      <c r="C846" s="13"/>
      <c r="D846" s="16"/>
      <c r="E846" s="13"/>
      <c r="F846" s="13"/>
      <c r="G846" s="13"/>
      <c r="H846" s="13"/>
      <c r="I846" s="13"/>
      <c r="J846" s="19" t="s">
        <v>699</v>
      </c>
      <c r="K846" s="9">
        <f>SUM(J841:J845)</f>
        <v>4</v>
      </c>
      <c r="L846" s="14">
        <v>42</v>
      </c>
      <c r="M846" s="9">
        <f>ROUND(L846*K846,2)</f>
        <v>168</v>
      </c>
    </row>
    <row r="847" spans="1:13" ht="0.95" hidden="1" customHeight="1" x14ac:dyDescent="0.25">
      <c r="A847" s="20"/>
      <c r="B847" s="20"/>
      <c r="C847" s="20"/>
      <c r="D847" s="25"/>
      <c r="E847" s="20"/>
      <c r="F847" s="20"/>
      <c r="G847" s="20"/>
      <c r="H847" s="20"/>
      <c r="I847" s="20"/>
      <c r="J847" s="20"/>
      <c r="K847" s="20"/>
      <c r="L847" s="20"/>
      <c r="M847" s="20"/>
    </row>
    <row r="848" spans="1:13" ht="22.5" hidden="1" x14ac:dyDescent="0.25">
      <c r="A848" s="12" t="s">
        <v>700</v>
      </c>
      <c r="B848" s="12" t="s">
        <v>22</v>
      </c>
      <c r="C848" s="12" t="s">
        <v>172</v>
      </c>
      <c r="D848" s="24" t="s">
        <v>590</v>
      </c>
      <c r="E848" s="13"/>
      <c r="F848" s="13"/>
      <c r="G848" s="13"/>
      <c r="H848" s="13"/>
      <c r="I848" s="13"/>
      <c r="J848" s="13"/>
      <c r="K848" s="15">
        <f>K851</f>
        <v>1</v>
      </c>
      <c r="L848" s="15">
        <f>L851</f>
        <v>34</v>
      </c>
      <c r="M848" s="15">
        <f>M851</f>
        <v>34</v>
      </c>
    </row>
    <row r="849" spans="1:13" ht="225" hidden="1" x14ac:dyDescent="0.25">
      <c r="A849" s="13"/>
      <c r="B849" s="13"/>
      <c r="C849" s="13"/>
      <c r="D849" s="16" t="s">
        <v>591</v>
      </c>
      <c r="E849" s="13"/>
      <c r="F849" s="13"/>
      <c r="G849" s="13"/>
      <c r="H849" s="13"/>
      <c r="I849" s="13"/>
      <c r="J849" s="13"/>
      <c r="K849" s="13"/>
      <c r="L849" s="13"/>
      <c r="M849" s="13"/>
    </row>
    <row r="850" spans="1:13" hidden="1" x14ac:dyDescent="0.25">
      <c r="A850" s="13"/>
      <c r="B850" s="13"/>
      <c r="C850" s="13"/>
      <c r="D850" s="16"/>
      <c r="E850" s="12" t="s">
        <v>592</v>
      </c>
      <c r="F850" s="13">
        <v>1</v>
      </c>
      <c r="G850" s="14">
        <v>0</v>
      </c>
      <c r="H850" s="14">
        <v>0</v>
      </c>
      <c r="I850" s="14">
        <v>0</v>
      </c>
      <c r="J850" s="15">
        <f>F850*(G850+ (G850= 0))*(H850+ (H850= 0))*(I850+ (I850= 0))</f>
        <v>1</v>
      </c>
      <c r="K850" s="13"/>
      <c r="L850" s="13"/>
      <c r="M850" s="13"/>
    </row>
    <row r="851" spans="1:13" hidden="1" x14ac:dyDescent="0.25">
      <c r="A851" s="13"/>
      <c r="B851" s="13"/>
      <c r="C851" s="13"/>
      <c r="D851" s="16"/>
      <c r="E851" s="13"/>
      <c r="F851" s="13"/>
      <c r="G851" s="13"/>
      <c r="H851" s="13"/>
      <c r="I851" s="13"/>
      <c r="J851" s="19" t="s">
        <v>700</v>
      </c>
      <c r="K851" s="9">
        <f>SUM(J850:J850)</f>
        <v>1</v>
      </c>
      <c r="L851" s="14">
        <v>34</v>
      </c>
      <c r="M851" s="9">
        <f>ROUND(L851*K851,2)</f>
        <v>34</v>
      </c>
    </row>
    <row r="852" spans="1:13" ht="0.95" hidden="1" customHeight="1" x14ac:dyDescent="0.25">
      <c r="A852" s="20"/>
      <c r="B852" s="20"/>
      <c r="C852" s="20"/>
      <c r="D852" s="25"/>
      <c r="E852" s="20"/>
      <c r="F852" s="20"/>
      <c r="G852" s="20"/>
      <c r="H852" s="20"/>
      <c r="I852" s="20"/>
      <c r="J852" s="20"/>
      <c r="K852" s="20"/>
      <c r="L852" s="20"/>
      <c r="M852" s="20"/>
    </row>
    <row r="853" spans="1:13" hidden="1" x14ac:dyDescent="0.25">
      <c r="A853" s="12" t="s">
        <v>701</v>
      </c>
      <c r="B853" s="12" t="s">
        <v>22</v>
      </c>
      <c r="C853" s="12" t="s">
        <v>342</v>
      </c>
      <c r="D853" s="24" t="s">
        <v>593</v>
      </c>
      <c r="E853" s="13"/>
      <c r="F853" s="13"/>
      <c r="G853" s="13"/>
      <c r="H853" s="13"/>
      <c r="I853" s="13"/>
      <c r="J853" s="13"/>
      <c r="K853" s="15">
        <f>K856</f>
        <v>1</v>
      </c>
      <c r="L853" s="15">
        <f>L856</f>
        <v>142.09</v>
      </c>
      <c r="M853" s="15">
        <f>M856</f>
        <v>142.09</v>
      </c>
    </row>
    <row r="854" spans="1:13" ht="191.25" hidden="1" x14ac:dyDescent="0.25">
      <c r="A854" s="13"/>
      <c r="B854" s="13"/>
      <c r="C854" s="13"/>
      <c r="D854" s="16" t="s">
        <v>594</v>
      </c>
      <c r="E854" s="13"/>
      <c r="F854" s="13"/>
      <c r="G854" s="13"/>
      <c r="H854" s="13"/>
      <c r="I854" s="13"/>
      <c r="J854" s="13"/>
      <c r="K854" s="13"/>
      <c r="L854" s="13"/>
      <c r="M854" s="13"/>
    </row>
    <row r="855" spans="1:13" hidden="1" x14ac:dyDescent="0.25">
      <c r="A855" s="13"/>
      <c r="B855" s="13"/>
      <c r="C855" s="13"/>
      <c r="D855" s="16"/>
      <c r="E855" s="12" t="s">
        <v>344</v>
      </c>
      <c r="F855" s="13">
        <v>1</v>
      </c>
      <c r="G855" s="14">
        <v>0</v>
      </c>
      <c r="H855" s="14">
        <v>0</v>
      </c>
      <c r="I855" s="14">
        <v>0</v>
      </c>
      <c r="J855" s="15">
        <f>F855*(G855+ (G855= 0))*(H855+ (H855= 0))*(I855+ (I855= 0))</f>
        <v>1</v>
      </c>
      <c r="K855" s="13"/>
      <c r="L855" s="13"/>
      <c r="M855" s="13"/>
    </row>
    <row r="856" spans="1:13" hidden="1" x14ac:dyDescent="0.25">
      <c r="A856" s="13"/>
      <c r="B856" s="13"/>
      <c r="C856" s="13"/>
      <c r="D856" s="16"/>
      <c r="E856" s="13"/>
      <c r="F856" s="13"/>
      <c r="G856" s="13"/>
      <c r="H856" s="13"/>
      <c r="I856" s="13"/>
      <c r="J856" s="19" t="s">
        <v>701</v>
      </c>
      <c r="K856" s="9">
        <f>SUM(J855:J855)</f>
        <v>1</v>
      </c>
      <c r="L856" s="14">
        <v>142.09</v>
      </c>
      <c r="M856" s="9">
        <f>ROUND(L856*K856,2)</f>
        <v>142.09</v>
      </c>
    </row>
    <row r="857" spans="1:13" ht="0.95" hidden="1" customHeight="1" x14ac:dyDescent="0.25">
      <c r="A857" s="20"/>
      <c r="B857" s="20"/>
      <c r="C857" s="20"/>
      <c r="D857" s="25"/>
      <c r="E857" s="20"/>
      <c r="F857" s="20"/>
      <c r="G857" s="20"/>
      <c r="H857" s="20"/>
      <c r="I857" s="20"/>
      <c r="J857" s="20"/>
      <c r="K857" s="20"/>
      <c r="L857" s="20"/>
      <c r="M857" s="20"/>
    </row>
    <row r="858" spans="1:13" hidden="1" x14ac:dyDescent="0.25">
      <c r="A858" s="12" t="s">
        <v>702</v>
      </c>
      <c r="B858" s="12" t="s">
        <v>22</v>
      </c>
      <c r="C858" s="12" t="s">
        <v>5</v>
      </c>
      <c r="D858" s="24" t="s">
        <v>595</v>
      </c>
      <c r="E858" s="13"/>
      <c r="F858" s="13"/>
      <c r="G858" s="13"/>
      <c r="H858" s="13"/>
      <c r="I858" s="13"/>
      <c r="J858" s="13"/>
      <c r="K858" s="15">
        <f>K863</f>
        <v>16</v>
      </c>
      <c r="L858" s="15">
        <f>L863</f>
        <v>72.5</v>
      </c>
      <c r="M858" s="15">
        <f>M863</f>
        <v>1160</v>
      </c>
    </row>
    <row r="859" spans="1:13" ht="225" hidden="1" x14ac:dyDescent="0.25">
      <c r="A859" s="13"/>
      <c r="B859" s="13"/>
      <c r="C859" s="13"/>
      <c r="D859" s="16" t="s">
        <v>596</v>
      </c>
      <c r="E859" s="13"/>
      <c r="F859" s="13"/>
      <c r="G859" s="13"/>
      <c r="H859" s="13"/>
      <c r="I859" s="13"/>
      <c r="J859" s="13"/>
      <c r="K859" s="13"/>
      <c r="L859" s="13"/>
      <c r="M859" s="13"/>
    </row>
    <row r="860" spans="1:13" hidden="1" x14ac:dyDescent="0.25">
      <c r="A860" s="13"/>
      <c r="B860" s="13"/>
      <c r="C860" s="13"/>
      <c r="D860" s="16"/>
      <c r="E860" s="12" t="s">
        <v>365</v>
      </c>
      <c r="F860" s="13">
        <v>2</v>
      </c>
      <c r="G860" s="14">
        <v>0</v>
      </c>
      <c r="H860" s="14">
        <v>0</v>
      </c>
      <c r="I860" s="14">
        <v>0</v>
      </c>
      <c r="J860" s="15">
        <f>F860*(G860+ (G860= 0))*(H860+ (H860= 0))*(I860+ (I860= 0))</f>
        <v>2</v>
      </c>
      <c r="K860" s="13"/>
      <c r="L860" s="13"/>
      <c r="M860" s="13"/>
    </row>
    <row r="861" spans="1:13" hidden="1" x14ac:dyDescent="0.25">
      <c r="A861" s="13"/>
      <c r="B861" s="13"/>
      <c r="C861" s="13"/>
      <c r="D861" s="16"/>
      <c r="E861" s="12" t="s">
        <v>318</v>
      </c>
      <c r="F861" s="13">
        <v>8</v>
      </c>
      <c r="G861" s="14">
        <v>0</v>
      </c>
      <c r="H861" s="14">
        <v>0</v>
      </c>
      <c r="I861" s="14">
        <v>0</v>
      </c>
      <c r="J861" s="15">
        <f>F861*(G861+ (G861= 0))*(H861+ (H861= 0))*(I861+ (I861= 0))</f>
        <v>8</v>
      </c>
      <c r="K861" s="13"/>
      <c r="L861" s="13"/>
      <c r="M861" s="13"/>
    </row>
    <row r="862" spans="1:13" hidden="1" x14ac:dyDescent="0.25">
      <c r="A862" s="13"/>
      <c r="B862" s="13"/>
      <c r="C862" s="13"/>
      <c r="D862" s="16"/>
      <c r="E862" s="12" t="s">
        <v>319</v>
      </c>
      <c r="F862" s="13">
        <v>6</v>
      </c>
      <c r="G862" s="14">
        <v>0</v>
      </c>
      <c r="H862" s="14">
        <v>0</v>
      </c>
      <c r="I862" s="14">
        <v>0</v>
      </c>
      <c r="J862" s="15">
        <f>F862*(G862+ (G862= 0))*(H862+ (H862= 0))*(I862+ (I862= 0))</f>
        <v>6</v>
      </c>
      <c r="K862" s="13"/>
      <c r="L862" s="13"/>
      <c r="M862" s="13"/>
    </row>
    <row r="863" spans="1:13" hidden="1" x14ac:dyDescent="0.25">
      <c r="A863" s="13"/>
      <c r="B863" s="13"/>
      <c r="C863" s="13"/>
      <c r="D863" s="16"/>
      <c r="E863" s="13"/>
      <c r="F863" s="13"/>
      <c r="G863" s="13"/>
      <c r="H863" s="13"/>
      <c r="I863" s="13"/>
      <c r="J863" s="19" t="s">
        <v>702</v>
      </c>
      <c r="K863" s="9">
        <f>SUM(J860:J862)</f>
        <v>16</v>
      </c>
      <c r="L863" s="14">
        <v>72.5</v>
      </c>
      <c r="M863" s="9">
        <f>ROUND(L863*K863,2)</f>
        <v>1160</v>
      </c>
    </row>
    <row r="864" spans="1:13" ht="0.95" hidden="1" customHeight="1" x14ac:dyDescent="0.25">
      <c r="A864" s="20"/>
      <c r="B864" s="20"/>
      <c r="C864" s="20"/>
      <c r="D864" s="25"/>
      <c r="E864" s="20"/>
      <c r="F864" s="20"/>
      <c r="G864" s="20"/>
      <c r="H864" s="20"/>
      <c r="I864" s="20"/>
      <c r="J864" s="20"/>
      <c r="K864" s="20"/>
      <c r="L864" s="20"/>
      <c r="M864" s="20"/>
    </row>
    <row r="865" spans="1:13" hidden="1" x14ac:dyDescent="0.25">
      <c r="A865" s="12" t="s">
        <v>703</v>
      </c>
      <c r="B865" s="12" t="s">
        <v>22</v>
      </c>
      <c r="C865" s="12" t="s">
        <v>492</v>
      </c>
      <c r="D865" s="24" t="s">
        <v>597</v>
      </c>
      <c r="E865" s="13"/>
      <c r="F865" s="13"/>
      <c r="G865" s="13"/>
      <c r="H865" s="13"/>
      <c r="I865" s="13"/>
      <c r="J865" s="13"/>
      <c r="K865" s="15">
        <f>K868</f>
        <v>10</v>
      </c>
      <c r="L865" s="15">
        <f>L868</f>
        <v>28.42</v>
      </c>
      <c r="M865" s="15">
        <f>M868</f>
        <v>284.2</v>
      </c>
    </row>
    <row r="866" spans="1:13" ht="112.5" hidden="1" x14ac:dyDescent="0.25">
      <c r="A866" s="13"/>
      <c r="B866" s="13"/>
      <c r="C866" s="13"/>
      <c r="D866" s="16" t="s">
        <v>598</v>
      </c>
      <c r="E866" s="13"/>
      <c r="F866" s="13"/>
      <c r="G866" s="13"/>
      <c r="H866" s="13"/>
      <c r="I866" s="13"/>
      <c r="J866" s="13"/>
      <c r="K866" s="13"/>
      <c r="L866" s="13"/>
      <c r="M866" s="13"/>
    </row>
    <row r="867" spans="1:13" hidden="1" x14ac:dyDescent="0.25">
      <c r="A867" s="13"/>
      <c r="B867" s="13"/>
      <c r="C867" s="13"/>
      <c r="D867" s="16"/>
      <c r="E867" s="12" t="s">
        <v>469</v>
      </c>
      <c r="F867" s="13">
        <v>1</v>
      </c>
      <c r="G867" s="14">
        <v>10</v>
      </c>
      <c r="H867" s="14">
        <v>0</v>
      </c>
      <c r="I867" s="14">
        <v>0</v>
      </c>
      <c r="J867" s="15">
        <f>F867*(G867+ (G867= 0))*(H867+ (H867= 0))*(I867+ (I867= 0))</f>
        <v>10</v>
      </c>
      <c r="K867" s="13"/>
      <c r="L867" s="13"/>
      <c r="M867" s="13"/>
    </row>
    <row r="868" spans="1:13" hidden="1" x14ac:dyDescent="0.25">
      <c r="A868" s="13"/>
      <c r="B868" s="13"/>
      <c r="C868" s="13"/>
      <c r="D868" s="16"/>
      <c r="E868" s="13"/>
      <c r="F868" s="13"/>
      <c r="G868" s="13"/>
      <c r="H868" s="13"/>
      <c r="I868" s="13"/>
      <c r="J868" s="19" t="s">
        <v>703</v>
      </c>
      <c r="K868" s="9">
        <f>SUM(J867:J867)</f>
        <v>10</v>
      </c>
      <c r="L868" s="14">
        <v>28.42</v>
      </c>
      <c r="M868" s="9">
        <f>ROUND(L868*K868,2)</f>
        <v>284.2</v>
      </c>
    </row>
    <row r="869" spans="1:13" ht="0.95" hidden="1" customHeight="1" x14ac:dyDescent="0.25">
      <c r="A869" s="20"/>
      <c r="B869" s="20"/>
      <c r="C869" s="20"/>
      <c r="D869" s="25"/>
      <c r="E869" s="20"/>
      <c r="F869" s="20"/>
      <c r="G869" s="20"/>
      <c r="H869" s="20"/>
      <c r="I869" s="20"/>
      <c r="J869" s="20"/>
      <c r="K869" s="20"/>
      <c r="L869" s="20"/>
      <c r="M869" s="20"/>
    </row>
    <row r="870" spans="1:13" hidden="1" x14ac:dyDescent="0.25">
      <c r="A870" s="12" t="s">
        <v>704</v>
      </c>
      <c r="B870" s="12" t="s">
        <v>22</v>
      </c>
      <c r="C870" s="12" t="s">
        <v>172</v>
      </c>
      <c r="D870" s="24" t="s">
        <v>599</v>
      </c>
      <c r="E870" s="13"/>
      <c r="F870" s="13"/>
      <c r="G870" s="13"/>
      <c r="H870" s="13"/>
      <c r="I870" s="13"/>
      <c r="J870" s="13"/>
      <c r="K870" s="15">
        <f>K873</f>
        <v>3</v>
      </c>
      <c r="L870" s="15">
        <f>L873</f>
        <v>30</v>
      </c>
      <c r="M870" s="15">
        <f>M873</f>
        <v>90</v>
      </c>
    </row>
    <row r="871" spans="1:13" ht="90" hidden="1" x14ac:dyDescent="0.25">
      <c r="A871" s="13"/>
      <c r="B871" s="13"/>
      <c r="C871" s="13"/>
      <c r="D871" s="16" t="s">
        <v>600</v>
      </c>
      <c r="E871" s="13"/>
      <c r="F871" s="13"/>
      <c r="G871" s="13"/>
      <c r="H871" s="13"/>
      <c r="I871" s="13"/>
      <c r="J871" s="13"/>
      <c r="K871" s="13"/>
      <c r="L871" s="13"/>
      <c r="M871" s="13"/>
    </row>
    <row r="872" spans="1:13" hidden="1" x14ac:dyDescent="0.25">
      <c r="A872" s="13"/>
      <c r="B872" s="13"/>
      <c r="C872" s="13"/>
      <c r="D872" s="16"/>
      <c r="E872" s="12" t="s">
        <v>601</v>
      </c>
      <c r="F872" s="13">
        <v>3</v>
      </c>
      <c r="G872" s="14">
        <v>0</v>
      </c>
      <c r="H872" s="14">
        <v>0</v>
      </c>
      <c r="I872" s="14">
        <v>0</v>
      </c>
      <c r="J872" s="15">
        <f>F872*(G872+ (G872= 0))*(H872+ (H872= 0))*(I872+ (I872= 0))</f>
        <v>3</v>
      </c>
      <c r="K872" s="13"/>
      <c r="L872" s="13"/>
      <c r="M872" s="13"/>
    </row>
    <row r="873" spans="1:13" hidden="1" x14ac:dyDescent="0.25">
      <c r="A873" s="13"/>
      <c r="B873" s="13"/>
      <c r="C873" s="13"/>
      <c r="D873" s="16"/>
      <c r="E873" s="13"/>
      <c r="F873" s="13"/>
      <c r="G873" s="13"/>
      <c r="H873" s="13"/>
      <c r="I873" s="13"/>
      <c r="J873" s="19" t="s">
        <v>704</v>
      </c>
      <c r="K873" s="9">
        <f>SUM(J872:J872)</f>
        <v>3</v>
      </c>
      <c r="L873" s="14">
        <v>30</v>
      </c>
      <c r="M873" s="9">
        <f>ROUND(L873*K873,2)</f>
        <v>90</v>
      </c>
    </row>
    <row r="874" spans="1:13" ht="0.95" hidden="1" customHeight="1" x14ac:dyDescent="0.25">
      <c r="A874" s="20"/>
      <c r="B874" s="20"/>
      <c r="C874" s="20"/>
      <c r="D874" s="25"/>
      <c r="E874" s="20"/>
      <c r="F874" s="20"/>
      <c r="G874" s="20"/>
      <c r="H874" s="20"/>
      <c r="I874" s="20"/>
      <c r="J874" s="20"/>
      <c r="K874" s="20"/>
      <c r="L874" s="20"/>
      <c r="M874" s="20"/>
    </row>
    <row r="875" spans="1:13" hidden="1" x14ac:dyDescent="0.25">
      <c r="A875" s="13"/>
      <c r="B875" s="13"/>
      <c r="C875" s="13"/>
      <c r="D875" s="16"/>
      <c r="E875" s="13"/>
      <c r="F875" s="13"/>
      <c r="G875" s="13"/>
      <c r="H875" s="13"/>
      <c r="I875" s="13"/>
      <c r="J875" s="19" t="s">
        <v>754</v>
      </c>
      <c r="K875" s="14">
        <v>1</v>
      </c>
      <c r="L875" s="9">
        <f>M716+M721+M726+M732+M737+M745+M753+M761+M770+M780+M786+M794+M800+M805+M810+M815+M820+M825+M831+M837+M846+M851+M856+M863+M868+M873</f>
        <v>6258.53</v>
      </c>
      <c r="M875" s="9">
        <f>ROUND(L875*K875,2)</f>
        <v>6258.53</v>
      </c>
    </row>
    <row r="876" spans="1:13" ht="0.95" customHeight="1" x14ac:dyDescent="0.25">
      <c r="A876" s="20"/>
      <c r="B876" s="20"/>
      <c r="C876" s="20"/>
      <c r="D876" s="25"/>
      <c r="E876" s="20"/>
      <c r="F876" s="20"/>
      <c r="G876" s="20"/>
      <c r="H876" s="20"/>
      <c r="I876" s="20"/>
      <c r="J876" s="20"/>
      <c r="K876" s="20"/>
      <c r="L876" s="20"/>
      <c r="M876" s="20"/>
    </row>
    <row r="877" spans="1:13" x14ac:dyDescent="0.25">
      <c r="A877" s="10" t="s">
        <v>705</v>
      </c>
      <c r="B877" s="10" t="s">
        <v>16</v>
      </c>
      <c r="C877" s="10" t="s">
        <v>17</v>
      </c>
      <c r="D877" s="23" t="s">
        <v>602</v>
      </c>
      <c r="E877" s="11"/>
      <c r="F877" s="11"/>
      <c r="G877" s="11"/>
      <c r="H877" s="11"/>
      <c r="I877" s="11"/>
      <c r="J877" s="11"/>
      <c r="K877" s="9">
        <f>K953</f>
        <v>1</v>
      </c>
      <c r="L877" s="9">
        <f>L953</f>
        <v>22334.29</v>
      </c>
      <c r="M877" s="9">
        <f>M953</f>
        <v>22334.29</v>
      </c>
    </row>
    <row r="878" spans="1:13" hidden="1" x14ac:dyDescent="0.25">
      <c r="A878" s="12" t="s">
        <v>706</v>
      </c>
      <c r="B878" s="12" t="s">
        <v>22</v>
      </c>
      <c r="C878" s="12" t="s">
        <v>172</v>
      </c>
      <c r="D878" s="24" t="s">
        <v>793</v>
      </c>
      <c r="E878" s="13"/>
      <c r="F878" s="13"/>
      <c r="G878" s="13"/>
      <c r="H878" s="13"/>
      <c r="I878" s="13"/>
      <c r="J878" s="13"/>
      <c r="K878" s="15">
        <f>K883</f>
        <v>1</v>
      </c>
      <c r="L878" s="15">
        <f>L883</f>
        <v>14075</v>
      </c>
      <c r="M878" s="15">
        <f>M882</f>
        <v>0</v>
      </c>
    </row>
    <row r="879" spans="1:13" ht="56.25" hidden="1" x14ac:dyDescent="0.25">
      <c r="A879" s="13"/>
      <c r="B879" s="13"/>
      <c r="C879" s="13"/>
      <c r="D879" s="16" t="s">
        <v>787</v>
      </c>
      <c r="E879" s="13"/>
      <c r="F879" s="13"/>
      <c r="G879" s="13"/>
      <c r="H879" s="13"/>
      <c r="I879" s="13"/>
      <c r="J879" s="13"/>
      <c r="K879" s="13"/>
      <c r="L879" s="13"/>
      <c r="M879" s="13"/>
    </row>
    <row r="880" spans="1:13" hidden="1" x14ac:dyDescent="0.25">
      <c r="A880" s="13"/>
      <c r="B880" s="13"/>
      <c r="C880" s="13"/>
      <c r="D880" s="16"/>
      <c r="E880" s="12" t="s">
        <v>788</v>
      </c>
      <c r="F880" s="13">
        <v>0</v>
      </c>
      <c r="G880" s="14">
        <v>0</v>
      </c>
      <c r="H880" s="14">
        <v>0</v>
      </c>
      <c r="I880" s="14">
        <v>0</v>
      </c>
      <c r="J880" s="15">
        <f>F880*(G880+ (G880= 0))*(H880+ (H880= 0))*(I880+ (I880= 0))</f>
        <v>0</v>
      </c>
      <c r="K880" s="13"/>
      <c r="L880" s="13"/>
      <c r="M880" s="13"/>
    </row>
    <row r="881" spans="1:13" hidden="1" x14ac:dyDescent="0.25">
      <c r="A881" s="13"/>
      <c r="B881" s="13"/>
      <c r="C881" s="13"/>
      <c r="D881" s="16"/>
      <c r="E881" s="12" t="s">
        <v>789</v>
      </c>
      <c r="F881" s="13">
        <v>0</v>
      </c>
      <c r="G881" s="14">
        <v>0</v>
      </c>
      <c r="H881" s="14">
        <v>0</v>
      </c>
      <c r="I881" s="14">
        <v>0</v>
      </c>
      <c r="J881" s="15">
        <f>F881*(G881+ (G881= 0))*(H881+ (H881= 0))*(I881+ (I881= 0))</f>
        <v>0</v>
      </c>
      <c r="K881" s="13"/>
      <c r="L881" s="13"/>
      <c r="M881" s="13"/>
    </row>
    <row r="882" spans="1:13" hidden="1" x14ac:dyDescent="0.25">
      <c r="A882" s="13"/>
      <c r="B882" s="13"/>
      <c r="C882" s="13"/>
      <c r="D882" s="16"/>
      <c r="E882" s="12" t="s">
        <v>603</v>
      </c>
      <c r="F882" s="13">
        <v>0</v>
      </c>
      <c r="G882" s="14">
        <v>0</v>
      </c>
      <c r="H882" s="14">
        <v>0</v>
      </c>
      <c r="I882" s="14">
        <v>0</v>
      </c>
      <c r="J882" s="15">
        <f>F882*(G882+ (G882= 0))*(H882+ (H882= 0))*(I882+ (I882= 0))</f>
        <v>0</v>
      </c>
      <c r="K882" s="13"/>
      <c r="L882" s="13"/>
      <c r="M882" s="13"/>
    </row>
    <row r="883" spans="1:13" hidden="1" x14ac:dyDescent="0.25">
      <c r="A883" s="13"/>
      <c r="B883" s="13"/>
      <c r="C883" s="13"/>
      <c r="D883" s="16"/>
      <c r="E883" s="13"/>
      <c r="F883" s="13"/>
      <c r="G883" s="13"/>
      <c r="H883" s="13"/>
      <c r="I883" s="13"/>
      <c r="J883" s="19" t="s">
        <v>755</v>
      </c>
      <c r="K883" s="9">
        <v>1</v>
      </c>
      <c r="L883" s="14">
        <v>14075</v>
      </c>
      <c r="M883" s="9">
        <f>ROUND(L883*K883,2)</f>
        <v>14075</v>
      </c>
    </row>
    <row r="884" spans="1:13" ht="0.95" hidden="1" customHeight="1" x14ac:dyDescent="0.25">
      <c r="A884" s="20"/>
      <c r="B884" s="20"/>
      <c r="C884" s="20"/>
      <c r="D884" s="25"/>
      <c r="E884" s="20"/>
      <c r="F884" s="20"/>
      <c r="G884" s="20"/>
      <c r="H884" s="20"/>
      <c r="I884" s="20"/>
      <c r="J884" s="20"/>
      <c r="K884" s="20"/>
      <c r="L884" s="20"/>
      <c r="M884" s="20"/>
    </row>
    <row r="885" spans="1:13" hidden="1" x14ac:dyDescent="0.25">
      <c r="A885" s="12" t="s">
        <v>707</v>
      </c>
      <c r="B885" s="12" t="s">
        <v>22</v>
      </c>
      <c r="C885" s="12" t="s">
        <v>172</v>
      </c>
      <c r="D885" s="24" t="s">
        <v>790</v>
      </c>
      <c r="E885" s="13"/>
      <c r="F885" s="13"/>
      <c r="G885" s="13"/>
      <c r="H885" s="13"/>
      <c r="I885" s="13"/>
      <c r="J885" s="13"/>
      <c r="K885" s="15">
        <f>K887</f>
        <v>1</v>
      </c>
      <c r="L885" s="15">
        <f>L887</f>
        <v>200</v>
      </c>
      <c r="M885" s="15">
        <f>M887</f>
        <v>200</v>
      </c>
    </row>
    <row r="886" spans="1:13" hidden="1" x14ac:dyDescent="0.25">
      <c r="A886" s="13"/>
      <c r="B886" s="13"/>
      <c r="C886" s="13"/>
      <c r="D886" s="16"/>
      <c r="E886" s="12" t="s">
        <v>344</v>
      </c>
      <c r="F886" s="13">
        <v>1</v>
      </c>
      <c r="G886" s="14">
        <v>0</v>
      </c>
      <c r="H886" s="14">
        <v>0</v>
      </c>
      <c r="I886" s="14">
        <v>0</v>
      </c>
      <c r="J886" s="15">
        <f>F886*(G886+ (G886= 0))*(H886+ (H886= 0))*(I886+ (I886= 0))</f>
        <v>1</v>
      </c>
      <c r="K886" s="13"/>
      <c r="L886" s="13"/>
      <c r="M886" s="13"/>
    </row>
    <row r="887" spans="1:13" hidden="1" x14ac:dyDescent="0.25">
      <c r="A887" s="13"/>
      <c r="B887" s="13"/>
      <c r="C887" s="13"/>
      <c r="D887" s="16"/>
      <c r="E887" s="13"/>
      <c r="F887" s="13"/>
      <c r="G887" s="13"/>
      <c r="H887" s="13"/>
      <c r="I887" s="13"/>
      <c r="J887" s="19" t="s">
        <v>756</v>
      </c>
      <c r="K887" s="9">
        <f>SUM(J886:J886)</f>
        <v>1</v>
      </c>
      <c r="L887" s="14">
        <v>200</v>
      </c>
      <c r="M887" s="9">
        <f>ROUND(L887*K887,2)</f>
        <v>200</v>
      </c>
    </row>
    <row r="888" spans="1:13" ht="0.95" hidden="1" customHeight="1" x14ac:dyDescent="0.25">
      <c r="A888" s="20"/>
      <c r="B888" s="20"/>
      <c r="C888" s="20"/>
      <c r="D888" s="25"/>
      <c r="E888" s="20"/>
      <c r="F888" s="20"/>
      <c r="G888" s="20"/>
      <c r="H888" s="20"/>
      <c r="I888" s="20"/>
      <c r="J888" s="20"/>
      <c r="K888" s="20"/>
      <c r="L888" s="20"/>
      <c r="M888" s="20"/>
    </row>
    <row r="889" spans="1:13" ht="22.5" hidden="1" x14ac:dyDescent="0.25">
      <c r="A889" s="12" t="s">
        <v>708</v>
      </c>
      <c r="B889" s="12" t="s">
        <v>22</v>
      </c>
      <c r="C889" s="12" t="s">
        <v>172</v>
      </c>
      <c r="D889" s="24" t="s">
        <v>791</v>
      </c>
      <c r="E889" s="13"/>
      <c r="F889" s="13"/>
      <c r="G889" s="13"/>
      <c r="H889" s="13"/>
      <c r="I889" s="13"/>
      <c r="J889" s="13"/>
      <c r="K889" s="15">
        <f>K892</f>
        <v>4</v>
      </c>
      <c r="L889" s="15">
        <f>L892</f>
        <v>1137</v>
      </c>
      <c r="M889" s="15">
        <f>M892</f>
        <v>4548</v>
      </c>
    </row>
    <row r="890" spans="1:13" ht="56.25" hidden="1" x14ac:dyDescent="0.25">
      <c r="A890" s="13"/>
      <c r="B890" s="13"/>
      <c r="C890" s="13"/>
      <c r="D890" s="16" t="s">
        <v>792</v>
      </c>
      <c r="E890" s="13"/>
      <c r="F890" s="13"/>
      <c r="G890" s="13"/>
      <c r="H890" s="13"/>
      <c r="I890" s="13"/>
      <c r="J890" s="13"/>
      <c r="K890" s="13"/>
      <c r="L890" s="13"/>
      <c r="M890" s="13"/>
    </row>
    <row r="891" spans="1:13" hidden="1" x14ac:dyDescent="0.25">
      <c r="A891" s="13"/>
      <c r="B891" s="13"/>
      <c r="C891" s="13"/>
      <c r="D891" s="16"/>
      <c r="E891" s="12" t="s">
        <v>545</v>
      </c>
      <c r="F891" s="13">
        <v>4</v>
      </c>
      <c r="G891" s="14">
        <v>0</v>
      </c>
      <c r="H891" s="14">
        <v>0</v>
      </c>
      <c r="I891" s="14">
        <v>0</v>
      </c>
      <c r="J891" s="15">
        <f>F891*(G891+ (G891= 0))*(H891+ (H891= 0))*(I891+ (I891= 0))</f>
        <v>4</v>
      </c>
      <c r="K891" s="13"/>
      <c r="L891" s="13"/>
      <c r="M891" s="13"/>
    </row>
    <row r="892" spans="1:13" hidden="1" x14ac:dyDescent="0.25">
      <c r="A892" s="13"/>
      <c r="B892" s="13"/>
      <c r="C892" s="13"/>
      <c r="D892" s="16"/>
      <c r="E892" s="13"/>
      <c r="F892" s="13"/>
      <c r="G892" s="13"/>
      <c r="H892" s="13"/>
      <c r="I892" s="13"/>
      <c r="J892" s="19" t="s">
        <v>757</v>
      </c>
      <c r="K892" s="9">
        <f>SUM(J891:J891)</f>
        <v>4</v>
      </c>
      <c r="L892" s="14">
        <v>1137</v>
      </c>
      <c r="M892" s="9">
        <f>ROUND(L892*K892,2)</f>
        <v>4548</v>
      </c>
    </row>
    <row r="893" spans="1:13" ht="0.75" hidden="1" customHeight="1" x14ac:dyDescent="0.25">
      <c r="A893" s="20"/>
      <c r="B893" s="20"/>
      <c r="C893" s="20"/>
      <c r="D893" s="25"/>
      <c r="E893" s="20"/>
      <c r="F893" s="20"/>
      <c r="G893" s="20"/>
      <c r="H893" s="20"/>
      <c r="I893" s="20"/>
      <c r="J893" s="20"/>
      <c r="K893" s="20"/>
      <c r="L893" s="20"/>
      <c r="M893" s="20"/>
    </row>
    <row r="894" spans="1:13" ht="22.5" hidden="1" x14ac:dyDescent="0.25">
      <c r="A894" s="12" t="s">
        <v>709</v>
      </c>
      <c r="B894" s="12" t="s">
        <v>22</v>
      </c>
      <c r="C894" s="12" t="s">
        <v>172</v>
      </c>
      <c r="D894" s="24" t="s">
        <v>604</v>
      </c>
      <c r="E894" s="13"/>
      <c r="F894" s="13"/>
      <c r="G894" s="13"/>
      <c r="H894" s="13"/>
      <c r="I894" s="13"/>
      <c r="J894" s="13"/>
      <c r="K894" s="15">
        <f>K896</f>
        <v>4</v>
      </c>
      <c r="L894" s="15">
        <f>L896</f>
        <v>120</v>
      </c>
      <c r="M894" s="15">
        <f>M896</f>
        <v>480</v>
      </c>
    </row>
    <row r="895" spans="1:13" hidden="1" x14ac:dyDescent="0.25">
      <c r="A895" s="13"/>
      <c r="B895" s="13"/>
      <c r="C895" s="13"/>
      <c r="D895" s="16"/>
      <c r="E895" s="12" t="s">
        <v>545</v>
      </c>
      <c r="F895" s="13">
        <v>4</v>
      </c>
      <c r="G895" s="14">
        <v>0</v>
      </c>
      <c r="H895" s="14">
        <v>0</v>
      </c>
      <c r="I895" s="14">
        <v>0</v>
      </c>
      <c r="J895" s="15">
        <f>F895*(G895+ (G895= 0))*(H895+ (H895= 0))*(I895+ (I895= 0))</f>
        <v>4</v>
      </c>
      <c r="K895" s="13"/>
      <c r="L895" s="13"/>
      <c r="M895" s="13"/>
    </row>
    <row r="896" spans="1:13" hidden="1" x14ac:dyDescent="0.25">
      <c r="A896" s="13"/>
      <c r="B896" s="13"/>
      <c r="C896" s="13"/>
      <c r="D896" s="16"/>
      <c r="E896" s="13"/>
      <c r="F896" s="13"/>
      <c r="G896" s="13"/>
      <c r="H896" s="13"/>
      <c r="I896" s="13"/>
      <c r="J896" s="19" t="s">
        <v>758</v>
      </c>
      <c r="K896" s="9">
        <f>SUM(J895:J895)</f>
        <v>4</v>
      </c>
      <c r="L896" s="14">
        <v>120</v>
      </c>
      <c r="M896" s="9">
        <f>ROUND(L896*K896,2)</f>
        <v>480</v>
      </c>
    </row>
    <row r="897" spans="1:13" ht="0.95" hidden="1" customHeight="1" x14ac:dyDescent="0.25">
      <c r="A897" s="20"/>
      <c r="B897" s="20"/>
      <c r="C897" s="20"/>
      <c r="D897" s="25"/>
      <c r="E897" s="20"/>
      <c r="F897" s="20"/>
      <c r="G897" s="20"/>
      <c r="H897" s="20"/>
      <c r="I897" s="20"/>
      <c r="J897" s="20"/>
      <c r="K897" s="20"/>
      <c r="L897" s="20"/>
      <c r="M897" s="20"/>
    </row>
    <row r="898" spans="1:13" hidden="1" x14ac:dyDescent="0.25">
      <c r="A898" s="12" t="s">
        <v>710</v>
      </c>
      <c r="B898" s="12" t="s">
        <v>22</v>
      </c>
      <c r="C898" s="12" t="s">
        <v>172</v>
      </c>
      <c r="D898" s="24" t="s">
        <v>605</v>
      </c>
      <c r="E898" s="13"/>
      <c r="F898" s="13"/>
      <c r="G898" s="13"/>
      <c r="H898" s="13"/>
      <c r="I898" s="13"/>
      <c r="J898" s="13"/>
      <c r="K898" s="15">
        <f>K901</f>
        <v>4</v>
      </c>
      <c r="L898" s="15">
        <f>L901</f>
        <v>40</v>
      </c>
      <c r="M898" s="15">
        <f>M901</f>
        <v>160</v>
      </c>
    </row>
    <row r="899" spans="1:13" ht="90" hidden="1" x14ac:dyDescent="0.25">
      <c r="A899" s="13"/>
      <c r="B899" s="13"/>
      <c r="C899" s="13"/>
      <c r="D899" s="16" t="s">
        <v>606</v>
      </c>
      <c r="E899" s="13"/>
      <c r="F899" s="13"/>
      <c r="G899" s="13"/>
      <c r="H899" s="13"/>
      <c r="I899" s="13"/>
      <c r="J899" s="13"/>
      <c r="K899" s="13"/>
      <c r="L899" s="13"/>
      <c r="M899" s="13"/>
    </row>
    <row r="900" spans="1:13" hidden="1" x14ac:dyDescent="0.25">
      <c r="A900" s="13"/>
      <c r="B900" s="13"/>
      <c r="C900" s="13"/>
      <c r="D900" s="16"/>
      <c r="E900" s="12" t="s">
        <v>545</v>
      </c>
      <c r="F900" s="13">
        <v>4</v>
      </c>
      <c r="G900" s="14">
        <v>0</v>
      </c>
      <c r="H900" s="14">
        <v>0</v>
      </c>
      <c r="I900" s="14">
        <v>0</v>
      </c>
      <c r="J900" s="15">
        <f>F900*(G900+ (G900= 0))*(H900+ (H900= 0))*(I900+ (I900= 0))</f>
        <v>4</v>
      </c>
      <c r="K900" s="13"/>
      <c r="L900" s="13"/>
      <c r="M900" s="13"/>
    </row>
    <row r="901" spans="1:13" hidden="1" x14ac:dyDescent="0.25">
      <c r="A901" s="13"/>
      <c r="B901" s="13"/>
      <c r="C901" s="13"/>
      <c r="D901" s="16"/>
      <c r="E901" s="13"/>
      <c r="F901" s="13"/>
      <c r="G901" s="13"/>
      <c r="H901" s="13"/>
      <c r="I901" s="13"/>
      <c r="J901" s="19" t="s">
        <v>759</v>
      </c>
      <c r="K901" s="9">
        <f>SUM(J900:J900)</f>
        <v>4</v>
      </c>
      <c r="L901" s="14">
        <v>40</v>
      </c>
      <c r="M901" s="9">
        <f>ROUND(L901*K901,2)</f>
        <v>160</v>
      </c>
    </row>
    <row r="902" spans="1:13" ht="0.75" hidden="1" customHeight="1" x14ac:dyDescent="0.25">
      <c r="A902" s="20"/>
      <c r="B902" s="20"/>
      <c r="C902" s="20"/>
      <c r="D902" s="25"/>
      <c r="E902" s="20"/>
      <c r="F902" s="20"/>
      <c r="G902" s="20"/>
      <c r="H902" s="20"/>
      <c r="I902" s="20"/>
      <c r="J902" s="20"/>
      <c r="K902" s="20"/>
      <c r="L902" s="20"/>
      <c r="M902" s="20"/>
    </row>
    <row r="903" spans="1:13" ht="22.5" hidden="1" x14ac:dyDescent="0.25">
      <c r="A903" s="12" t="s">
        <v>794</v>
      </c>
      <c r="B903" s="12" t="s">
        <v>22</v>
      </c>
      <c r="C903" s="12" t="s">
        <v>172</v>
      </c>
      <c r="D903" s="24" t="s">
        <v>607</v>
      </c>
      <c r="E903" s="13"/>
      <c r="F903" s="13"/>
      <c r="G903" s="13"/>
      <c r="H903" s="13"/>
      <c r="I903" s="13"/>
      <c r="J903" s="13"/>
      <c r="K903" s="15">
        <f>K906</f>
        <v>4</v>
      </c>
      <c r="L903" s="15">
        <f>L906</f>
        <v>74</v>
      </c>
      <c r="M903" s="15">
        <f>M906</f>
        <v>296</v>
      </c>
    </row>
    <row r="904" spans="1:13" ht="67.5" hidden="1" x14ac:dyDescent="0.25">
      <c r="A904" s="13"/>
      <c r="B904" s="13"/>
      <c r="C904" s="13"/>
      <c r="D904" s="16" t="s">
        <v>608</v>
      </c>
      <c r="E904" s="13"/>
      <c r="F904" s="13"/>
      <c r="G904" s="13"/>
      <c r="H904" s="13"/>
      <c r="I904" s="13"/>
      <c r="J904" s="13"/>
      <c r="K904" s="13"/>
      <c r="L904" s="13"/>
      <c r="M904" s="13"/>
    </row>
    <row r="905" spans="1:13" hidden="1" x14ac:dyDescent="0.25">
      <c r="A905" s="13"/>
      <c r="B905" s="13"/>
      <c r="C905" s="13"/>
      <c r="D905" s="16"/>
      <c r="E905" s="12" t="s">
        <v>545</v>
      </c>
      <c r="F905" s="13">
        <v>4</v>
      </c>
      <c r="G905" s="14">
        <v>0</v>
      </c>
      <c r="H905" s="14">
        <v>0</v>
      </c>
      <c r="I905" s="14">
        <v>0</v>
      </c>
      <c r="J905" s="15">
        <f>F905*(G905+ (G905= 0))*(H905+ (H905= 0))*(I905+ (I905= 0))</f>
        <v>4</v>
      </c>
      <c r="K905" s="13"/>
      <c r="L905" s="13"/>
      <c r="M905" s="13"/>
    </row>
    <row r="906" spans="1:13" hidden="1" x14ac:dyDescent="0.25">
      <c r="A906" s="13"/>
      <c r="B906" s="13"/>
      <c r="C906" s="13"/>
      <c r="D906" s="16"/>
      <c r="E906" s="13"/>
      <c r="F906" s="13"/>
      <c r="G906" s="13"/>
      <c r="H906" s="13"/>
      <c r="I906" s="13"/>
      <c r="J906" s="19" t="s">
        <v>760</v>
      </c>
      <c r="K906" s="9">
        <f>SUM(J905:J905)</f>
        <v>4</v>
      </c>
      <c r="L906" s="14">
        <v>74</v>
      </c>
      <c r="M906" s="9">
        <f>ROUND(L906*K906,2)</f>
        <v>296</v>
      </c>
    </row>
    <row r="907" spans="1:13" ht="0.95" hidden="1" customHeight="1" x14ac:dyDescent="0.25">
      <c r="A907" s="20"/>
      <c r="B907" s="20"/>
      <c r="C907" s="20"/>
      <c r="D907" s="25"/>
      <c r="E907" s="20"/>
      <c r="F907" s="20"/>
      <c r="G907" s="20"/>
      <c r="H907" s="20"/>
      <c r="I907" s="20"/>
      <c r="J907" s="20"/>
      <c r="K907" s="20"/>
      <c r="L907" s="20"/>
      <c r="M907" s="20"/>
    </row>
    <row r="908" spans="1:13" ht="22.5" hidden="1" x14ac:dyDescent="0.25">
      <c r="A908" s="12" t="s">
        <v>761</v>
      </c>
      <c r="B908" s="12" t="s">
        <v>22</v>
      </c>
      <c r="C908" s="12" t="s">
        <v>154</v>
      </c>
      <c r="D908" s="24" t="s">
        <v>609</v>
      </c>
      <c r="E908" s="13"/>
      <c r="F908" s="13"/>
      <c r="G908" s="13"/>
      <c r="H908" s="13"/>
      <c r="I908" s="13"/>
      <c r="J908" s="13"/>
      <c r="K908" s="15">
        <f>K910</f>
        <v>100</v>
      </c>
      <c r="L908" s="15">
        <f>L910</f>
        <v>3.39</v>
      </c>
      <c r="M908" s="15">
        <f>M910</f>
        <v>339</v>
      </c>
    </row>
    <row r="909" spans="1:13" hidden="1" x14ac:dyDescent="0.25">
      <c r="A909" s="13"/>
      <c r="B909" s="13"/>
      <c r="C909" s="13"/>
      <c r="D909" s="16"/>
      <c r="E909" s="12" t="s">
        <v>344</v>
      </c>
      <c r="F909" s="13">
        <v>1</v>
      </c>
      <c r="G909" s="14">
        <v>100</v>
      </c>
      <c r="H909" s="14">
        <v>0</v>
      </c>
      <c r="I909" s="14">
        <v>0</v>
      </c>
      <c r="J909" s="15">
        <f>F909*(G909+ (G909= 0))*(H909+ (H909= 0))*(I909+ (I909= 0))</f>
        <v>100</v>
      </c>
      <c r="K909" s="13"/>
      <c r="L909" s="13"/>
      <c r="M909" s="13"/>
    </row>
    <row r="910" spans="1:13" hidden="1" x14ac:dyDescent="0.25">
      <c r="A910" s="13"/>
      <c r="B910" s="13"/>
      <c r="C910" s="13"/>
      <c r="D910" s="16"/>
      <c r="E910" s="13"/>
      <c r="F910" s="13"/>
      <c r="G910" s="13"/>
      <c r="H910" s="13"/>
      <c r="I910" s="13"/>
      <c r="J910" s="19" t="s">
        <v>761</v>
      </c>
      <c r="K910" s="9">
        <f>SUM(J909:J909)</f>
        <v>100</v>
      </c>
      <c r="L910" s="14">
        <v>3.39</v>
      </c>
      <c r="M910" s="9">
        <f>ROUND(L910*K910,2)</f>
        <v>339</v>
      </c>
    </row>
    <row r="911" spans="1:13" ht="0.95" hidden="1" customHeight="1" x14ac:dyDescent="0.25">
      <c r="A911" s="20"/>
      <c r="B911" s="20"/>
      <c r="C911" s="20"/>
      <c r="D911" s="25"/>
      <c r="E911" s="20"/>
      <c r="F911" s="20"/>
      <c r="G911" s="20"/>
      <c r="H911" s="20"/>
      <c r="I911" s="20"/>
      <c r="J911" s="20"/>
      <c r="K911" s="20"/>
      <c r="L911" s="20"/>
      <c r="M911" s="20"/>
    </row>
    <row r="912" spans="1:13" ht="22.5" hidden="1" x14ac:dyDescent="0.25">
      <c r="A912" s="12" t="s">
        <v>795</v>
      </c>
      <c r="B912" s="12" t="s">
        <v>22</v>
      </c>
      <c r="C912" s="12" t="s">
        <v>154</v>
      </c>
      <c r="D912" s="24" t="s">
        <v>610</v>
      </c>
      <c r="E912" s="13"/>
      <c r="F912" s="13"/>
      <c r="G912" s="13"/>
      <c r="H912" s="13"/>
      <c r="I912" s="13"/>
      <c r="J912" s="13"/>
      <c r="K912" s="15">
        <f>K914</f>
        <v>60</v>
      </c>
      <c r="L912" s="15">
        <f>L914</f>
        <v>5.29</v>
      </c>
      <c r="M912" s="15">
        <f>M914</f>
        <v>317.39999999999998</v>
      </c>
    </row>
    <row r="913" spans="1:13" hidden="1" x14ac:dyDescent="0.25">
      <c r="A913" s="13"/>
      <c r="B913" s="13"/>
      <c r="C913" s="13"/>
      <c r="D913" s="16"/>
      <c r="E913" s="12" t="s">
        <v>344</v>
      </c>
      <c r="F913" s="13">
        <v>1</v>
      </c>
      <c r="G913" s="14">
        <v>60</v>
      </c>
      <c r="H913" s="14">
        <v>0</v>
      </c>
      <c r="I913" s="14">
        <v>0</v>
      </c>
      <c r="J913" s="15">
        <f>F913*(G913+ (G913= 0))*(H913+ (H913= 0))*(I913+ (I913= 0))</f>
        <v>60</v>
      </c>
      <c r="K913" s="13"/>
      <c r="L913" s="13"/>
      <c r="M913" s="13"/>
    </row>
    <row r="914" spans="1:13" hidden="1" x14ac:dyDescent="0.25">
      <c r="A914" s="13"/>
      <c r="B914" s="13"/>
      <c r="C914" s="13"/>
      <c r="D914" s="16"/>
      <c r="E914" s="13"/>
      <c r="F914" s="13"/>
      <c r="G914" s="13"/>
      <c r="H914" s="13"/>
      <c r="I914" s="13"/>
      <c r="J914" s="19" t="s">
        <v>762</v>
      </c>
      <c r="K914" s="9">
        <f>SUM(J913:J913)</f>
        <v>60</v>
      </c>
      <c r="L914" s="14">
        <v>5.29</v>
      </c>
      <c r="M914" s="9">
        <f>ROUND(L914*K914,2)</f>
        <v>317.39999999999998</v>
      </c>
    </row>
    <row r="915" spans="1:13" ht="0.95" hidden="1" customHeight="1" x14ac:dyDescent="0.25">
      <c r="A915" s="20"/>
      <c r="B915" s="20"/>
      <c r="C915" s="20"/>
      <c r="D915" s="25"/>
      <c r="E915" s="20"/>
      <c r="F915" s="20"/>
      <c r="G915" s="20"/>
      <c r="H915" s="20"/>
      <c r="I915" s="20"/>
      <c r="J915" s="20"/>
      <c r="K915" s="20"/>
      <c r="L915" s="20"/>
      <c r="M915" s="20"/>
    </row>
    <row r="916" spans="1:13" ht="22.5" hidden="1" x14ac:dyDescent="0.25">
      <c r="A916" s="12" t="s">
        <v>796</v>
      </c>
      <c r="B916" s="12" t="s">
        <v>22</v>
      </c>
      <c r="C916" s="12" t="s">
        <v>154</v>
      </c>
      <c r="D916" s="24" t="s">
        <v>611</v>
      </c>
      <c r="E916" s="13"/>
      <c r="F916" s="13"/>
      <c r="G916" s="13"/>
      <c r="H916" s="13"/>
      <c r="I916" s="13"/>
      <c r="J916" s="13"/>
      <c r="K916" s="15">
        <f>K918</f>
        <v>25</v>
      </c>
      <c r="L916" s="15">
        <f>L918</f>
        <v>7.25</v>
      </c>
      <c r="M916" s="15">
        <f>M918</f>
        <v>181.25</v>
      </c>
    </row>
    <row r="917" spans="1:13" hidden="1" x14ac:dyDescent="0.25">
      <c r="A917" s="13"/>
      <c r="B917" s="13"/>
      <c r="C917" s="13"/>
      <c r="D917" s="16"/>
      <c r="E917" s="12" t="s">
        <v>344</v>
      </c>
      <c r="F917" s="13">
        <v>1</v>
      </c>
      <c r="G917" s="14">
        <v>25</v>
      </c>
      <c r="H917" s="14">
        <v>0</v>
      </c>
      <c r="I917" s="14">
        <v>0</v>
      </c>
      <c r="J917" s="15">
        <f>F917*(G917+ (G917= 0))*(H917+ (H917= 0))*(I917+ (I917= 0))</f>
        <v>25</v>
      </c>
      <c r="K917" s="13"/>
      <c r="L917" s="13"/>
      <c r="M917" s="13"/>
    </row>
    <row r="918" spans="1:13" hidden="1" x14ac:dyDescent="0.25">
      <c r="A918" s="13"/>
      <c r="B918" s="13"/>
      <c r="C918" s="13"/>
      <c r="D918" s="16"/>
      <c r="E918" s="13"/>
      <c r="F918" s="13"/>
      <c r="G918" s="13"/>
      <c r="H918" s="13"/>
      <c r="I918" s="13"/>
      <c r="J918" s="19" t="s">
        <v>763</v>
      </c>
      <c r="K918" s="9">
        <f>SUM(J917:J917)</f>
        <v>25</v>
      </c>
      <c r="L918" s="14">
        <v>7.25</v>
      </c>
      <c r="M918" s="9">
        <f>ROUND(L918*K918,2)</f>
        <v>181.25</v>
      </c>
    </row>
    <row r="919" spans="1:13" ht="0.95" hidden="1" customHeight="1" x14ac:dyDescent="0.25">
      <c r="A919" s="20"/>
      <c r="B919" s="20"/>
      <c r="C919" s="20"/>
      <c r="D919" s="25"/>
      <c r="E919" s="20"/>
      <c r="F919" s="20"/>
      <c r="G919" s="20"/>
      <c r="H919" s="20"/>
      <c r="I919" s="20"/>
      <c r="J919" s="20"/>
      <c r="K919" s="20"/>
      <c r="L919" s="20"/>
      <c r="M919" s="20"/>
    </row>
    <row r="920" spans="1:13" ht="22.5" hidden="1" x14ac:dyDescent="0.25">
      <c r="A920" s="12" t="s">
        <v>797</v>
      </c>
      <c r="B920" s="12" t="s">
        <v>22</v>
      </c>
      <c r="C920" s="12" t="s">
        <v>154</v>
      </c>
      <c r="D920" s="24" t="s">
        <v>612</v>
      </c>
      <c r="E920" s="13"/>
      <c r="F920" s="13"/>
      <c r="G920" s="13"/>
      <c r="H920" s="13"/>
      <c r="I920" s="13"/>
      <c r="J920" s="13"/>
      <c r="K920" s="15">
        <f>K922</f>
        <v>40</v>
      </c>
      <c r="L920" s="15">
        <f>L922</f>
        <v>9.1300000000000008</v>
      </c>
      <c r="M920" s="15">
        <f>M922</f>
        <v>365.2</v>
      </c>
    </row>
    <row r="921" spans="1:13" hidden="1" x14ac:dyDescent="0.25">
      <c r="A921" s="13"/>
      <c r="B921" s="13"/>
      <c r="C921" s="13"/>
      <c r="D921" s="16"/>
      <c r="E921" s="12" t="s">
        <v>344</v>
      </c>
      <c r="F921" s="13">
        <v>1</v>
      </c>
      <c r="G921" s="14">
        <v>40</v>
      </c>
      <c r="H921" s="14">
        <v>0</v>
      </c>
      <c r="I921" s="14">
        <v>0</v>
      </c>
      <c r="J921" s="15">
        <f>F921*(G921+ (G921= 0))*(H921+ (H921= 0))*(I921+ (I921= 0))</f>
        <v>40</v>
      </c>
      <c r="K921" s="13"/>
      <c r="L921" s="13"/>
      <c r="M921" s="13"/>
    </row>
    <row r="922" spans="1:13" hidden="1" x14ac:dyDescent="0.25">
      <c r="A922" s="13"/>
      <c r="B922" s="13"/>
      <c r="C922" s="13"/>
      <c r="D922" s="16"/>
      <c r="E922" s="13"/>
      <c r="F922" s="13"/>
      <c r="G922" s="13"/>
      <c r="H922" s="13"/>
      <c r="I922" s="13"/>
      <c r="J922" s="19" t="s">
        <v>764</v>
      </c>
      <c r="K922" s="9">
        <f>SUM(J921:J921)</f>
        <v>40</v>
      </c>
      <c r="L922" s="14">
        <v>9.1300000000000008</v>
      </c>
      <c r="M922" s="9">
        <f>ROUND(L922*K922,2)</f>
        <v>365.2</v>
      </c>
    </row>
    <row r="923" spans="1:13" ht="0.95" hidden="1" customHeight="1" x14ac:dyDescent="0.25">
      <c r="A923" s="20"/>
      <c r="B923" s="20"/>
      <c r="C923" s="20"/>
      <c r="D923" s="25"/>
      <c r="E923" s="20"/>
      <c r="F923" s="20"/>
      <c r="G923" s="20"/>
      <c r="H923" s="20"/>
      <c r="I923" s="20"/>
      <c r="J923" s="20"/>
      <c r="K923" s="20"/>
      <c r="L923" s="20"/>
      <c r="M923" s="20"/>
    </row>
    <row r="924" spans="1:13" ht="22.5" hidden="1" x14ac:dyDescent="0.25">
      <c r="A924" s="12" t="s">
        <v>798</v>
      </c>
      <c r="B924" s="12" t="s">
        <v>22</v>
      </c>
      <c r="C924" s="12" t="s">
        <v>154</v>
      </c>
      <c r="D924" s="24" t="s">
        <v>613</v>
      </c>
      <c r="E924" s="13"/>
      <c r="F924" s="13"/>
      <c r="G924" s="13"/>
      <c r="H924" s="13"/>
      <c r="I924" s="13"/>
      <c r="J924" s="13"/>
      <c r="K924" s="15">
        <f>K926</f>
        <v>25</v>
      </c>
      <c r="L924" s="15">
        <f>L926</f>
        <v>12.56</v>
      </c>
      <c r="M924" s="15">
        <f>M926</f>
        <v>314</v>
      </c>
    </row>
    <row r="925" spans="1:13" hidden="1" x14ac:dyDescent="0.25">
      <c r="A925" s="13"/>
      <c r="B925" s="13"/>
      <c r="C925" s="13"/>
      <c r="D925" s="16"/>
      <c r="E925" s="12" t="s">
        <v>344</v>
      </c>
      <c r="F925" s="13">
        <v>1</v>
      </c>
      <c r="G925" s="14">
        <v>25</v>
      </c>
      <c r="H925" s="14">
        <v>0</v>
      </c>
      <c r="I925" s="14">
        <v>0</v>
      </c>
      <c r="J925" s="15">
        <f>F925*(G925+ (G925= 0))*(H925+ (H925= 0))*(I925+ (I925= 0))</f>
        <v>25</v>
      </c>
      <c r="K925" s="13"/>
      <c r="L925" s="13"/>
      <c r="M925" s="13"/>
    </row>
    <row r="926" spans="1:13" hidden="1" x14ac:dyDescent="0.25">
      <c r="A926" s="13"/>
      <c r="B926" s="13"/>
      <c r="C926" s="13"/>
      <c r="D926" s="16"/>
      <c r="E926" s="13"/>
      <c r="F926" s="13"/>
      <c r="G926" s="13"/>
      <c r="H926" s="13"/>
      <c r="I926" s="13"/>
      <c r="J926" s="19" t="s">
        <v>765</v>
      </c>
      <c r="K926" s="9">
        <f>SUM(J925:J925)</f>
        <v>25</v>
      </c>
      <c r="L926" s="14">
        <v>12.56</v>
      </c>
      <c r="M926" s="9">
        <f>ROUND(L926*K926,2)</f>
        <v>314</v>
      </c>
    </row>
    <row r="927" spans="1:13" ht="0.95" hidden="1" customHeight="1" x14ac:dyDescent="0.25">
      <c r="A927" s="20"/>
      <c r="B927" s="20"/>
      <c r="C927" s="20"/>
      <c r="D927" s="25"/>
      <c r="E927" s="20"/>
      <c r="F927" s="20"/>
      <c r="G927" s="20"/>
      <c r="H927" s="20"/>
      <c r="I927" s="20"/>
      <c r="J927" s="20"/>
      <c r="K927" s="20"/>
      <c r="L927" s="20"/>
      <c r="M927" s="20"/>
    </row>
    <row r="928" spans="1:13" ht="22.5" hidden="1" x14ac:dyDescent="0.25">
      <c r="A928" s="12" t="s">
        <v>799</v>
      </c>
      <c r="B928" s="12" t="s">
        <v>22</v>
      </c>
      <c r="C928" s="12" t="s">
        <v>154</v>
      </c>
      <c r="D928" s="24" t="s">
        <v>614</v>
      </c>
      <c r="E928" s="13"/>
      <c r="F928" s="13"/>
      <c r="G928" s="13"/>
      <c r="H928" s="13"/>
      <c r="I928" s="13"/>
      <c r="J928" s="13"/>
      <c r="K928" s="15">
        <f>K931</f>
        <v>100</v>
      </c>
      <c r="L928" s="15">
        <f>L931</f>
        <v>3.73</v>
      </c>
      <c r="M928" s="15">
        <f>M931</f>
        <v>373</v>
      </c>
    </row>
    <row r="929" spans="1:13" ht="303.75" hidden="1" x14ac:dyDescent="0.25">
      <c r="A929" s="13"/>
      <c r="B929" s="13"/>
      <c r="C929" s="13"/>
      <c r="D929" s="16" t="s">
        <v>615</v>
      </c>
      <c r="E929" s="13"/>
      <c r="F929" s="13"/>
      <c r="G929" s="13"/>
      <c r="H929" s="13"/>
      <c r="I929" s="13"/>
      <c r="J929" s="13"/>
      <c r="K929" s="13"/>
      <c r="L929" s="13"/>
      <c r="M929" s="13"/>
    </row>
    <row r="930" spans="1:13" hidden="1" x14ac:dyDescent="0.25">
      <c r="A930" s="13"/>
      <c r="B930" s="13"/>
      <c r="C930" s="13"/>
      <c r="D930" s="16"/>
      <c r="E930" s="12" t="s">
        <v>344</v>
      </c>
      <c r="F930" s="13">
        <v>1</v>
      </c>
      <c r="G930" s="14">
        <v>100</v>
      </c>
      <c r="H930" s="14">
        <v>0</v>
      </c>
      <c r="I930" s="14">
        <v>0</v>
      </c>
      <c r="J930" s="15">
        <f>F930*(G930+ (G930= 0))*(H930+ (H930= 0))*(I930+ (I930= 0))</f>
        <v>100</v>
      </c>
      <c r="K930" s="13"/>
      <c r="L930" s="13"/>
      <c r="M930" s="13"/>
    </row>
    <row r="931" spans="1:13" hidden="1" x14ac:dyDescent="0.25">
      <c r="A931" s="13"/>
      <c r="B931" s="13"/>
      <c r="C931" s="13"/>
      <c r="D931" s="16"/>
      <c r="E931" s="13"/>
      <c r="F931" s="13"/>
      <c r="G931" s="13"/>
      <c r="H931" s="13"/>
      <c r="I931" s="13"/>
      <c r="J931" s="19" t="s">
        <v>766</v>
      </c>
      <c r="K931" s="9">
        <f>SUM(J930:J930)</f>
        <v>100</v>
      </c>
      <c r="L931" s="14">
        <v>3.73</v>
      </c>
      <c r="M931" s="9">
        <f>ROUND(L931*K931,2)</f>
        <v>373</v>
      </c>
    </row>
    <row r="932" spans="1:13" ht="0.95" hidden="1" customHeight="1" x14ac:dyDescent="0.25">
      <c r="A932" s="20"/>
      <c r="B932" s="20"/>
      <c r="C932" s="20"/>
      <c r="D932" s="25"/>
      <c r="E932" s="20"/>
      <c r="F932" s="20"/>
      <c r="G932" s="20"/>
      <c r="H932" s="20"/>
      <c r="I932" s="20"/>
      <c r="J932" s="20"/>
      <c r="K932" s="20"/>
      <c r="L932" s="20"/>
      <c r="M932" s="20"/>
    </row>
    <row r="933" spans="1:13" ht="22.5" hidden="1" x14ac:dyDescent="0.25">
      <c r="A933" s="12" t="s">
        <v>800</v>
      </c>
      <c r="B933" s="12" t="s">
        <v>22</v>
      </c>
      <c r="C933" s="12" t="s">
        <v>154</v>
      </c>
      <c r="D933" s="24" t="s">
        <v>616</v>
      </c>
      <c r="E933" s="13"/>
      <c r="F933" s="13"/>
      <c r="G933" s="13"/>
      <c r="H933" s="13"/>
      <c r="I933" s="13"/>
      <c r="J933" s="13"/>
      <c r="K933" s="15">
        <f>K936</f>
        <v>60</v>
      </c>
      <c r="L933" s="15">
        <f>L936</f>
        <v>3.96</v>
      </c>
      <c r="M933" s="15">
        <f>M936</f>
        <v>237.6</v>
      </c>
    </row>
    <row r="934" spans="1:13" ht="303.75" hidden="1" x14ac:dyDescent="0.25">
      <c r="A934" s="13"/>
      <c r="B934" s="13"/>
      <c r="C934" s="13"/>
      <c r="D934" s="16" t="s">
        <v>617</v>
      </c>
      <c r="E934" s="13"/>
      <c r="F934" s="13"/>
      <c r="G934" s="13"/>
      <c r="H934" s="13"/>
      <c r="I934" s="13"/>
      <c r="J934" s="13"/>
      <c r="K934" s="13"/>
      <c r="L934" s="13"/>
      <c r="M934" s="13"/>
    </row>
    <row r="935" spans="1:13" hidden="1" x14ac:dyDescent="0.25">
      <c r="A935" s="13"/>
      <c r="B935" s="13"/>
      <c r="C935" s="13"/>
      <c r="D935" s="16"/>
      <c r="E935" s="12" t="s">
        <v>344</v>
      </c>
      <c r="F935" s="13">
        <v>1</v>
      </c>
      <c r="G935" s="14">
        <v>60</v>
      </c>
      <c r="H935" s="14">
        <v>0</v>
      </c>
      <c r="I935" s="14">
        <v>0</v>
      </c>
      <c r="J935" s="15">
        <f>F935*(G935+ (G935= 0))*(H935+ (H935= 0))*(I935+ (I935= 0))</f>
        <v>60</v>
      </c>
      <c r="K935" s="13"/>
      <c r="L935" s="13"/>
      <c r="M935" s="13"/>
    </row>
    <row r="936" spans="1:13" hidden="1" x14ac:dyDescent="0.25">
      <c r="A936" s="13"/>
      <c r="B936" s="13"/>
      <c r="C936" s="13"/>
      <c r="D936" s="16"/>
      <c r="E936" s="13"/>
      <c r="F936" s="13"/>
      <c r="G936" s="13"/>
      <c r="H936" s="13"/>
      <c r="I936" s="13"/>
      <c r="J936" s="19" t="s">
        <v>770</v>
      </c>
      <c r="K936" s="9">
        <f>SUM(J935:J935)</f>
        <v>60</v>
      </c>
      <c r="L936" s="14">
        <v>3.96</v>
      </c>
      <c r="M936" s="9">
        <f>ROUND(L936*K936,2)</f>
        <v>237.6</v>
      </c>
    </row>
    <row r="937" spans="1:13" ht="0.95" hidden="1" customHeight="1" x14ac:dyDescent="0.25">
      <c r="A937" s="20"/>
      <c r="B937" s="20"/>
      <c r="C937" s="20"/>
      <c r="D937" s="25"/>
      <c r="E937" s="20"/>
      <c r="F937" s="20"/>
      <c r="G937" s="20"/>
      <c r="H937" s="20"/>
      <c r="I937" s="20"/>
      <c r="J937" s="20"/>
      <c r="K937" s="20"/>
      <c r="L937" s="20"/>
      <c r="M937" s="20"/>
    </row>
    <row r="938" spans="1:13" ht="22.5" hidden="1" x14ac:dyDescent="0.25">
      <c r="A938" s="12" t="s">
        <v>711</v>
      </c>
      <c r="B938" s="12" t="s">
        <v>22</v>
      </c>
      <c r="C938" s="12" t="s">
        <v>154</v>
      </c>
      <c r="D938" s="24" t="s">
        <v>618</v>
      </c>
      <c r="E938" s="13"/>
      <c r="F938" s="13"/>
      <c r="G938" s="13"/>
      <c r="H938" s="13"/>
      <c r="I938" s="13"/>
      <c r="J938" s="13"/>
      <c r="K938" s="15">
        <f>K941</f>
        <v>26</v>
      </c>
      <c r="L938" s="15">
        <f>L941</f>
        <v>4.32</v>
      </c>
      <c r="M938" s="15">
        <f>M941</f>
        <v>112.32</v>
      </c>
    </row>
    <row r="939" spans="1:13" ht="303.75" hidden="1" x14ac:dyDescent="0.25">
      <c r="A939" s="13"/>
      <c r="B939" s="13"/>
      <c r="C939" s="13"/>
      <c r="D939" s="16" t="s">
        <v>619</v>
      </c>
      <c r="E939" s="13"/>
      <c r="F939" s="13"/>
      <c r="G939" s="13"/>
      <c r="H939" s="13"/>
      <c r="I939" s="13"/>
      <c r="J939" s="13"/>
      <c r="K939" s="13"/>
      <c r="L939" s="13"/>
      <c r="M939" s="13"/>
    </row>
    <row r="940" spans="1:13" hidden="1" x14ac:dyDescent="0.25">
      <c r="A940" s="13"/>
      <c r="B940" s="13"/>
      <c r="C940" s="13"/>
      <c r="D940" s="16"/>
      <c r="E940" s="12" t="s">
        <v>344</v>
      </c>
      <c r="F940" s="13">
        <v>1</v>
      </c>
      <c r="G940" s="14">
        <v>26</v>
      </c>
      <c r="H940" s="14">
        <v>0</v>
      </c>
      <c r="I940" s="14">
        <v>0</v>
      </c>
      <c r="J940" s="15">
        <f>F940*(G940+ (G940= 0))*(H940+ (H940= 0))*(I940+ (I940= 0))</f>
        <v>26</v>
      </c>
      <c r="K940" s="13"/>
      <c r="L940" s="13"/>
      <c r="M940" s="13"/>
    </row>
    <row r="941" spans="1:13" hidden="1" x14ac:dyDescent="0.25">
      <c r="A941" s="13"/>
      <c r="B941" s="13"/>
      <c r="C941" s="13"/>
      <c r="D941" s="16"/>
      <c r="E941" s="13"/>
      <c r="F941" s="13"/>
      <c r="G941" s="13"/>
      <c r="H941" s="13"/>
      <c r="I941" s="13"/>
      <c r="J941" s="19" t="s">
        <v>767</v>
      </c>
      <c r="K941" s="9">
        <f>SUM(J940:J940)</f>
        <v>26</v>
      </c>
      <c r="L941" s="14">
        <v>4.32</v>
      </c>
      <c r="M941" s="9">
        <f>ROUND(L941*K941,2)</f>
        <v>112.32</v>
      </c>
    </row>
    <row r="942" spans="1:13" ht="0.95" hidden="1" customHeight="1" x14ac:dyDescent="0.25">
      <c r="A942" s="20"/>
      <c r="B942" s="20"/>
      <c r="C942" s="20"/>
      <c r="D942" s="25"/>
      <c r="E942" s="20"/>
      <c r="F942" s="20"/>
      <c r="G942" s="20"/>
      <c r="H942" s="20"/>
      <c r="I942" s="20"/>
      <c r="J942" s="20"/>
      <c r="K942" s="20"/>
      <c r="L942" s="20"/>
      <c r="M942" s="20"/>
    </row>
    <row r="943" spans="1:13" ht="22.5" hidden="1" x14ac:dyDescent="0.25">
      <c r="A943" s="12" t="s">
        <v>801</v>
      </c>
      <c r="B943" s="12" t="s">
        <v>22</v>
      </c>
      <c r="C943" s="12" t="s">
        <v>154</v>
      </c>
      <c r="D943" s="24" t="s">
        <v>620</v>
      </c>
      <c r="E943" s="13"/>
      <c r="F943" s="13"/>
      <c r="G943" s="13"/>
      <c r="H943" s="13"/>
      <c r="I943" s="13"/>
      <c r="J943" s="13"/>
      <c r="K943" s="15">
        <f>K946</f>
        <v>40</v>
      </c>
      <c r="L943" s="15">
        <f>L946</f>
        <v>5.0599999999999996</v>
      </c>
      <c r="M943" s="15">
        <f>M946</f>
        <v>202.4</v>
      </c>
    </row>
    <row r="944" spans="1:13" ht="303.75" hidden="1" x14ac:dyDescent="0.25">
      <c r="A944" s="13"/>
      <c r="B944" s="13"/>
      <c r="C944" s="13"/>
      <c r="D944" s="16" t="s">
        <v>621</v>
      </c>
      <c r="E944" s="13"/>
      <c r="F944" s="13"/>
      <c r="G944" s="13"/>
      <c r="H944" s="13"/>
      <c r="I944" s="13"/>
      <c r="J944" s="13"/>
      <c r="K944" s="13"/>
      <c r="L944" s="13"/>
      <c r="M944" s="13"/>
    </row>
    <row r="945" spans="1:13" hidden="1" x14ac:dyDescent="0.25">
      <c r="A945" s="13"/>
      <c r="B945" s="13"/>
      <c r="C945" s="13"/>
      <c r="D945" s="16"/>
      <c r="E945" s="12" t="s">
        <v>344</v>
      </c>
      <c r="F945" s="13">
        <v>1</v>
      </c>
      <c r="G945" s="14">
        <v>40</v>
      </c>
      <c r="H945" s="14">
        <v>0</v>
      </c>
      <c r="I945" s="14">
        <v>0</v>
      </c>
      <c r="J945" s="15">
        <f>F945*(G945+ (G945= 0))*(H945+ (H945= 0))*(I945+ (I945= 0))</f>
        <v>40</v>
      </c>
      <c r="K945" s="13"/>
      <c r="L945" s="13"/>
      <c r="M945" s="13"/>
    </row>
    <row r="946" spans="1:13" hidden="1" x14ac:dyDescent="0.25">
      <c r="A946" s="13"/>
      <c r="B946" s="13"/>
      <c r="C946" s="13"/>
      <c r="D946" s="16"/>
      <c r="E946" s="13"/>
      <c r="F946" s="13"/>
      <c r="G946" s="13"/>
      <c r="H946" s="13"/>
      <c r="I946" s="13"/>
      <c r="J946" s="19" t="s">
        <v>768</v>
      </c>
      <c r="K946" s="9">
        <f>SUM(J945:J945)</f>
        <v>40</v>
      </c>
      <c r="L946" s="14">
        <v>5.0599999999999996</v>
      </c>
      <c r="M946" s="9">
        <f>ROUND(L946*K946,2)</f>
        <v>202.4</v>
      </c>
    </row>
    <row r="947" spans="1:13" ht="0.95" hidden="1" customHeight="1" x14ac:dyDescent="0.25">
      <c r="A947" s="20"/>
      <c r="B947" s="20"/>
      <c r="C947" s="20"/>
      <c r="D947" s="25"/>
      <c r="E947" s="20"/>
      <c r="F947" s="20"/>
      <c r="G947" s="20"/>
      <c r="H947" s="20"/>
      <c r="I947" s="20"/>
      <c r="J947" s="20"/>
      <c r="K947" s="20"/>
      <c r="L947" s="20"/>
      <c r="M947" s="20"/>
    </row>
    <row r="948" spans="1:13" ht="22.5" hidden="1" x14ac:dyDescent="0.25">
      <c r="A948" s="12" t="s">
        <v>802</v>
      </c>
      <c r="B948" s="12" t="s">
        <v>22</v>
      </c>
      <c r="C948" s="12" t="s">
        <v>154</v>
      </c>
      <c r="D948" s="24" t="s">
        <v>622</v>
      </c>
      <c r="E948" s="13"/>
      <c r="F948" s="13"/>
      <c r="G948" s="13"/>
      <c r="H948" s="13"/>
      <c r="I948" s="13"/>
      <c r="J948" s="13"/>
      <c r="K948" s="15">
        <f>K951</f>
        <v>26</v>
      </c>
      <c r="L948" s="15">
        <f>L951</f>
        <v>5.12</v>
      </c>
      <c r="M948" s="15">
        <f>M951</f>
        <v>133.12</v>
      </c>
    </row>
    <row r="949" spans="1:13" ht="303.75" hidden="1" x14ac:dyDescent="0.25">
      <c r="A949" s="13"/>
      <c r="B949" s="13"/>
      <c r="C949" s="13"/>
      <c r="D949" s="16" t="s">
        <v>623</v>
      </c>
      <c r="E949" s="13"/>
      <c r="F949" s="13"/>
      <c r="G949" s="13"/>
      <c r="H949" s="13"/>
      <c r="I949" s="13"/>
      <c r="J949" s="13"/>
      <c r="K949" s="13"/>
      <c r="L949" s="13"/>
      <c r="M949" s="13"/>
    </row>
    <row r="950" spans="1:13" hidden="1" x14ac:dyDescent="0.25">
      <c r="A950" s="13"/>
      <c r="B950" s="13"/>
      <c r="C950" s="13"/>
      <c r="D950" s="16"/>
      <c r="E950" s="12" t="s">
        <v>344</v>
      </c>
      <c r="F950" s="13">
        <v>1</v>
      </c>
      <c r="G950" s="14">
        <v>26</v>
      </c>
      <c r="H950" s="14">
        <v>0</v>
      </c>
      <c r="I950" s="14">
        <v>0</v>
      </c>
      <c r="J950" s="15">
        <f>F950*(G950+ (G950= 0))*(H950+ (H950= 0))*(I950+ (I950= 0))</f>
        <v>26</v>
      </c>
      <c r="K950" s="13"/>
      <c r="L950" s="13"/>
      <c r="M950" s="13"/>
    </row>
    <row r="951" spans="1:13" hidden="1" x14ac:dyDescent="0.25">
      <c r="A951" s="13"/>
      <c r="B951" s="13"/>
      <c r="C951" s="13"/>
      <c r="D951" s="16"/>
      <c r="E951" s="13"/>
      <c r="F951" s="13"/>
      <c r="G951" s="13"/>
      <c r="H951" s="13"/>
      <c r="I951" s="13"/>
      <c r="J951" s="19" t="s">
        <v>769</v>
      </c>
      <c r="K951" s="9">
        <f>SUM(J950:J950)</f>
        <v>26</v>
      </c>
      <c r="L951" s="14">
        <v>5.12</v>
      </c>
      <c r="M951" s="9">
        <f>ROUND(L951*K951,2)</f>
        <v>133.12</v>
      </c>
    </row>
    <row r="952" spans="1:13" ht="0.95" hidden="1" customHeight="1" x14ac:dyDescent="0.25">
      <c r="A952" s="20"/>
      <c r="B952" s="20"/>
      <c r="C952" s="20"/>
      <c r="D952" s="25"/>
      <c r="E952" s="20"/>
      <c r="F952" s="20"/>
      <c r="G952" s="20"/>
      <c r="H952" s="20"/>
      <c r="I952" s="20"/>
      <c r="J952" s="20"/>
      <c r="K952" s="20"/>
      <c r="L952" s="20"/>
      <c r="M952" s="20"/>
    </row>
    <row r="953" spans="1:13" hidden="1" x14ac:dyDescent="0.25">
      <c r="A953" s="13"/>
      <c r="B953" s="13"/>
      <c r="C953" s="13"/>
      <c r="D953" s="16"/>
      <c r="E953" s="13"/>
      <c r="F953" s="13"/>
      <c r="G953" s="13"/>
      <c r="H953" s="13"/>
      <c r="I953" s="13"/>
      <c r="J953" s="19" t="s">
        <v>771</v>
      </c>
      <c r="K953" s="14">
        <v>1</v>
      </c>
      <c r="L953" s="9">
        <f>M887+M892+M896+M901+M906+M910+M914+M918+M922+M926+M931+M936+M941+M946+M951+M883</f>
        <v>22334.29</v>
      </c>
      <c r="M953" s="9">
        <f>ROUND(L953*K953,2)</f>
        <v>22334.29</v>
      </c>
    </row>
    <row r="954" spans="1:13" ht="0.95" customHeight="1" x14ac:dyDescent="0.25">
      <c r="A954" s="20"/>
      <c r="B954" s="20"/>
      <c r="C954" s="20"/>
      <c r="D954" s="25"/>
      <c r="E954" s="20"/>
      <c r="F954" s="20"/>
      <c r="G954" s="20"/>
      <c r="H954" s="20"/>
      <c r="I954" s="20"/>
      <c r="J954" s="20"/>
      <c r="K954" s="20"/>
      <c r="L954" s="20"/>
      <c r="M954" s="20"/>
    </row>
    <row r="955" spans="1:13" x14ac:dyDescent="0.25">
      <c r="A955" s="10" t="s">
        <v>712</v>
      </c>
      <c r="B955" s="10" t="s">
        <v>16</v>
      </c>
      <c r="C955" s="10" t="s">
        <v>17</v>
      </c>
      <c r="D955" s="23" t="s">
        <v>656</v>
      </c>
      <c r="E955" s="11"/>
      <c r="F955" s="11"/>
      <c r="G955" s="11"/>
      <c r="H955" s="11"/>
      <c r="I955" s="11"/>
      <c r="J955" s="11"/>
      <c r="K955" s="9">
        <f>K962</f>
        <v>1</v>
      </c>
      <c r="L955" s="9">
        <f>L966</f>
        <v>13600</v>
      </c>
      <c r="M955" s="9">
        <f>M966</f>
        <v>13600</v>
      </c>
    </row>
    <row r="956" spans="1:13" hidden="1" x14ac:dyDescent="0.25">
      <c r="A956" s="12" t="s">
        <v>713</v>
      </c>
      <c r="B956" s="12" t="s">
        <v>22</v>
      </c>
      <c r="C956" s="12" t="s">
        <v>172</v>
      </c>
      <c r="D956" s="24" t="s">
        <v>785</v>
      </c>
      <c r="E956" s="13"/>
      <c r="F956" s="13"/>
      <c r="G956" s="13"/>
      <c r="H956" s="13"/>
      <c r="I956" s="13"/>
      <c r="J956" s="13"/>
      <c r="K956" s="15">
        <f>K959</f>
        <v>0</v>
      </c>
      <c r="L956" s="15">
        <f>L959</f>
        <v>0</v>
      </c>
      <c r="M956" s="15">
        <f>M959</f>
        <v>0</v>
      </c>
    </row>
    <row r="957" spans="1:13" ht="33.75" hidden="1" x14ac:dyDescent="0.25">
      <c r="A957" s="13"/>
      <c r="B957" s="13"/>
      <c r="C957" s="13"/>
      <c r="D957" s="16" t="s">
        <v>786</v>
      </c>
      <c r="E957" s="13"/>
      <c r="F957" s="13"/>
      <c r="G957" s="13"/>
      <c r="H957" s="13"/>
      <c r="I957" s="13"/>
      <c r="J957" s="13"/>
      <c r="K957" s="13"/>
      <c r="L957" s="13"/>
      <c r="M957" s="13"/>
    </row>
    <row r="958" spans="1:13" hidden="1" x14ac:dyDescent="0.25">
      <c r="A958" s="13"/>
      <c r="B958" s="13"/>
      <c r="C958" s="13"/>
      <c r="D958" s="16"/>
      <c r="E958" s="12" t="s">
        <v>657</v>
      </c>
      <c r="F958" s="13">
        <v>0</v>
      </c>
      <c r="G958" s="14">
        <v>0</v>
      </c>
      <c r="H958" s="14">
        <v>0</v>
      </c>
      <c r="I958" s="14">
        <v>0</v>
      </c>
      <c r="J958" s="15">
        <f>F958*(G958+ (G958= 0))*(H958+ (H958= 0))*(I958+ (I958= 0))</f>
        <v>0</v>
      </c>
      <c r="K958" s="13"/>
      <c r="L958" s="13"/>
      <c r="M958" s="13"/>
    </row>
    <row r="959" spans="1:13" hidden="1" x14ac:dyDescent="0.25">
      <c r="A959" s="13"/>
      <c r="B959" s="13"/>
      <c r="C959" s="13"/>
      <c r="D959" s="16"/>
      <c r="E959" s="12" t="s">
        <v>662</v>
      </c>
      <c r="F959" s="13">
        <v>1</v>
      </c>
      <c r="G959" s="14">
        <v>0</v>
      </c>
      <c r="H959" s="14">
        <v>0</v>
      </c>
      <c r="I959" s="14">
        <v>0</v>
      </c>
      <c r="J959" s="15">
        <f>F959*(G959+ (G959= 0))*(H959+ (H959= 0))*(I959+ (I959= 0))</f>
        <v>1</v>
      </c>
      <c r="K959" s="13"/>
      <c r="L959" s="13"/>
      <c r="M959" s="13"/>
    </row>
    <row r="960" spans="1:13" hidden="1" x14ac:dyDescent="0.25">
      <c r="A960" s="13"/>
      <c r="B960" s="13"/>
      <c r="C960" s="13"/>
      <c r="D960" s="16"/>
      <c r="E960" s="13"/>
      <c r="F960" s="13"/>
      <c r="G960" s="13"/>
      <c r="H960" s="13"/>
      <c r="I960" s="13"/>
      <c r="J960" s="19" t="s">
        <v>772</v>
      </c>
      <c r="K960" s="9">
        <f>SUM(J958:J959)</f>
        <v>1</v>
      </c>
      <c r="L960" s="14">
        <v>9600</v>
      </c>
      <c r="M960" s="9">
        <f>ROUND(L960*K960,2)</f>
        <v>9600</v>
      </c>
    </row>
    <row r="961" spans="1:13" ht="0.95" hidden="1" customHeight="1" x14ac:dyDescent="0.25">
      <c r="A961" s="20"/>
      <c r="B961" s="20"/>
      <c r="C961" s="20"/>
      <c r="D961" s="25"/>
      <c r="E961" s="20"/>
      <c r="F961" s="20"/>
      <c r="G961" s="20"/>
      <c r="H961" s="20"/>
      <c r="I961" s="20"/>
      <c r="J961" s="20"/>
      <c r="K961" s="20"/>
      <c r="L961" s="20"/>
      <c r="M961" s="20"/>
    </row>
    <row r="962" spans="1:13" hidden="1" x14ac:dyDescent="0.25">
      <c r="A962" s="12" t="s">
        <v>714</v>
      </c>
      <c r="B962" s="12" t="s">
        <v>22</v>
      </c>
      <c r="C962" s="12" t="s">
        <v>172</v>
      </c>
      <c r="D962" s="24" t="s">
        <v>660</v>
      </c>
      <c r="E962" s="13"/>
      <c r="F962" s="13"/>
      <c r="G962" s="13"/>
      <c r="H962" s="13"/>
      <c r="I962" s="13"/>
      <c r="J962" s="13"/>
      <c r="K962" s="15">
        <f>K965</f>
        <v>1</v>
      </c>
      <c r="L962" s="15">
        <f>L965</f>
        <v>4000</v>
      </c>
      <c r="M962" s="15">
        <f>M965</f>
        <v>4000</v>
      </c>
    </row>
    <row r="963" spans="1:13" ht="101.25" hidden="1" x14ac:dyDescent="0.25">
      <c r="A963" s="13"/>
      <c r="B963" s="13"/>
      <c r="C963" s="13"/>
      <c r="D963" s="16" t="s">
        <v>661</v>
      </c>
      <c r="E963" s="13"/>
      <c r="F963" s="13"/>
      <c r="G963" s="13"/>
      <c r="H963" s="13"/>
      <c r="I963" s="13"/>
      <c r="J963" s="13"/>
      <c r="K963" s="13"/>
      <c r="L963" s="13"/>
      <c r="M963" s="13"/>
    </row>
    <row r="964" spans="1:13" hidden="1" x14ac:dyDescent="0.25">
      <c r="A964" s="13"/>
      <c r="B964" s="13"/>
      <c r="C964" s="13"/>
      <c r="D964" s="16"/>
      <c r="E964" s="12" t="s">
        <v>659</v>
      </c>
      <c r="F964" s="13">
        <v>1</v>
      </c>
      <c r="G964" s="14">
        <v>0</v>
      </c>
      <c r="H964" s="14">
        <v>0</v>
      </c>
      <c r="I964" s="14">
        <v>0</v>
      </c>
      <c r="J964" s="15">
        <f>F964*(G964+ (G964= 0))*(H964+ (H964= 0))*(I964+ (I964= 0))</f>
        <v>1</v>
      </c>
      <c r="K964" s="13"/>
      <c r="L964" s="13"/>
      <c r="M964" s="13"/>
    </row>
    <row r="965" spans="1:13" hidden="1" x14ac:dyDescent="0.25">
      <c r="A965" s="26"/>
      <c r="B965" s="26"/>
      <c r="C965" s="26"/>
      <c r="D965" s="27"/>
      <c r="E965" s="26"/>
      <c r="F965" s="26"/>
      <c r="G965" s="26"/>
      <c r="H965" s="26"/>
      <c r="I965" s="26"/>
      <c r="J965" s="28" t="s">
        <v>773</v>
      </c>
      <c r="K965" s="29">
        <f>SUM(J963:J964)</f>
        <v>1</v>
      </c>
      <c r="L965" s="30">
        <v>4000</v>
      </c>
      <c r="M965" s="29">
        <f>ROUND(L965*K965,2)</f>
        <v>4000</v>
      </c>
    </row>
    <row r="966" spans="1:13" hidden="1" x14ac:dyDescent="0.25">
      <c r="A966" s="13"/>
      <c r="B966" s="13"/>
      <c r="C966" s="13"/>
      <c r="D966" s="16"/>
      <c r="E966" s="13"/>
      <c r="F966" s="13"/>
      <c r="G966" s="13"/>
      <c r="H966" s="13"/>
      <c r="I966" s="13"/>
      <c r="J966" s="19" t="s">
        <v>774</v>
      </c>
      <c r="K966" s="14">
        <v>1</v>
      </c>
      <c r="L966" s="9">
        <f>M965+M960</f>
        <v>13600</v>
      </c>
      <c r="M966" s="9">
        <f>ROUND(L966*K966,2)</f>
        <v>13600</v>
      </c>
    </row>
    <row r="967" spans="1:13" ht="0.95" customHeight="1" x14ac:dyDescent="0.25">
      <c r="A967" s="20"/>
      <c r="B967" s="20"/>
      <c r="C967" s="20"/>
      <c r="D967" s="25"/>
      <c r="E967" s="20"/>
      <c r="F967" s="20"/>
      <c r="G967" s="20"/>
      <c r="H967" s="20"/>
      <c r="I967" s="20"/>
      <c r="J967" s="20"/>
      <c r="K967" s="20"/>
      <c r="L967" s="20"/>
      <c r="M967" s="20"/>
    </row>
    <row r="968" spans="1:13" x14ac:dyDescent="0.25">
      <c r="A968" s="10" t="s">
        <v>715</v>
      </c>
      <c r="B968" s="10" t="s">
        <v>16</v>
      </c>
      <c r="C968" s="10" t="s">
        <v>17</v>
      </c>
      <c r="D968" s="23" t="s">
        <v>624</v>
      </c>
      <c r="E968" s="11"/>
      <c r="F968" s="11"/>
      <c r="G968" s="11"/>
      <c r="H968" s="11"/>
      <c r="I968" s="11"/>
      <c r="J968" s="11"/>
      <c r="K968" s="9">
        <f>K975</f>
        <v>1</v>
      </c>
      <c r="L968" s="9">
        <f>L975</f>
        <v>400</v>
      </c>
      <c r="M968" s="9">
        <f>M975</f>
        <v>400</v>
      </c>
    </row>
    <row r="969" spans="1:13" hidden="1" x14ac:dyDescent="0.25">
      <c r="A969" s="12" t="s">
        <v>716</v>
      </c>
      <c r="B969" s="12" t="s">
        <v>22</v>
      </c>
      <c r="C969" s="12" t="s">
        <v>172</v>
      </c>
      <c r="D969" s="24" t="s">
        <v>625</v>
      </c>
      <c r="E969" s="13"/>
      <c r="F969" s="13"/>
      <c r="G969" s="13"/>
      <c r="H969" s="13"/>
      <c r="I969" s="13"/>
      <c r="J969" s="13"/>
      <c r="K969" s="15">
        <f>K973</f>
        <v>1</v>
      </c>
      <c r="L969" s="15">
        <f>L973</f>
        <v>400</v>
      </c>
      <c r="M969" s="15">
        <f>M973</f>
        <v>400</v>
      </c>
    </row>
    <row r="970" spans="1:13" ht="67.5" hidden="1" x14ac:dyDescent="0.25">
      <c r="A970" s="13"/>
      <c r="B970" s="13"/>
      <c r="C970" s="13"/>
      <c r="D970" s="16" t="s">
        <v>626</v>
      </c>
      <c r="E970" s="13"/>
      <c r="F970" s="13"/>
      <c r="G970" s="13"/>
      <c r="H970" s="13"/>
      <c r="I970" s="13"/>
      <c r="J970" s="13"/>
      <c r="K970" s="13"/>
      <c r="L970" s="13"/>
      <c r="M970" s="13"/>
    </row>
    <row r="971" spans="1:13" hidden="1" x14ac:dyDescent="0.25">
      <c r="A971" s="13"/>
      <c r="B971" s="13"/>
      <c r="C971" s="13"/>
      <c r="D971" s="16"/>
      <c r="E971" s="12" t="s">
        <v>494</v>
      </c>
      <c r="F971" s="13">
        <v>0</v>
      </c>
      <c r="G971" s="14">
        <v>0</v>
      </c>
      <c r="H971" s="14">
        <v>0</v>
      </c>
      <c r="I971" s="14">
        <v>0</v>
      </c>
      <c r="J971" s="15">
        <f>F971*(G971+ (G971= 0))*(H971+ (H971= 0))*(I971+ (I971= 0))</f>
        <v>0</v>
      </c>
      <c r="K971" s="13"/>
      <c r="L971" s="13"/>
      <c r="M971" s="13"/>
    </row>
    <row r="972" spans="1:13" hidden="1" x14ac:dyDescent="0.25">
      <c r="A972" s="13"/>
      <c r="B972" s="13"/>
      <c r="C972" s="13"/>
      <c r="D972" s="16"/>
      <c r="E972" s="12" t="s">
        <v>344</v>
      </c>
      <c r="F972" s="13">
        <v>1</v>
      </c>
      <c r="G972" s="14">
        <v>0</v>
      </c>
      <c r="H972" s="14">
        <v>0</v>
      </c>
      <c r="I972" s="14">
        <v>0</v>
      </c>
      <c r="J972" s="15">
        <f>F972*(G972+ (G972= 0))*(H972+ (H972= 0))*(I972+ (I972= 0))</f>
        <v>1</v>
      </c>
      <c r="K972" s="13"/>
      <c r="L972" s="13"/>
      <c r="M972" s="13"/>
    </row>
    <row r="973" spans="1:13" hidden="1" x14ac:dyDescent="0.25">
      <c r="A973" s="13"/>
      <c r="B973" s="13"/>
      <c r="C973" s="13"/>
      <c r="D973" s="16"/>
      <c r="E973" s="13"/>
      <c r="F973" s="13"/>
      <c r="G973" s="13"/>
      <c r="H973" s="13"/>
      <c r="I973" s="13"/>
      <c r="J973" s="19" t="s">
        <v>658</v>
      </c>
      <c r="K973" s="9">
        <f>SUM(J971:J972)</f>
        <v>1</v>
      </c>
      <c r="L973" s="14">
        <v>400</v>
      </c>
      <c r="M973" s="9">
        <f>ROUND(L973*K973,2)</f>
        <v>400</v>
      </c>
    </row>
    <row r="974" spans="1:13" ht="0.95" hidden="1" customHeight="1" x14ac:dyDescent="0.25">
      <c r="A974" s="20"/>
      <c r="B974" s="20"/>
      <c r="C974" s="20"/>
      <c r="D974" s="25"/>
      <c r="E974" s="20"/>
      <c r="F974" s="20"/>
      <c r="G974" s="20"/>
      <c r="H974" s="20"/>
      <c r="I974" s="20"/>
      <c r="J974" s="20"/>
      <c r="K974" s="20"/>
      <c r="L974" s="20"/>
      <c r="M974" s="20"/>
    </row>
    <row r="975" spans="1:13" hidden="1" x14ac:dyDescent="0.25">
      <c r="A975" s="13"/>
      <c r="B975" s="13"/>
      <c r="C975" s="13"/>
      <c r="D975" s="16"/>
      <c r="E975" s="13"/>
      <c r="F975" s="13"/>
      <c r="G975" s="13"/>
      <c r="H975" s="13"/>
      <c r="I975" s="13"/>
      <c r="J975" s="19" t="s">
        <v>775</v>
      </c>
      <c r="K975" s="14">
        <v>1</v>
      </c>
      <c r="L975" s="9">
        <f>M973</f>
        <v>400</v>
      </c>
      <c r="M975" s="9">
        <f>ROUND(L975*K975,2)</f>
        <v>400</v>
      </c>
    </row>
    <row r="976" spans="1:13" ht="0.95" customHeight="1" x14ac:dyDescent="0.25">
      <c r="A976" s="20"/>
      <c r="B976" s="20"/>
      <c r="C976" s="20"/>
      <c r="D976" s="25"/>
      <c r="E976" s="20"/>
      <c r="F976" s="20"/>
      <c r="G976" s="20"/>
      <c r="H976" s="20"/>
      <c r="I976" s="20"/>
      <c r="J976" s="20"/>
      <c r="K976" s="20"/>
      <c r="L976" s="20"/>
      <c r="M976" s="20"/>
    </row>
    <row r="977" spans="1:13" x14ac:dyDescent="0.25">
      <c r="A977" s="10" t="s">
        <v>717</v>
      </c>
      <c r="B977" s="10" t="s">
        <v>16</v>
      </c>
      <c r="C977" s="10" t="s">
        <v>17</v>
      </c>
      <c r="D977" s="23" t="s">
        <v>627</v>
      </c>
      <c r="E977" s="11"/>
      <c r="F977" s="11"/>
      <c r="G977" s="11"/>
      <c r="H977" s="11"/>
      <c r="I977" s="11"/>
      <c r="J977" s="11"/>
      <c r="K977" s="9">
        <f>K999</f>
        <v>1</v>
      </c>
      <c r="L977" s="9">
        <f>L999</f>
        <v>341</v>
      </c>
      <c r="M977" s="9">
        <f>M999</f>
        <v>341</v>
      </c>
    </row>
    <row r="978" spans="1:13" hidden="1" x14ac:dyDescent="0.25">
      <c r="A978" s="10" t="s">
        <v>718</v>
      </c>
      <c r="B978" s="10" t="s">
        <v>16</v>
      </c>
      <c r="C978" s="10" t="s">
        <v>23</v>
      </c>
      <c r="D978" s="23" t="s">
        <v>628</v>
      </c>
      <c r="E978" s="11"/>
      <c r="F978" s="11"/>
      <c r="G978" s="11"/>
      <c r="H978" s="11"/>
      <c r="I978" s="11"/>
      <c r="J978" s="11"/>
      <c r="K978" s="9">
        <f>K997</f>
        <v>1</v>
      </c>
      <c r="L978" s="9">
        <f>L997</f>
        <v>341</v>
      </c>
      <c r="M978" s="9">
        <f>M997</f>
        <v>341</v>
      </c>
    </row>
    <row r="979" spans="1:13" hidden="1" x14ac:dyDescent="0.25">
      <c r="A979" s="12" t="s">
        <v>719</v>
      </c>
      <c r="B979" s="12" t="s">
        <v>22</v>
      </c>
      <c r="C979" s="12" t="s">
        <v>172</v>
      </c>
      <c r="D979" s="24" t="s">
        <v>629</v>
      </c>
      <c r="E979" s="13"/>
      <c r="F979" s="13"/>
      <c r="G979" s="13"/>
      <c r="H979" s="13"/>
      <c r="I979" s="13"/>
      <c r="J979" s="13"/>
      <c r="K979" s="15">
        <f>K984</f>
        <v>3</v>
      </c>
      <c r="L979" s="15">
        <f>L984</f>
        <v>55</v>
      </c>
      <c r="M979" s="15">
        <f>M984</f>
        <v>165</v>
      </c>
    </row>
    <row r="980" spans="1:13" ht="90" hidden="1" x14ac:dyDescent="0.25">
      <c r="A980" s="13"/>
      <c r="B980" s="13"/>
      <c r="C980" s="13"/>
      <c r="D980" s="16" t="s">
        <v>630</v>
      </c>
      <c r="E980" s="13"/>
      <c r="F980" s="13"/>
      <c r="G980" s="13"/>
      <c r="H980" s="13"/>
      <c r="I980" s="13"/>
      <c r="J980" s="13"/>
      <c r="K980" s="13"/>
      <c r="L980" s="13"/>
      <c r="M980" s="13"/>
    </row>
    <row r="981" spans="1:13" hidden="1" x14ac:dyDescent="0.25">
      <c r="A981" s="13"/>
      <c r="B981" s="13"/>
      <c r="C981" s="13"/>
      <c r="D981" s="16"/>
      <c r="E981" s="12" t="s">
        <v>365</v>
      </c>
      <c r="F981" s="13">
        <v>1</v>
      </c>
      <c r="G981" s="14">
        <v>0</v>
      </c>
      <c r="H981" s="14">
        <v>0</v>
      </c>
      <c r="I981" s="14">
        <v>0</v>
      </c>
      <c r="J981" s="15">
        <f>F981*(G981+ (G981= 0))*(H981+ (H981= 0))*(I981+ (I981= 0))</f>
        <v>1</v>
      </c>
      <c r="K981" s="13"/>
      <c r="L981" s="13"/>
      <c r="M981" s="13"/>
    </row>
    <row r="982" spans="1:13" hidden="1" x14ac:dyDescent="0.25">
      <c r="A982" s="13"/>
      <c r="B982" s="13"/>
      <c r="C982" s="13"/>
      <c r="D982" s="16"/>
      <c r="E982" s="12" t="s">
        <v>318</v>
      </c>
      <c r="F982" s="13">
        <v>1</v>
      </c>
      <c r="G982" s="14">
        <v>0</v>
      </c>
      <c r="H982" s="14">
        <v>0</v>
      </c>
      <c r="I982" s="14">
        <v>0</v>
      </c>
      <c r="J982" s="15">
        <f>F982*(G982+ (G982= 0))*(H982+ (H982= 0))*(I982+ (I982= 0))</f>
        <v>1</v>
      </c>
      <c r="K982" s="13"/>
      <c r="L982" s="13"/>
      <c r="M982" s="13"/>
    </row>
    <row r="983" spans="1:13" hidden="1" x14ac:dyDescent="0.25">
      <c r="A983" s="13"/>
      <c r="B983" s="13"/>
      <c r="C983" s="13"/>
      <c r="D983" s="16"/>
      <c r="E983" s="12" t="s">
        <v>319</v>
      </c>
      <c r="F983" s="13">
        <v>1</v>
      </c>
      <c r="G983" s="14">
        <v>0</v>
      </c>
      <c r="H983" s="14">
        <v>0</v>
      </c>
      <c r="I983" s="14">
        <v>0</v>
      </c>
      <c r="J983" s="15">
        <f>F983*(G983+ (G983= 0))*(H983+ (H983= 0))*(I983+ (I983= 0))</f>
        <v>1</v>
      </c>
      <c r="K983" s="13"/>
      <c r="L983" s="13"/>
      <c r="M983" s="13"/>
    </row>
    <row r="984" spans="1:13" hidden="1" x14ac:dyDescent="0.25">
      <c r="A984" s="13"/>
      <c r="B984" s="13"/>
      <c r="C984" s="13"/>
      <c r="D984" s="16"/>
      <c r="E984" s="13"/>
      <c r="F984" s="13"/>
      <c r="G984" s="13"/>
      <c r="H984" s="13"/>
      <c r="I984" s="13"/>
      <c r="J984" s="19" t="s">
        <v>776</v>
      </c>
      <c r="K984" s="9">
        <f>SUM(J981:J983)</f>
        <v>3</v>
      </c>
      <c r="L984" s="14">
        <v>55</v>
      </c>
      <c r="M984" s="9">
        <f>ROUND(L984*K984,2)</f>
        <v>165</v>
      </c>
    </row>
    <row r="985" spans="1:13" ht="0.95" hidden="1" customHeight="1" x14ac:dyDescent="0.25">
      <c r="A985" s="20"/>
      <c r="B985" s="20"/>
      <c r="C985" s="20"/>
      <c r="D985" s="25"/>
      <c r="E985" s="20"/>
      <c r="F985" s="20"/>
      <c r="G985" s="20"/>
      <c r="H985" s="20"/>
      <c r="I985" s="20"/>
      <c r="J985" s="20"/>
      <c r="K985" s="20"/>
      <c r="L985" s="20"/>
      <c r="M985" s="20"/>
    </row>
    <row r="986" spans="1:13" hidden="1" x14ac:dyDescent="0.25">
      <c r="A986" s="12" t="s">
        <v>720</v>
      </c>
      <c r="B986" s="12" t="s">
        <v>22</v>
      </c>
      <c r="C986" s="12" t="s">
        <v>172</v>
      </c>
      <c r="D986" s="24" t="s">
        <v>631</v>
      </c>
      <c r="E986" s="13"/>
      <c r="F986" s="13"/>
      <c r="G986" s="13"/>
      <c r="H986" s="13"/>
      <c r="I986" s="13"/>
      <c r="J986" s="13"/>
      <c r="K986" s="15">
        <f>K990</f>
        <v>2</v>
      </c>
      <c r="L986" s="15">
        <f>L990</f>
        <v>51</v>
      </c>
      <c r="M986" s="15">
        <f>M990</f>
        <v>102</v>
      </c>
    </row>
    <row r="987" spans="1:13" ht="191.25" hidden="1" x14ac:dyDescent="0.25">
      <c r="A987" s="13"/>
      <c r="B987" s="13"/>
      <c r="C987" s="13"/>
      <c r="D987" s="16" t="s">
        <v>632</v>
      </c>
      <c r="E987" s="13"/>
      <c r="F987" s="13"/>
      <c r="G987" s="13"/>
      <c r="H987" s="13"/>
      <c r="I987" s="13"/>
      <c r="J987" s="13"/>
      <c r="K987" s="13"/>
      <c r="L987" s="13"/>
      <c r="M987" s="13"/>
    </row>
    <row r="988" spans="1:13" hidden="1" x14ac:dyDescent="0.25">
      <c r="A988" s="13"/>
      <c r="B988" s="13"/>
      <c r="C988" s="13"/>
      <c r="D988" s="16"/>
      <c r="E988" s="12" t="s">
        <v>318</v>
      </c>
      <c r="F988" s="13">
        <v>1</v>
      </c>
      <c r="G988" s="14">
        <v>0</v>
      </c>
      <c r="H988" s="14">
        <v>0</v>
      </c>
      <c r="I988" s="14">
        <v>0</v>
      </c>
      <c r="J988" s="15">
        <f>F988*(G988+ (G988= 0))*(H988+ (H988= 0))*(I988+ (I988= 0))</f>
        <v>1</v>
      </c>
      <c r="K988" s="13"/>
      <c r="L988" s="13"/>
      <c r="M988" s="13"/>
    </row>
    <row r="989" spans="1:13" hidden="1" x14ac:dyDescent="0.25">
      <c r="A989" s="13"/>
      <c r="B989" s="13"/>
      <c r="C989" s="13"/>
      <c r="D989" s="16"/>
      <c r="E989" s="12" t="s">
        <v>319</v>
      </c>
      <c r="F989" s="13">
        <v>1</v>
      </c>
      <c r="G989" s="14">
        <v>0</v>
      </c>
      <c r="H989" s="14">
        <v>0</v>
      </c>
      <c r="I989" s="14">
        <v>0</v>
      </c>
      <c r="J989" s="15">
        <f>F989*(G989+ (G989= 0))*(H989+ (H989= 0))*(I989+ (I989= 0))</f>
        <v>1</v>
      </c>
      <c r="K989" s="13"/>
      <c r="L989" s="13"/>
      <c r="M989" s="13"/>
    </row>
    <row r="990" spans="1:13" hidden="1" x14ac:dyDescent="0.25">
      <c r="A990" s="13"/>
      <c r="B990" s="13"/>
      <c r="C990" s="13"/>
      <c r="D990" s="16"/>
      <c r="E990" s="13"/>
      <c r="F990" s="13"/>
      <c r="G990" s="13"/>
      <c r="H990" s="13"/>
      <c r="I990" s="13"/>
      <c r="J990" s="19" t="s">
        <v>778</v>
      </c>
      <c r="K990" s="9">
        <f>SUM(J988:J989)</f>
        <v>2</v>
      </c>
      <c r="L990" s="14">
        <v>51</v>
      </c>
      <c r="M990" s="9">
        <f>ROUND(L990*K990,2)</f>
        <v>102</v>
      </c>
    </row>
    <row r="991" spans="1:13" ht="0.95" hidden="1" customHeight="1" x14ac:dyDescent="0.25">
      <c r="A991" s="20"/>
      <c r="B991" s="20"/>
      <c r="C991" s="20"/>
      <c r="D991" s="25"/>
      <c r="E991" s="20"/>
      <c r="F991" s="20"/>
      <c r="G991" s="20"/>
      <c r="H991" s="20"/>
      <c r="I991" s="20"/>
      <c r="J991" s="20"/>
      <c r="K991" s="20"/>
      <c r="L991" s="20"/>
      <c r="M991" s="20"/>
    </row>
    <row r="992" spans="1:13" hidden="1" x14ac:dyDescent="0.25">
      <c r="A992" s="12" t="s">
        <v>721</v>
      </c>
      <c r="B992" s="12" t="s">
        <v>22</v>
      </c>
      <c r="C992" s="12" t="s">
        <v>172</v>
      </c>
      <c r="D992" s="24" t="s">
        <v>633</v>
      </c>
      <c r="E992" s="13"/>
      <c r="F992" s="13"/>
      <c r="G992" s="13"/>
      <c r="H992" s="13"/>
      <c r="I992" s="13"/>
      <c r="J992" s="13"/>
      <c r="K992" s="15">
        <f>K995</f>
        <v>1</v>
      </c>
      <c r="L992" s="15">
        <f>L995</f>
        <v>74</v>
      </c>
      <c r="M992" s="15">
        <f>M995</f>
        <v>74</v>
      </c>
    </row>
    <row r="993" spans="1:13" ht="90" hidden="1" x14ac:dyDescent="0.25">
      <c r="A993" s="13"/>
      <c r="B993" s="13"/>
      <c r="C993" s="13"/>
      <c r="D993" s="16" t="s">
        <v>634</v>
      </c>
      <c r="E993" s="13"/>
      <c r="F993" s="13"/>
      <c r="G993" s="13"/>
      <c r="H993" s="13"/>
      <c r="I993" s="13"/>
      <c r="J993" s="13"/>
      <c r="K993" s="13"/>
      <c r="L993" s="13"/>
      <c r="M993" s="13"/>
    </row>
    <row r="994" spans="1:13" hidden="1" x14ac:dyDescent="0.25">
      <c r="A994" s="13"/>
      <c r="B994" s="13"/>
      <c r="C994" s="13"/>
      <c r="D994" s="16"/>
      <c r="E994" s="12" t="s">
        <v>635</v>
      </c>
      <c r="F994" s="13">
        <v>1</v>
      </c>
      <c r="G994" s="14">
        <v>0</v>
      </c>
      <c r="H994" s="14">
        <v>0</v>
      </c>
      <c r="I994" s="14">
        <v>0</v>
      </c>
      <c r="J994" s="15">
        <f>F994*(G994+ (G994= 0))*(H994+ (H994= 0))*(I994+ (I994= 0))</f>
        <v>1</v>
      </c>
      <c r="K994" s="13"/>
      <c r="L994" s="13"/>
      <c r="M994" s="13"/>
    </row>
    <row r="995" spans="1:13" hidden="1" x14ac:dyDescent="0.25">
      <c r="A995" s="13"/>
      <c r="B995" s="13"/>
      <c r="C995" s="13"/>
      <c r="D995" s="16"/>
      <c r="E995" s="13"/>
      <c r="F995" s="13"/>
      <c r="G995" s="13"/>
      <c r="H995" s="13"/>
      <c r="I995" s="13"/>
      <c r="J995" s="19" t="s">
        <v>777</v>
      </c>
      <c r="K995" s="9">
        <f>SUM(J994:J994)</f>
        <v>1</v>
      </c>
      <c r="L995" s="14">
        <v>74</v>
      </c>
      <c r="M995" s="9">
        <f>ROUND(L995*K995,2)</f>
        <v>74</v>
      </c>
    </row>
    <row r="996" spans="1:13" ht="0.95" hidden="1" customHeight="1" x14ac:dyDescent="0.25">
      <c r="A996" s="20"/>
      <c r="B996" s="20"/>
      <c r="C996" s="20"/>
      <c r="D996" s="25"/>
      <c r="E996" s="20"/>
      <c r="F996" s="20"/>
      <c r="G996" s="20"/>
      <c r="H996" s="20"/>
      <c r="I996" s="20"/>
      <c r="J996" s="20"/>
      <c r="K996" s="20"/>
      <c r="L996" s="20"/>
      <c r="M996" s="20"/>
    </row>
    <row r="997" spans="1:13" hidden="1" x14ac:dyDescent="0.25">
      <c r="A997" s="13"/>
      <c r="B997" s="13"/>
      <c r="C997" s="13"/>
      <c r="D997" s="16"/>
      <c r="E997" s="13"/>
      <c r="F997" s="13"/>
      <c r="G997" s="13"/>
      <c r="H997" s="13"/>
      <c r="I997" s="13"/>
      <c r="J997" s="19" t="s">
        <v>779</v>
      </c>
      <c r="K997" s="14">
        <v>1</v>
      </c>
      <c r="L997" s="9">
        <f>M984+M990+M995</f>
        <v>341</v>
      </c>
      <c r="M997" s="9">
        <f>ROUND(L997*K997,2)</f>
        <v>341</v>
      </c>
    </row>
    <row r="998" spans="1:13" ht="0.95" hidden="1" customHeight="1" x14ac:dyDescent="0.25">
      <c r="A998" s="20"/>
      <c r="B998" s="20"/>
      <c r="C998" s="20"/>
      <c r="D998" s="25"/>
      <c r="E998" s="20"/>
      <c r="F998" s="20"/>
      <c r="G998" s="20"/>
      <c r="H998" s="20"/>
      <c r="I998" s="20"/>
      <c r="J998" s="20"/>
      <c r="K998" s="20"/>
      <c r="L998" s="20"/>
      <c r="M998" s="20"/>
    </row>
    <row r="999" spans="1:13" hidden="1" x14ac:dyDescent="0.25">
      <c r="A999" s="13"/>
      <c r="B999" s="13"/>
      <c r="C999" s="13"/>
      <c r="D999" s="16"/>
      <c r="E999" s="13"/>
      <c r="F999" s="13"/>
      <c r="G999" s="13"/>
      <c r="H999" s="13"/>
      <c r="I999" s="13"/>
      <c r="J999" s="19" t="s">
        <v>780</v>
      </c>
      <c r="K999" s="14">
        <v>1</v>
      </c>
      <c r="L999" s="9">
        <f>M997</f>
        <v>341</v>
      </c>
      <c r="M999" s="9">
        <f>ROUND(L999*K999,2)</f>
        <v>341</v>
      </c>
    </row>
    <row r="1000" spans="1:13" ht="0.95" hidden="1" customHeight="1" x14ac:dyDescent="0.25">
      <c r="A1000" s="20"/>
      <c r="B1000" s="20"/>
      <c r="C1000" s="20"/>
      <c r="D1000" s="25"/>
      <c r="E1000" s="20"/>
      <c r="F1000" s="20"/>
      <c r="G1000" s="20"/>
      <c r="H1000" s="20"/>
      <c r="I1000" s="20"/>
      <c r="J1000" s="20"/>
      <c r="K1000" s="20"/>
      <c r="L1000" s="20"/>
      <c r="M1000" s="20"/>
    </row>
    <row r="1001" spans="1:13" hidden="1" x14ac:dyDescent="0.25">
      <c r="A1001" s="13"/>
      <c r="B1001" s="13"/>
      <c r="C1001" s="13"/>
      <c r="D1001" s="16"/>
      <c r="E1001" s="13"/>
      <c r="F1001" s="13"/>
      <c r="G1001" s="13"/>
      <c r="H1001" s="13"/>
      <c r="I1001" s="13"/>
      <c r="J1001" s="19" t="s">
        <v>636</v>
      </c>
      <c r="K1001" s="14">
        <v>1</v>
      </c>
      <c r="L1001" s="9">
        <f>M875+M953+M975+M999+M966</f>
        <v>42933.82</v>
      </c>
      <c r="M1001" s="9">
        <f>ROUND(L1001*K1001,2)</f>
        <v>42933.82</v>
      </c>
    </row>
    <row r="1002" spans="1:13" ht="0.95" customHeight="1" x14ac:dyDescent="0.25">
      <c r="A1002" s="20"/>
      <c r="B1002" s="20"/>
      <c r="C1002" s="20"/>
      <c r="D1002" s="25"/>
      <c r="E1002" s="20"/>
      <c r="F1002" s="20"/>
      <c r="G1002" s="20"/>
      <c r="H1002" s="20"/>
      <c r="I1002" s="20"/>
      <c r="J1002" s="20"/>
      <c r="K1002" s="20"/>
      <c r="L1002" s="20"/>
      <c r="M1002" s="20"/>
    </row>
    <row r="1003" spans="1:13" x14ac:dyDescent="0.25">
      <c r="A1003" s="7" t="s">
        <v>722</v>
      </c>
      <c r="B1003" s="7" t="s">
        <v>16</v>
      </c>
      <c r="C1003" s="7" t="s">
        <v>17</v>
      </c>
      <c r="D1003" s="22" t="s">
        <v>637</v>
      </c>
      <c r="E1003" s="8"/>
      <c r="F1003" s="8"/>
      <c r="G1003" s="8"/>
      <c r="H1003" s="8"/>
      <c r="I1003" s="8"/>
      <c r="J1003" s="8"/>
      <c r="K1003" s="9">
        <f>K1012</f>
        <v>1</v>
      </c>
      <c r="L1003" s="9">
        <f>L1012</f>
        <v>120</v>
      </c>
      <c r="M1003" s="9">
        <f>M1012</f>
        <v>120</v>
      </c>
    </row>
    <row r="1004" spans="1:13" x14ac:dyDescent="0.25">
      <c r="A1004" s="10" t="s">
        <v>723</v>
      </c>
      <c r="B1004" s="10" t="s">
        <v>16</v>
      </c>
      <c r="C1004" s="10" t="s">
        <v>23</v>
      </c>
      <c r="D1004" s="23" t="s">
        <v>638</v>
      </c>
      <c r="E1004" s="11"/>
      <c r="F1004" s="11"/>
      <c r="G1004" s="11"/>
      <c r="H1004" s="11"/>
      <c r="I1004" s="11"/>
      <c r="J1004" s="11"/>
      <c r="K1004" s="9">
        <f>K1010</f>
        <v>1</v>
      </c>
      <c r="L1004" s="9">
        <f>L1010</f>
        <v>120</v>
      </c>
      <c r="M1004" s="9">
        <f>M1010</f>
        <v>120</v>
      </c>
    </row>
    <row r="1005" spans="1:13" ht="22.5" hidden="1" x14ac:dyDescent="0.25">
      <c r="A1005" s="12" t="s">
        <v>724</v>
      </c>
      <c r="B1005" s="12" t="s">
        <v>22</v>
      </c>
      <c r="C1005" s="12" t="s">
        <v>342</v>
      </c>
      <c r="D1005" s="24" t="s">
        <v>639</v>
      </c>
      <c r="E1005" s="13"/>
      <c r="F1005" s="13"/>
      <c r="G1005" s="13"/>
      <c r="H1005" s="13"/>
      <c r="I1005" s="13"/>
      <c r="J1005" s="13"/>
      <c r="K1005" s="15">
        <f>K1008</f>
        <v>1</v>
      </c>
      <c r="L1005" s="15">
        <f>L1008</f>
        <v>120</v>
      </c>
      <c r="M1005" s="15">
        <f>M1008</f>
        <v>120</v>
      </c>
    </row>
    <row r="1006" spans="1:13" ht="101.25" hidden="1" x14ac:dyDescent="0.25">
      <c r="A1006" s="13"/>
      <c r="B1006" s="13"/>
      <c r="C1006" s="13"/>
      <c r="D1006" s="16" t="s">
        <v>640</v>
      </c>
      <c r="E1006" s="13"/>
      <c r="F1006" s="13"/>
      <c r="G1006" s="13"/>
      <c r="H1006" s="13"/>
      <c r="I1006" s="13"/>
      <c r="J1006" s="13"/>
      <c r="K1006" s="13"/>
      <c r="L1006" s="13"/>
      <c r="M1006" s="13"/>
    </row>
    <row r="1007" spans="1:13" hidden="1" x14ac:dyDescent="0.25">
      <c r="A1007" s="13"/>
      <c r="B1007" s="13"/>
      <c r="C1007" s="13"/>
      <c r="D1007" s="16"/>
      <c r="E1007" s="12" t="s">
        <v>641</v>
      </c>
      <c r="F1007" s="13">
        <v>1</v>
      </c>
      <c r="G1007" s="14">
        <v>0</v>
      </c>
      <c r="H1007" s="14">
        <v>0</v>
      </c>
      <c r="I1007" s="14">
        <v>0</v>
      </c>
      <c r="J1007" s="15">
        <f>F1007*(G1007+ (G1007= 0))*(H1007+ (H1007= 0))*(I1007+ (I1007= 0))</f>
        <v>1</v>
      </c>
      <c r="K1007" s="13"/>
      <c r="L1007" s="13"/>
      <c r="M1007" s="13"/>
    </row>
    <row r="1008" spans="1:13" hidden="1" x14ac:dyDescent="0.25">
      <c r="A1008" s="13"/>
      <c r="B1008" s="13"/>
      <c r="C1008" s="13"/>
      <c r="D1008" s="16"/>
      <c r="E1008" s="13"/>
      <c r="F1008" s="13"/>
      <c r="G1008" s="13"/>
      <c r="H1008" s="13"/>
      <c r="I1008" s="13"/>
      <c r="J1008" s="19" t="s">
        <v>781</v>
      </c>
      <c r="K1008" s="9">
        <f>SUM(J1007:J1007)</f>
        <v>1</v>
      </c>
      <c r="L1008" s="14">
        <v>120</v>
      </c>
      <c r="M1008" s="9">
        <f>ROUND(L1008*K1008,2)</f>
        <v>120</v>
      </c>
    </row>
    <row r="1009" spans="1:13" ht="0.95" hidden="1" customHeight="1" x14ac:dyDescent="0.25">
      <c r="A1009" s="20"/>
      <c r="B1009" s="20"/>
      <c r="C1009" s="20"/>
      <c r="D1009" s="25"/>
      <c r="E1009" s="20"/>
      <c r="F1009" s="20"/>
      <c r="G1009" s="20"/>
      <c r="H1009" s="20"/>
      <c r="I1009" s="20"/>
      <c r="J1009" s="20"/>
      <c r="K1009" s="20"/>
      <c r="L1009" s="20"/>
      <c r="M1009" s="20"/>
    </row>
    <row r="1010" spans="1:13" hidden="1" x14ac:dyDescent="0.25">
      <c r="A1010" s="13"/>
      <c r="B1010" s="13"/>
      <c r="C1010" s="13"/>
      <c r="D1010" s="16"/>
      <c r="E1010" s="13"/>
      <c r="F1010" s="13"/>
      <c r="G1010" s="13"/>
      <c r="H1010" s="13"/>
      <c r="I1010" s="13"/>
      <c r="J1010" s="19" t="s">
        <v>723</v>
      </c>
      <c r="K1010" s="14">
        <v>1</v>
      </c>
      <c r="L1010" s="9">
        <f>M1008</f>
        <v>120</v>
      </c>
      <c r="M1010" s="9">
        <f>ROUND(L1010*K1010,2)</f>
        <v>120</v>
      </c>
    </row>
    <row r="1011" spans="1:13" ht="0.95" hidden="1" customHeight="1" x14ac:dyDescent="0.25">
      <c r="A1011" s="20"/>
      <c r="B1011" s="20"/>
      <c r="C1011" s="20"/>
      <c r="D1011" s="25"/>
      <c r="E1011" s="20"/>
      <c r="F1011" s="20"/>
      <c r="G1011" s="20"/>
      <c r="H1011" s="20"/>
      <c r="I1011" s="20"/>
      <c r="J1011" s="20">
        <v>4</v>
      </c>
      <c r="K1011" s="20"/>
      <c r="L1011" s="20"/>
      <c r="M1011" s="20"/>
    </row>
    <row r="1012" spans="1:13" hidden="1" x14ac:dyDescent="0.25">
      <c r="A1012" s="13"/>
      <c r="B1012" s="13"/>
      <c r="C1012" s="13"/>
      <c r="D1012" s="16"/>
      <c r="E1012" s="13"/>
      <c r="F1012" s="13"/>
      <c r="G1012" s="13"/>
      <c r="H1012" s="13"/>
      <c r="I1012" s="13"/>
      <c r="J1012" s="19" t="s">
        <v>722</v>
      </c>
      <c r="K1012" s="14">
        <v>1</v>
      </c>
      <c r="L1012" s="9">
        <f>M1010</f>
        <v>120</v>
      </c>
      <c r="M1012" s="9">
        <f>ROUND(L1012*K1012,2)</f>
        <v>120</v>
      </c>
    </row>
    <row r="1013" spans="1:13" ht="0.95" customHeight="1" x14ac:dyDescent="0.25">
      <c r="A1013" s="20"/>
      <c r="B1013" s="20"/>
      <c r="C1013" s="20"/>
      <c r="D1013" s="25"/>
      <c r="E1013" s="20"/>
      <c r="F1013" s="20"/>
      <c r="G1013" s="20"/>
      <c r="H1013" s="20"/>
      <c r="I1013" s="20"/>
      <c r="J1013" s="20"/>
      <c r="K1013" s="20"/>
      <c r="L1013" s="20"/>
      <c r="M1013" s="20"/>
    </row>
    <row r="1014" spans="1:13" x14ac:dyDescent="0.25">
      <c r="A1014" s="7" t="s">
        <v>642</v>
      </c>
      <c r="B1014" s="7" t="s">
        <v>16</v>
      </c>
      <c r="C1014" s="7" t="s">
        <v>17</v>
      </c>
      <c r="D1014" s="22" t="s">
        <v>643</v>
      </c>
      <c r="E1014" s="8"/>
      <c r="F1014" s="8"/>
      <c r="G1014" s="8"/>
      <c r="H1014" s="8"/>
      <c r="I1014" s="8"/>
      <c r="J1014" s="8"/>
      <c r="K1014" s="9">
        <f>K1020</f>
        <v>1</v>
      </c>
      <c r="L1014" s="9">
        <f>L1020</f>
        <v>6000</v>
      </c>
      <c r="M1014" s="9">
        <f>M1020</f>
        <v>6000</v>
      </c>
    </row>
    <row r="1015" spans="1:13" hidden="1" x14ac:dyDescent="0.25">
      <c r="A1015" s="12" t="s">
        <v>644</v>
      </c>
      <c r="B1015" s="12" t="s">
        <v>22</v>
      </c>
      <c r="C1015" s="12" t="s">
        <v>17</v>
      </c>
      <c r="D1015" s="24" t="s">
        <v>645</v>
      </c>
      <c r="E1015" s="13"/>
      <c r="F1015" s="13"/>
      <c r="G1015" s="13"/>
      <c r="H1015" s="13"/>
      <c r="I1015" s="13"/>
      <c r="J1015" s="13"/>
      <c r="K1015" s="15">
        <f>K1018</f>
        <v>1</v>
      </c>
      <c r="L1015" s="15">
        <f>L1018</f>
        <v>6000</v>
      </c>
      <c r="M1015" s="15">
        <f>M1018</f>
        <v>6000</v>
      </c>
    </row>
    <row r="1016" spans="1:13" ht="135" hidden="1" x14ac:dyDescent="0.25">
      <c r="A1016" s="13"/>
      <c r="B1016" s="13"/>
      <c r="C1016" s="13"/>
      <c r="D1016" s="16" t="s">
        <v>646</v>
      </c>
      <c r="E1016" s="13"/>
      <c r="F1016" s="13"/>
      <c r="G1016" s="13"/>
      <c r="H1016" s="13"/>
      <c r="I1016" s="13"/>
      <c r="J1016" s="13"/>
      <c r="K1016" s="13"/>
      <c r="L1016" s="13"/>
      <c r="M1016" s="13"/>
    </row>
    <row r="1017" spans="1:13" hidden="1" x14ac:dyDescent="0.25">
      <c r="A1017" s="13"/>
      <c r="B1017" s="13"/>
      <c r="C1017" s="13"/>
      <c r="D1017" s="16"/>
      <c r="E1017" s="12" t="s">
        <v>344</v>
      </c>
      <c r="F1017" s="13">
        <v>1</v>
      </c>
      <c r="G1017" s="14">
        <v>0</v>
      </c>
      <c r="H1017" s="14">
        <v>0</v>
      </c>
      <c r="I1017" s="14">
        <v>0</v>
      </c>
      <c r="J1017" s="15">
        <f>F1017*(G1017+ (G1017= 0))*(H1017+ (H1017= 0))*(I1017+ (I1017= 0))</f>
        <v>1</v>
      </c>
      <c r="K1017" s="13"/>
      <c r="L1017" s="13"/>
      <c r="M1017" s="13"/>
    </row>
    <row r="1018" spans="1:13" hidden="1" x14ac:dyDescent="0.25">
      <c r="A1018" s="13"/>
      <c r="B1018" s="13"/>
      <c r="C1018" s="13"/>
      <c r="D1018" s="16"/>
      <c r="E1018" s="13"/>
      <c r="F1018" s="13"/>
      <c r="G1018" s="13"/>
      <c r="H1018" s="13"/>
      <c r="I1018" s="13"/>
      <c r="J1018" s="19" t="s">
        <v>647</v>
      </c>
      <c r="K1018" s="9">
        <f>SUM(J1017:J1017)</f>
        <v>1</v>
      </c>
      <c r="L1018" s="14">
        <v>6000</v>
      </c>
      <c r="M1018" s="9">
        <f>ROUND(L1018*K1018,2)</f>
        <v>6000</v>
      </c>
    </row>
    <row r="1019" spans="1:13" ht="0.95" hidden="1" customHeight="1" x14ac:dyDescent="0.25">
      <c r="A1019" s="20"/>
      <c r="B1019" s="20"/>
      <c r="C1019" s="20"/>
      <c r="D1019" s="25"/>
      <c r="E1019" s="20"/>
      <c r="F1019" s="20"/>
      <c r="G1019" s="20"/>
      <c r="H1019" s="20"/>
      <c r="I1019" s="20"/>
      <c r="J1019" s="20"/>
      <c r="K1019" s="20"/>
      <c r="L1019" s="20"/>
      <c r="M1019" s="20"/>
    </row>
    <row r="1020" spans="1:13" hidden="1" x14ac:dyDescent="0.25">
      <c r="A1020" s="13"/>
      <c r="B1020" s="13"/>
      <c r="C1020" s="13"/>
      <c r="D1020" s="16"/>
      <c r="E1020" s="13"/>
      <c r="F1020" s="13"/>
      <c r="G1020" s="13"/>
      <c r="H1020" s="13"/>
      <c r="I1020" s="13"/>
      <c r="J1020" s="19" t="s">
        <v>642</v>
      </c>
      <c r="K1020" s="14">
        <v>1</v>
      </c>
      <c r="L1020" s="9">
        <f>M1018</f>
        <v>6000</v>
      </c>
      <c r="M1020" s="9">
        <f>ROUND(L1020*K1020,2)</f>
        <v>6000</v>
      </c>
    </row>
    <row r="1021" spans="1:13" ht="0.95" customHeight="1" x14ac:dyDescent="0.25">
      <c r="A1021" s="20"/>
      <c r="B1021" s="20"/>
      <c r="C1021" s="20"/>
      <c r="D1021" s="25"/>
      <c r="E1021" s="20"/>
      <c r="F1021" s="20"/>
      <c r="G1021" s="20"/>
      <c r="H1021" s="20"/>
      <c r="I1021" s="20"/>
      <c r="J1021" s="20"/>
      <c r="K1021" s="20"/>
      <c r="L1021" s="20"/>
      <c r="M1021" s="20"/>
    </row>
    <row r="1022" spans="1:13" x14ac:dyDescent="0.25">
      <c r="A1022" s="7" t="s">
        <v>648</v>
      </c>
      <c r="B1022" s="7" t="s">
        <v>16</v>
      </c>
      <c r="C1022" s="7" t="s">
        <v>17</v>
      </c>
      <c r="D1022" s="22" t="s">
        <v>649</v>
      </c>
      <c r="E1022" s="8"/>
      <c r="F1022" s="8"/>
      <c r="G1022" s="8"/>
      <c r="H1022" s="8"/>
      <c r="I1022" s="8"/>
      <c r="J1022" s="8"/>
      <c r="K1022" s="9">
        <f>K1028</f>
        <v>1</v>
      </c>
      <c r="L1022" s="9">
        <f>L1028</f>
        <v>1000</v>
      </c>
      <c r="M1022" s="9">
        <f>M1028</f>
        <v>1000</v>
      </c>
    </row>
    <row r="1023" spans="1:13" hidden="1" x14ac:dyDescent="0.25">
      <c r="A1023" s="12" t="s">
        <v>650</v>
      </c>
      <c r="B1023" s="12" t="s">
        <v>22</v>
      </c>
      <c r="C1023" s="12" t="s">
        <v>23</v>
      </c>
      <c r="D1023" s="24" t="s">
        <v>651</v>
      </c>
      <c r="E1023" s="13"/>
      <c r="F1023" s="13"/>
      <c r="G1023" s="13"/>
      <c r="H1023" s="13"/>
      <c r="I1023" s="13"/>
      <c r="J1023" s="13"/>
      <c r="K1023" s="15">
        <f>K1026</f>
        <v>1</v>
      </c>
      <c r="L1023" s="15">
        <f>L1026</f>
        <v>1000</v>
      </c>
      <c r="M1023" s="15">
        <f>M1026</f>
        <v>1000</v>
      </c>
    </row>
    <row r="1024" spans="1:13" ht="78.75" hidden="1" x14ac:dyDescent="0.25">
      <c r="A1024" s="13"/>
      <c r="B1024" s="13"/>
      <c r="C1024" s="13"/>
      <c r="D1024" s="16" t="s">
        <v>652</v>
      </c>
      <c r="E1024" s="13"/>
      <c r="F1024" s="13"/>
      <c r="G1024" s="13"/>
      <c r="H1024" s="13"/>
      <c r="I1024" s="13"/>
      <c r="J1024" s="13"/>
      <c r="K1024" s="13"/>
      <c r="L1024" s="13"/>
      <c r="M1024" s="13"/>
    </row>
    <row r="1025" spans="1:13" hidden="1" x14ac:dyDescent="0.25">
      <c r="A1025" s="13"/>
      <c r="B1025" s="13"/>
      <c r="C1025" s="13"/>
      <c r="D1025" s="16"/>
      <c r="E1025" s="12" t="s">
        <v>344</v>
      </c>
      <c r="F1025" s="13">
        <v>1</v>
      </c>
      <c r="G1025" s="14">
        <v>0</v>
      </c>
      <c r="H1025" s="14">
        <v>0</v>
      </c>
      <c r="I1025" s="14">
        <v>0</v>
      </c>
      <c r="J1025" s="15">
        <f>F1025*(G1025+ (G1025= 0))*(H1025+ (H1025= 0))*(I1025+ (I1025= 0))</f>
        <v>1</v>
      </c>
      <c r="K1025" s="13"/>
      <c r="L1025" s="13"/>
      <c r="M1025" s="13"/>
    </row>
    <row r="1026" spans="1:13" hidden="1" x14ac:dyDescent="0.25">
      <c r="A1026" s="13"/>
      <c r="B1026" s="13"/>
      <c r="C1026" s="13"/>
      <c r="D1026" s="16"/>
      <c r="E1026" s="13"/>
      <c r="F1026" s="13"/>
      <c r="G1026" s="13"/>
      <c r="H1026" s="13"/>
      <c r="I1026" s="13"/>
      <c r="J1026" s="19" t="s">
        <v>653</v>
      </c>
      <c r="K1026" s="9">
        <f>SUM(J1025:J1025)</f>
        <v>1</v>
      </c>
      <c r="L1026" s="14">
        <v>1000</v>
      </c>
      <c r="M1026" s="9">
        <f>ROUND(L1026*K1026,2)</f>
        <v>1000</v>
      </c>
    </row>
    <row r="1027" spans="1:13" ht="0.95" hidden="1" customHeight="1" x14ac:dyDescent="0.25">
      <c r="A1027" s="20"/>
      <c r="B1027" s="20"/>
      <c r="C1027" s="20"/>
      <c r="D1027" s="25"/>
      <c r="E1027" s="20"/>
      <c r="F1027" s="20"/>
      <c r="G1027" s="20"/>
      <c r="H1027" s="20"/>
      <c r="I1027" s="20"/>
      <c r="J1027" s="20"/>
      <c r="K1027" s="20"/>
      <c r="L1027" s="20"/>
      <c r="M1027" s="20"/>
    </row>
    <row r="1028" spans="1:13" hidden="1" x14ac:dyDescent="0.25">
      <c r="A1028" s="13"/>
      <c r="B1028" s="13"/>
      <c r="C1028" s="13"/>
      <c r="D1028" s="16"/>
      <c r="E1028" s="13"/>
      <c r="F1028" s="13"/>
      <c r="G1028" s="13"/>
      <c r="H1028" s="13"/>
      <c r="I1028" s="13"/>
      <c r="J1028" s="19" t="s">
        <v>654</v>
      </c>
      <c r="K1028" s="14">
        <v>1</v>
      </c>
      <c r="L1028" s="9">
        <f>M1026</f>
        <v>1000</v>
      </c>
      <c r="M1028" s="9">
        <f>ROUND(L1028*K1028,2)</f>
        <v>1000</v>
      </c>
    </row>
    <row r="1029" spans="1:13" ht="0.95" customHeight="1" x14ac:dyDescent="0.25">
      <c r="A1029" s="20"/>
      <c r="B1029" s="20"/>
      <c r="C1029" s="20"/>
      <c r="D1029" s="25"/>
      <c r="E1029" s="20"/>
      <c r="F1029" s="20"/>
      <c r="G1029" s="20"/>
      <c r="H1029" s="20"/>
      <c r="I1029" s="20"/>
      <c r="J1029" s="20"/>
      <c r="K1029" s="20"/>
      <c r="L1029" s="20"/>
      <c r="M1029" s="20"/>
    </row>
    <row r="1030" spans="1:13" x14ac:dyDescent="0.25">
      <c r="A1030" s="13"/>
      <c r="B1030" s="13"/>
      <c r="C1030" s="13"/>
      <c r="D1030" s="16"/>
      <c r="E1030" s="13"/>
      <c r="F1030" s="13"/>
      <c r="G1030" s="13"/>
      <c r="H1030" s="13"/>
      <c r="I1030" s="13"/>
      <c r="J1030" s="31" t="s">
        <v>803</v>
      </c>
      <c r="K1030" s="30">
        <v>1</v>
      </c>
      <c r="L1030" s="29">
        <f>M116+M709+M1001+M1012+M1020+M1028</f>
        <v>202490.52</v>
      </c>
      <c r="M1030" s="29">
        <f>ROUND(L1030*K1030,2)</f>
        <v>202490.52</v>
      </c>
    </row>
    <row r="1031" spans="1:13" x14ac:dyDescent="0.25">
      <c r="A1031" s="13"/>
      <c r="B1031" s="13"/>
      <c r="C1031" s="13"/>
      <c r="D1031" s="16"/>
      <c r="E1031" s="13"/>
      <c r="F1031" s="13"/>
      <c r="G1031" s="13"/>
      <c r="H1031" s="13"/>
      <c r="I1031" s="13"/>
      <c r="J1031" s="33" t="s">
        <v>804</v>
      </c>
      <c r="K1031" s="32">
        <v>0.13</v>
      </c>
      <c r="L1031" s="9">
        <f>K1031*L1030</f>
        <v>26323.767599999999</v>
      </c>
      <c r="M1031" s="9">
        <f>L1031</f>
        <v>26323.767599999999</v>
      </c>
    </row>
    <row r="1032" spans="1:13" x14ac:dyDescent="0.25">
      <c r="A1032" s="13"/>
      <c r="B1032" s="13"/>
      <c r="C1032" s="13"/>
      <c r="D1032" s="16"/>
      <c r="E1032" s="13"/>
      <c r="F1032" s="13"/>
      <c r="G1032" s="13"/>
      <c r="H1032" s="13"/>
      <c r="I1032" s="13"/>
      <c r="J1032" s="33" t="s">
        <v>805</v>
      </c>
      <c r="K1032" s="34">
        <v>0.06</v>
      </c>
      <c r="L1032" s="29">
        <f>K1032*L1030</f>
        <v>12149.431199999999</v>
      </c>
      <c r="M1032" s="29">
        <f>L1032</f>
        <v>12149.431199999999</v>
      </c>
    </row>
    <row r="1033" spans="1:13" x14ac:dyDescent="0.25">
      <c r="A1033" s="13"/>
      <c r="B1033" s="13"/>
      <c r="C1033" s="13"/>
      <c r="D1033" s="16"/>
      <c r="E1033" s="13"/>
      <c r="F1033" s="13"/>
      <c r="G1033" s="13"/>
      <c r="H1033" s="13"/>
      <c r="I1033" s="13"/>
      <c r="J1033" s="31" t="s">
        <v>806</v>
      </c>
      <c r="K1033" s="35"/>
      <c r="L1033" s="36">
        <f>L1031+L1032</f>
        <v>38473.198799999998</v>
      </c>
      <c r="M1033" s="36">
        <f>M1031+M1032</f>
        <v>38473.198799999998</v>
      </c>
    </row>
    <row r="1034" spans="1:13" x14ac:dyDescent="0.25">
      <c r="A1034" s="13"/>
      <c r="B1034" s="13"/>
      <c r="C1034" s="13"/>
      <c r="D1034" s="16"/>
      <c r="E1034" s="13"/>
      <c r="F1034" s="13"/>
      <c r="G1034" s="13"/>
      <c r="H1034" s="13"/>
      <c r="I1034" s="13"/>
      <c r="J1034" s="31" t="s">
        <v>807</v>
      </c>
      <c r="K1034" s="32"/>
      <c r="L1034" s="9">
        <f>L1030+L1033</f>
        <v>240963.71879999997</v>
      </c>
      <c r="M1034" s="9">
        <f>M1030+M1033</f>
        <v>240963.71879999997</v>
      </c>
    </row>
    <row r="1035" spans="1:13" x14ac:dyDescent="0.25">
      <c r="A1035" s="13"/>
      <c r="B1035" s="13"/>
      <c r="C1035" s="13"/>
      <c r="D1035" s="16"/>
      <c r="E1035" s="13"/>
      <c r="F1035" s="13"/>
      <c r="G1035" s="13"/>
      <c r="H1035" s="13"/>
      <c r="I1035" s="13"/>
      <c r="J1035" s="33" t="s">
        <v>808</v>
      </c>
      <c r="K1035" s="34">
        <v>0.21</v>
      </c>
      <c r="L1035" s="29">
        <f>K1035*L1034</f>
        <v>50602.380947999991</v>
      </c>
      <c r="M1035" s="29">
        <f>L1035</f>
        <v>50602.380947999991</v>
      </c>
    </row>
    <row r="1036" spans="1:13" x14ac:dyDescent="0.25">
      <c r="A1036" s="13"/>
      <c r="B1036" s="13"/>
      <c r="C1036" s="13"/>
      <c r="D1036" s="16"/>
      <c r="E1036" s="13"/>
      <c r="F1036" s="13"/>
      <c r="G1036" s="13"/>
      <c r="H1036" s="13"/>
      <c r="I1036" s="13"/>
      <c r="J1036" s="31" t="s">
        <v>809</v>
      </c>
      <c r="K1036" s="32"/>
      <c r="L1036" s="9">
        <f>L1034+L1035</f>
        <v>291566.09974799998</v>
      </c>
      <c r="M1036" s="9">
        <f>L1036</f>
        <v>291566.09974799998</v>
      </c>
    </row>
  </sheetData>
  <dataValidations disablePrompts="1" count="1">
    <dataValidation type="list" allowBlank="1" showInputMessage="1" showErrorMessage="1" sqref="B4:B1036" xr:uid="{BCB5D635-5AF2-473F-BA04-F3A4EC804ECB}">
      <formula1>"Capítulo,Partida,Mano de obra,Maquinaria,Material,Otros,"</formula1>
    </dataValidation>
  </dataValidations>
  <pageMargins left="0.25" right="0.25" top="0.75" bottom="0.75" header="0.3" footer="0.3"/>
  <pageSetup paperSize="9" scale="61"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Hoja1</vt:lpstr>
      <vt:lpstr>RESUMEN</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Pili</dc:creator>
  <cp:lastModifiedBy>Maria Silva Perez</cp:lastModifiedBy>
  <cp:lastPrinted>2021-11-07T12:10:25Z</cp:lastPrinted>
  <dcterms:created xsi:type="dcterms:W3CDTF">2021-08-10T14:04:57Z</dcterms:created>
  <dcterms:modified xsi:type="dcterms:W3CDTF">2021-11-07T19:25:54Z</dcterms:modified>
</cp:coreProperties>
</file>