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I:\Nicdo\Administracion\COMPRAS\EXPEDIENTES\EXP 2026\EXP 26-27-03 - Clases de esquí, actividades de tarde y guarda esquís\02- Condiciones Reguladoras\b\"/>
    </mc:Choice>
  </mc:AlternateContent>
  <xr:revisionPtr revIDLastSave="0" documentId="13_ncr:1_{3736856F-E32C-4C40-BBC9-3D749777AAF8}" xr6:coauthVersionLast="47" xr6:coauthVersionMax="47" xr10:uidLastSave="{00000000-0000-0000-0000-000000000000}"/>
  <bookViews>
    <workbookView xWindow="-28920" yWindow="-120" windowWidth="29040" windowHeight="15720" xr2:uid="{48334728-7B51-441E-B952-DBCAF6CC05B2}"/>
  </bookViews>
  <sheets>
    <sheet name="LOTE 1" sheetId="4" r:id="rId1"/>
    <sheet name="LOTE 2" sheetId="5" r:id="rId2"/>
    <sheet name="LOTE 3"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3" i="6" l="1"/>
  <c r="K14" i="6"/>
  <c r="I13" i="6"/>
  <c r="I14" i="6"/>
  <c r="G13" i="6"/>
  <c r="G14" i="6"/>
  <c r="E13" i="6"/>
  <c r="E14" i="6"/>
  <c r="C13" i="6"/>
  <c r="C14" i="6"/>
  <c r="B13" i="6"/>
  <c r="B14" i="6"/>
  <c r="B12" i="6"/>
  <c r="E9" i="6"/>
  <c r="G9" i="6" s="1"/>
  <c r="E8" i="6"/>
  <c r="G8" i="6" s="1"/>
  <c r="K12" i="6"/>
  <c r="I12" i="6"/>
  <c r="G12" i="6"/>
  <c r="E12" i="6"/>
  <c r="C12" i="6"/>
  <c r="E7" i="6"/>
  <c r="D12" i="6" s="1"/>
  <c r="K10" i="5"/>
  <c r="I10" i="5"/>
  <c r="G10" i="5"/>
  <c r="E10" i="5"/>
  <c r="C10" i="5"/>
  <c r="B10" i="5"/>
  <c r="E7" i="5"/>
  <c r="D10" i="5" s="1"/>
  <c r="E7" i="4"/>
  <c r="D10" i="4" s="1"/>
  <c r="K10" i="4"/>
  <c r="I10" i="4"/>
  <c r="G10" i="4"/>
  <c r="E10" i="4"/>
  <c r="C10" i="4"/>
  <c r="B10" i="4"/>
  <c r="G16" i="6" l="1"/>
  <c r="E16" i="6"/>
  <c r="I16" i="6"/>
  <c r="K13" i="4"/>
  <c r="G7" i="4"/>
  <c r="F10" i="4" s="1"/>
  <c r="K13" i="5"/>
  <c r="D14" i="6"/>
  <c r="C16" i="6"/>
  <c r="K16" i="6"/>
  <c r="B16" i="6"/>
  <c r="F13" i="6"/>
  <c r="I8" i="6"/>
  <c r="F14" i="6"/>
  <c r="I9" i="6"/>
  <c r="D13" i="6"/>
  <c r="G7" i="6"/>
  <c r="G7" i="5"/>
  <c r="F10" i="5" s="1"/>
  <c r="D16" i="6" l="1"/>
  <c r="I7" i="4"/>
  <c r="H10" i="4" s="1"/>
  <c r="K7" i="4"/>
  <c r="J10" i="4" s="1"/>
  <c r="I7" i="5"/>
  <c r="H10" i="5" s="1"/>
  <c r="K19" i="6"/>
  <c r="H14" i="6"/>
  <c r="K9" i="6"/>
  <c r="J14" i="6" s="1"/>
  <c r="K8" i="6"/>
  <c r="J13" i="6" s="1"/>
  <c r="H13" i="6"/>
  <c r="I7" i="6"/>
  <c r="F12" i="6"/>
  <c r="F16" i="6" s="1"/>
  <c r="K7" i="5" l="1"/>
  <c r="J10" i="5" s="1"/>
  <c r="K12" i="5" s="1"/>
  <c r="K12" i="4"/>
  <c r="H12" i="6"/>
  <c r="H16" i="6" s="1"/>
  <c r="K7" i="6"/>
  <c r="J12" i="6" s="1"/>
  <c r="J16" i="6" s="1"/>
  <c r="K18" i="6" l="1"/>
</calcChain>
</file>

<file path=xl/sharedStrings.xml><?xml version="1.0" encoding="utf-8"?>
<sst xmlns="http://schemas.openxmlformats.org/spreadsheetml/2006/main" count="95" uniqueCount="38">
  <si>
    <t>TIPOS DE ASISTENCIA</t>
  </si>
  <si>
    <t>Clases de esquí</t>
  </si>
  <si>
    <t>PREVISIÓN DE SOLICITUD (HORAS)</t>
  </si>
  <si>
    <t>Kilometraje (km)</t>
  </si>
  <si>
    <t>Total anual</t>
  </si>
  <si>
    <t xml:space="preserve">PREVISIÓN DE SOLICITUD </t>
  </si>
  <si>
    <t>Rellenar celdas de este color</t>
  </si>
  <si>
    <t>Lote 3: Guarda esquí Isaba-Valle del Roncal.</t>
  </si>
  <si>
    <t>Lote 2: Actividades de tarde Isaba-Valle del Roncal y Ochagavía-Valle Salazar.</t>
  </si>
  <si>
    <t xml:space="preserve">Rellenar celdas de este color. </t>
  </si>
  <si>
    <t>Lote 1: Clases de esquí Isaba-Valle del Roncal y Ochagavía-Valle Salazar.</t>
  </si>
  <si>
    <t>Actividades de tarde</t>
  </si>
  <si>
    <t>Vehículo (horas)</t>
  </si>
  <si>
    <t>Guarda esquís (horas)</t>
  </si>
  <si>
    <t>TOTAL PRECIO MÁXIMO (5 AÑOS)</t>
  </si>
  <si>
    <t>TOTAL PRECIO OFERTADO (5 AÑOS)</t>
  </si>
  <si>
    <t>PRECIO HORA MÁXIMO CAMPAÑA 2027</t>
  </si>
  <si>
    <t>TOTAL PRECIO MÁXIMO CAMPAÑA 2027</t>
  </si>
  <si>
    <t>PRECIO HORA OFERTADO CAMPAÑA 2027</t>
  </si>
  <si>
    <t>PRECIO HORA MAXIMO CAMPAÑA 2028</t>
  </si>
  <si>
    <t>PRECIO HORA OFERTADO CAMPAÑA 2028</t>
  </si>
  <si>
    <t>PRECIO HORA MAXIMO CAMPAÑA 2029</t>
  </si>
  <si>
    <t>PRECIO HORA OFERTADO CAMPAÑA 2029</t>
  </si>
  <si>
    <t>PRECIO HORA MAXIMO CAMPAÑA 2030</t>
  </si>
  <si>
    <t>PRECIO HORA MAXIMO CAMPAÑA 2031</t>
  </si>
  <si>
    <t>PRECIO HORA OFERTADO CAMPAÑA 2031</t>
  </si>
  <si>
    <t>TOTAL PRECIO OFERTADO CAMPAÑA 2027</t>
  </si>
  <si>
    <t>TOTAL PRECIO MÁXIMO CAMPAÑA 2028</t>
  </si>
  <si>
    <t>TOTAL PRECIO OFERTADO CAMPAÑA 2028</t>
  </si>
  <si>
    <t>TOTAL PRECIO MÁXIMO CAMPAÑA 2029</t>
  </si>
  <si>
    <t>TOTAL PRECIO OFERTADO CAMPAÑA 2029</t>
  </si>
  <si>
    <t>TOTAL PRECIO MÁXIMO CAMPAÑA 2030</t>
  </si>
  <si>
    <t>TOTAL PRECIO OFERTADO CAMPAÑA 2030</t>
  </si>
  <si>
    <t>TOTAL PRECIO MÁXIMO CAMPAÑA 2031</t>
  </si>
  <si>
    <t>TOTAL PRECIO OFERTADO CAMPAÑA 2031</t>
  </si>
  <si>
    <t>PRECIO HORA OFERTADO CAMPAÑA 2030</t>
  </si>
  <si>
    <t xml:space="preserve">La fórmula de la oferta económica se aplicará sobre el importe que se refleje en el cuadro rojo con fondo gris "TOTAL PRECIO OFERTADO (5 AÑOS), toda vez que la entidad licitadora haya cumplimentado los recuadros relativos al precio/hora ofertado para cada anualidad de la Campaña. </t>
  </si>
  <si>
    <t xml:space="preserve">La fórmula de la oferta económica se aplicará sobre el importe que se refleje en el cuadro rojo con fondo gris "TOTAL PRECIO OFERTADO (5 AÑOS), toda vez que la entidad licitadora haya cumplimentado los recuadros relativos al precio/hora y precio/km ofertados para cada anualidad de la Campaña.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</si>
</sst>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8" x14ac:knownFonts="1">
    <font>
      <sz val="11"/>
      <color theme="1"/>
      <name val="Aptos Narrow"/>
      <family val="2"/>
      <scheme val="minor"/>
    </font>
    <font>
      <b/>
      <sz val="11"/>
      <color theme="1"/>
      <name val="Aptos Narrow"/>
      <family val="2"/>
      <scheme val="minor"/>
    </font>
    <font>
      <sz val="9"/>
      <color theme="1"/>
      <name val="Aptos Narrow"/>
      <family val="2"/>
      <scheme val="minor"/>
    </font>
    <font>
      <b/>
      <sz val="9"/>
      <color theme="1"/>
      <name val="Aptos Narrow"/>
      <family val="2"/>
      <scheme val="minor"/>
    </font>
    <font>
      <sz val="48"/>
      <color theme="1"/>
      <name val="Aptos Narrow"/>
      <family val="2"/>
      <scheme val="minor"/>
    </font>
    <font>
      <sz val="10"/>
      <color theme="1"/>
      <name val="Aptos Narrow"/>
      <family val="2"/>
      <scheme val="minor"/>
    </font>
    <font>
      <b/>
      <sz val="12"/>
      <color theme="1"/>
      <name val="Aptos Narrow"/>
      <family val="2"/>
      <scheme val="minor"/>
    </font>
    <font>
      <sz val="8"/>
      <color theme="1"/>
      <name val="Aptos Narrow"/>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2"/>
        <bgColor indexed="64"/>
      </patternFill>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ck">
        <color rgb="FFFF0000"/>
      </right>
      <top style="thin">
        <color indexed="64"/>
      </top>
      <bottom style="thin">
        <color indexed="64"/>
      </bottom>
      <diagonal/>
    </border>
    <border>
      <left/>
      <right/>
      <top style="thick">
        <color rgb="FFFF0000"/>
      </top>
      <bottom/>
      <diagonal/>
    </border>
    <border>
      <left style="thick">
        <color rgb="FFFF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164" fontId="0" fillId="0" borderId="0" xfId="0" applyNumberFormat="1"/>
    <xf numFmtId="0" fontId="2"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0" xfId="0" applyFont="1"/>
    <xf numFmtId="0" fontId="2" fillId="0" borderId="7" xfId="0" applyFont="1" applyBorder="1"/>
    <xf numFmtId="0" fontId="2" fillId="0" borderId="8" xfId="0" applyFont="1" applyBorder="1"/>
    <xf numFmtId="164" fontId="2" fillId="0" borderId="1" xfId="0" applyNumberFormat="1" applyFont="1" applyBorder="1" applyAlignment="1">
      <alignment horizontal="center" vertical="center"/>
    </xf>
    <xf numFmtId="164" fontId="2" fillId="0" borderId="2" xfId="0" applyNumberFormat="1" applyFont="1" applyBorder="1" applyAlignment="1">
      <alignment horizontal="center" vertical="center"/>
    </xf>
    <xf numFmtId="164" fontId="2" fillId="0" borderId="4" xfId="0" applyNumberFormat="1" applyFont="1" applyBorder="1" applyAlignment="1">
      <alignment horizontal="center" vertical="center"/>
    </xf>
    <xf numFmtId="164" fontId="2" fillId="4" borderId="5" xfId="0" applyNumberFormat="1" applyFont="1" applyFill="1" applyBorder="1" applyAlignment="1">
      <alignment horizontal="center" vertical="center"/>
    </xf>
    <xf numFmtId="0" fontId="4" fillId="0" borderId="0" xfId="0" applyFont="1" applyAlignment="1">
      <alignment horizontal="center" vertical="center"/>
    </xf>
    <xf numFmtId="164" fontId="2" fillId="5" borderId="5" xfId="0" applyNumberFormat="1" applyFont="1" applyFill="1" applyBorder="1" applyAlignment="1">
      <alignment horizontal="center" vertical="center"/>
    </xf>
    <xf numFmtId="164" fontId="2" fillId="0" borderId="0" xfId="0" applyNumberFormat="1" applyFont="1"/>
    <xf numFmtId="164" fontId="1" fillId="0" borderId="3" xfId="0" applyNumberFormat="1" applyFont="1" applyBorder="1" applyAlignment="1">
      <alignment vertical="center"/>
    </xf>
    <xf numFmtId="164" fontId="1" fillId="2" borderId="7" xfId="0" applyNumberFormat="1" applyFont="1" applyFill="1" applyBorder="1" applyAlignment="1">
      <alignment vertical="center"/>
    </xf>
    <xf numFmtId="164" fontId="2" fillId="3" borderId="5" xfId="0" applyNumberFormat="1" applyFont="1" applyFill="1" applyBorder="1" applyAlignment="1" applyProtection="1">
      <alignment horizontal="center" vertical="center"/>
      <protection locked="0"/>
    </xf>
    <xf numFmtId="1" fontId="2" fillId="0" borderId="1" xfId="0" applyNumberFormat="1" applyFont="1" applyBorder="1" applyAlignment="1">
      <alignment horizontal="center" vertical="center"/>
    </xf>
    <xf numFmtId="0" fontId="6" fillId="0" borderId="0" xfId="0" applyFont="1" applyAlignment="1">
      <alignment horizontal="center"/>
    </xf>
    <xf numFmtId="0" fontId="5" fillId="3" borderId="9" xfId="0" applyFont="1" applyFill="1" applyBorder="1" applyAlignment="1">
      <alignment horizontal="center"/>
    </xf>
    <xf numFmtId="0" fontId="5" fillId="3" borderId="10" xfId="0" applyFont="1" applyFill="1" applyBorder="1" applyAlignment="1">
      <alignment horizontal="center"/>
    </xf>
    <xf numFmtId="0" fontId="5" fillId="3" borderId="11" xfId="0" applyFont="1" applyFill="1" applyBorder="1" applyAlignment="1">
      <alignment horizontal="center"/>
    </xf>
    <xf numFmtId="0" fontId="1" fillId="0" borderId="1" xfId="0" applyFont="1" applyBorder="1" applyAlignment="1">
      <alignment horizontal="left" vertical="center"/>
    </xf>
    <xf numFmtId="0" fontId="1" fillId="2" borderId="2" xfId="0" applyFont="1" applyFill="1" applyBorder="1" applyAlignment="1">
      <alignment horizontal="left" vertical="center"/>
    </xf>
    <xf numFmtId="0" fontId="1" fillId="2" borderId="6" xfId="0" applyFont="1" applyFill="1" applyBorder="1" applyAlignment="1">
      <alignment horizontal="left" vertical="center"/>
    </xf>
    <xf numFmtId="0" fontId="7"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342900</xdr:colOff>
      <xdr:row>1</xdr:row>
      <xdr:rowOff>142875</xdr:rowOff>
    </xdr:from>
    <xdr:to>
      <xdr:col>11</xdr:col>
      <xdr:colOff>817174</xdr:colOff>
      <xdr:row>4</xdr:row>
      <xdr:rowOff>2871</xdr:rowOff>
    </xdr:to>
    <xdr:pic>
      <xdr:nvPicPr>
        <xdr:cNvPr id="2" name="Imagen 1">
          <a:extLst>
            <a:ext uri="{FF2B5EF4-FFF2-40B4-BE49-F238E27FC236}">
              <a16:creationId xmlns:a16="http://schemas.microsoft.com/office/drawing/2014/main" id="{A6BBB3CD-FB9E-4A25-81B0-E400E02650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96525" y="333375"/>
          <a:ext cx="1546789" cy="45054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590550</xdr:colOff>
      <xdr:row>1</xdr:row>
      <xdr:rowOff>142875</xdr:rowOff>
    </xdr:from>
    <xdr:to>
      <xdr:col>11</xdr:col>
      <xdr:colOff>1051489</xdr:colOff>
      <xdr:row>4</xdr:row>
      <xdr:rowOff>2871</xdr:rowOff>
    </xdr:to>
    <xdr:pic>
      <xdr:nvPicPr>
        <xdr:cNvPr id="2" name="Imagen 1">
          <a:extLst>
            <a:ext uri="{FF2B5EF4-FFF2-40B4-BE49-F238E27FC236}">
              <a16:creationId xmlns:a16="http://schemas.microsoft.com/office/drawing/2014/main" id="{D7F62A2D-1529-4E8B-B8F5-BA8B675AE9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29950" y="333375"/>
          <a:ext cx="1546789" cy="45054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819149</xdr:colOff>
      <xdr:row>1</xdr:row>
      <xdr:rowOff>130479</xdr:rowOff>
    </xdr:from>
    <xdr:to>
      <xdr:col>11</xdr:col>
      <xdr:colOff>171378</xdr:colOff>
      <xdr:row>3</xdr:row>
      <xdr:rowOff>169545</xdr:rowOff>
    </xdr:to>
    <xdr:pic>
      <xdr:nvPicPr>
        <xdr:cNvPr id="3" name="Imagen 2">
          <a:extLst>
            <a:ext uri="{FF2B5EF4-FFF2-40B4-BE49-F238E27FC236}">
              <a16:creationId xmlns:a16="http://schemas.microsoft.com/office/drawing/2014/main" id="{E5CAD5D4-A1D9-EBDF-8B25-15AC70F146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58124" y="320979"/>
          <a:ext cx="1546789" cy="45054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6EE16-0272-4F10-8684-C7981DFDB123}">
  <dimension ref="A2:P23"/>
  <sheetViews>
    <sheetView showGridLines="0" tabSelected="1" workbookViewId="0">
      <selection activeCell="D34" sqref="D34"/>
    </sheetView>
  </sheetViews>
  <sheetFormatPr baseColWidth="10" defaultRowHeight="14.4" x14ac:dyDescent="0.3"/>
  <cols>
    <col min="1" max="1" width="19.44140625" bestFit="1" customWidth="1"/>
    <col min="2" max="2" width="14.109375" customWidth="1"/>
    <col min="3" max="3" width="16.21875" customWidth="1"/>
    <col min="4" max="4" width="16" customWidth="1"/>
    <col min="5" max="5" width="16.33203125" customWidth="1"/>
    <col min="6" max="6" width="16.21875" customWidth="1"/>
    <col min="7" max="7" width="16.33203125" customWidth="1"/>
    <col min="8" max="8" width="16.44140625" customWidth="1"/>
    <col min="9" max="9" width="16" customWidth="1"/>
    <col min="10" max="10" width="16.6640625" customWidth="1"/>
    <col min="11" max="11" width="16.109375" customWidth="1"/>
    <col min="12" max="12" width="16" customWidth="1"/>
  </cols>
  <sheetData>
    <row r="2" spans="1:16" ht="15.6" x14ac:dyDescent="0.3">
      <c r="D2" s="19" t="s">
        <v>10</v>
      </c>
      <c r="E2" s="19"/>
      <c r="F2" s="19"/>
      <c r="G2" s="19"/>
      <c r="H2" s="19"/>
      <c r="I2" s="19"/>
    </row>
    <row r="3" spans="1:16" ht="15" thickBot="1" x14ac:dyDescent="0.35"/>
    <row r="4" spans="1:16" ht="15" thickBot="1" x14ac:dyDescent="0.35">
      <c r="A4" s="20" t="s">
        <v>9</v>
      </c>
      <c r="B4" s="21"/>
      <c r="C4" s="22"/>
    </row>
    <row r="5" spans="1:16" ht="15" customHeight="1" x14ac:dyDescent="0.3">
      <c r="A5" s="12"/>
      <c r="B5" s="5"/>
      <c r="C5" s="5"/>
      <c r="D5" s="5"/>
      <c r="E5" s="5"/>
      <c r="F5" s="5"/>
      <c r="G5" s="5"/>
      <c r="H5" s="5"/>
      <c r="J5" s="5"/>
      <c r="K5" s="5"/>
      <c r="L5" s="5"/>
      <c r="M5" s="5"/>
      <c r="N5" s="5"/>
      <c r="O5" s="5"/>
      <c r="P5" s="5"/>
    </row>
    <row r="6" spans="1:16" ht="36.6" thickBot="1" x14ac:dyDescent="0.35">
      <c r="A6" s="3" t="s">
        <v>0</v>
      </c>
      <c r="B6" s="3" t="s">
        <v>2</v>
      </c>
      <c r="C6" s="3" t="s">
        <v>16</v>
      </c>
      <c r="D6" s="4" t="s">
        <v>18</v>
      </c>
      <c r="E6" s="3" t="s">
        <v>19</v>
      </c>
      <c r="F6" s="4" t="s">
        <v>20</v>
      </c>
      <c r="G6" s="3" t="s">
        <v>21</v>
      </c>
      <c r="H6" s="4" t="s">
        <v>22</v>
      </c>
      <c r="I6" s="3" t="s">
        <v>23</v>
      </c>
      <c r="J6" s="4" t="s">
        <v>35</v>
      </c>
      <c r="K6" s="3" t="s">
        <v>24</v>
      </c>
      <c r="L6" s="4" t="s">
        <v>25</v>
      </c>
      <c r="M6" s="5"/>
      <c r="N6" s="5"/>
      <c r="O6" s="5"/>
      <c r="P6" s="5"/>
    </row>
    <row r="7" spans="1:16" ht="15" thickBot="1" x14ac:dyDescent="0.35">
      <c r="A7" s="2" t="s">
        <v>1</v>
      </c>
      <c r="B7" s="18">
        <v>10080</v>
      </c>
      <c r="C7" s="9">
        <v>35</v>
      </c>
      <c r="D7" s="17"/>
      <c r="E7" s="10">
        <f>C7*1.03</f>
        <v>36.050000000000004</v>
      </c>
      <c r="F7" s="17"/>
      <c r="G7" s="10">
        <f>E7*1.03</f>
        <v>37.131500000000003</v>
      </c>
      <c r="H7" s="17"/>
      <c r="I7" s="10">
        <f>G7*1.03</f>
        <v>38.245445000000004</v>
      </c>
      <c r="J7" s="17"/>
      <c r="K7" s="10">
        <f>I7*1.03</f>
        <v>39.392808350000003</v>
      </c>
      <c r="L7" s="17"/>
      <c r="M7" s="5"/>
      <c r="N7" s="5"/>
      <c r="O7" s="5"/>
      <c r="P7" s="5"/>
    </row>
    <row r="8" spans="1:16" x14ac:dyDescent="0.3">
      <c r="A8" s="5"/>
      <c r="B8" s="5"/>
      <c r="C8" s="5"/>
      <c r="D8" s="5"/>
      <c r="E8" s="5"/>
      <c r="F8" s="5"/>
      <c r="G8" s="5"/>
      <c r="H8" s="5"/>
      <c r="I8" s="5"/>
      <c r="J8" s="5"/>
      <c r="K8" s="5"/>
      <c r="L8" s="5"/>
      <c r="M8" s="5"/>
      <c r="N8" s="5"/>
      <c r="O8" s="5"/>
      <c r="P8" s="5"/>
    </row>
    <row r="9" spans="1:16" ht="36.6" thickBot="1" x14ac:dyDescent="0.35">
      <c r="A9" s="3" t="s">
        <v>0</v>
      </c>
      <c r="B9" s="3" t="s">
        <v>17</v>
      </c>
      <c r="C9" s="3" t="s">
        <v>26</v>
      </c>
      <c r="D9" s="3" t="s">
        <v>27</v>
      </c>
      <c r="E9" s="3" t="s">
        <v>28</v>
      </c>
      <c r="F9" s="3" t="s">
        <v>29</v>
      </c>
      <c r="G9" s="3" t="s">
        <v>30</v>
      </c>
      <c r="H9" s="3" t="s">
        <v>31</v>
      </c>
      <c r="I9" s="3" t="s">
        <v>32</v>
      </c>
      <c r="J9" s="3" t="s">
        <v>33</v>
      </c>
      <c r="K9" s="3" t="s">
        <v>34</v>
      </c>
      <c r="L9" s="5"/>
      <c r="M9" s="5"/>
      <c r="N9" s="5"/>
      <c r="O9" s="5"/>
    </row>
    <row r="10" spans="1:16" ht="15" thickBot="1" x14ac:dyDescent="0.35">
      <c r="A10" s="2" t="s">
        <v>1</v>
      </c>
      <c r="B10" s="8">
        <f>B7*C7</f>
        <v>352800</v>
      </c>
      <c r="C10" s="11">
        <f>B7*D7</f>
        <v>0</v>
      </c>
      <c r="D10" s="8">
        <f>B7*E7</f>
        <v>363384.00000000006</v>
      </c>
      <c r="E10" s="11">
        <f>B7*F7</f>
        <v>0</v>
      </c>
      <c r="F10" s="8">
        <f>B7*G7</f>
        <v>374285.52</v>
      </c>
      <c r="G10" s="11">
        <f>B7*H7</f>
        <v>0</v>
      </c>
      <c r="H10" s="8">
        <f>B7*I7</f>
        <v>385514.08560000005</v>
      </c>
      <c r="I10" s="11">
        <f>B7*J7</f>
        <v>0</v>
      </c>
      <c r="J10" s="8">
        <f>B7*K7</f>
        <v>397079.50816800003</v>
      </c>
      <c r="K10" s="11">
        <f>B7*L7</f>
        <v>0</v>
      </c>
      <c r="L10" s="5"/>
      <c r="M10" s="5"/>
      <c r="N10" s="5"/>
      <c r="O10" s="5"/>
    </row>
    <row r="11" spans="1:16" x14ac:dyDescent="0.3">
      <c r="A11" s="5"/>
      <c r="B11" s="5"/>
      <c r="C11" s="5"/>
      <c r="D11" s="5"/>
      <c r="E11" s="5"/>
      <c r="F11" s="5"/>
      <c r="G11" s="5"/>
      <c r="H11" s="5"/>
      <c r="I11" s="5"/>
      <c r="J11" s="5"/>
      <c r="K11" s="5"/>
      <c r="L11" s="5"/>
      <c r="M11" s="5"/>
      <c r="N11" s="5"/>
      <c r="O11" s="5"/>
      <c r="P11" s="5"/>
    </row>
    <row r="12" spans="1:16" ht="15" thickBot="1" x14ac:dyDescent="0.35">
      <c r="A12" s="5"/>
      <c r="B12" s="5"/>
      <c r="C12" s="5"/>
      <c r="D12" s="5"/>
      <c r="E12" s="5"/>
      <c r="F12" s="5"/>
      <c r="G12" s="5"/>
      <c r="H12" s="5"/>
      <c r="I12" s="23" t="s">
        <v>14</v>
      </c>
      <c r="J12" s="23"/>
      <c r="K12" s="15">
        <f>SUM(B10+D10+F10+H10+J10)</f>
        <v>1873063.1137680002</v>
      </c>
      <c r="L12" s="5"/>
      <c r="M12" s="14"/>
      <c r="N12" s="5"/>
      <c r="O12" s="5"/>
      <c r="P12" s="5"/>
    </row>
    <row r="13" spans="1:16" ht="15.6" thickTop="1" thickBot="1" x14ac:dyDescent="0.35">
      <c r="A13" s="5"/>
      <c r="B13" s="5"/>
      <c r="C13" s="5"/>
      <c r="D13" s="5"/>
      <c r="E13" s="5"/>
      <c r="F13" s="5"/>
      <c r="G13" s="5"/>
      <c r="H13" s="5"/>
      <c r="I13" s="24" t="s">
        <v>15</v>
      </c>
      <c r="J13" s="25"/>
      <c r="K13" s="16">
        <f>SUM(C10+E10+G10+I10+K10)</f>
        <v>0</v>
      </c>
      <c r="L13" s="7"/>
      <c r="M13" s="14"/>
      <c r="N13" s="5"/>
      <c r="O13" s="5"/>
      <c r="P13" s="5"/>
    </row>
    <row r="14" spans="1:16" ht="15" thickTop="1" x14ac:dyDescent="0.3">
      <c r="A14" s="5"/>
      <c r="B14" s="5"/>
      <c r="C14" s="5"/>
      <c r="D14" s="5"/>
      <c r="E14" s="5"/>
      <c r="F14" s="5"/>
      <c r="G14" s="5"/>
      <c r="H14" s="5"/>
      <c r="I14" s="5"/>
      <c r="J14" s="5"/>
      <c r="K14" s="6"/>
      <c r="L14" s="5"/>
      <c r="M14" s="5"/>
      <c r="N14" s="5"/>
      <c r="O14" s="5"/>
      <c r="P14" s="5"/>
    </row>
    <row r="15" spans="1:16" x14ac:dyDescent="0.3">
      <c r="A15" s="5"/>
      <c r="B15" s="5"/>
      <c r="C15" s="5"/>
      <c r="D15" s="5"/>
      <c r="E15" s="5"/>
      <c r="F15" s="5"/>
      <c r="G15" s="5"/>
      <c r="H15" s="5"/>
      <c r="I15" s="26" t="s">
        <v>36</v>
      </c>
      <c r="J15" s="26"/>
      <c r="K15" s="26"/>
      <c r="L15" s="5"/>
      <c r="M15" s="5"/>
      <c r="N15" s="5"/>
      <c r="O15" s="5"/>
      <c r="P15" s="5"/>
    </row>
    <row r="16" spans="1:16" ht="14.4" customHeight="1" x14ac:dyDescent="0.3">
      <c r="A16" s="5"/>
      <c r="B16" s="5"/>
      <c r="C16" s="5"/>
      <c r="D16" s="5"/>
      <c r="E16" s="5"/>
      <c r="F16" s="5"/>
      <c r="G16" s="5"/>
      <c r="H16" s="5"/>
      <c r="I16" s="26"/>
      <c r="J16" s="26"/>
      <c r="K16" s="26"/>
      <c r="L16" s="5"/>
      <c r="M16" s="5"/>
      <c r="N16" s="5"/>
      <c r="O16" s="5"/>
      <c r="P16" s="5"/>
    </row>
    <row r="17" spans="1:16" x14ac:dyDescent="0.3">
      <c r="A17" s="5"/>
      <c r="B17" s="5"/>
      <c r="C17" s="5"/>
      <c r="D17" s="5"/>
      <c r="E17" s="5"/>
      <c r="F17" s="5"/>
      <c r="G17" s="5"/>
      <c r="H17" s="5"/>
      <c r="I17" s="26"/>
      <c r="J17" s="26"/>
      <c r="K17" s="26"/>
      <c r="L17" s="5"/>
      <c r="M17" s="5"/>
      <c r="N17" s="5"/>
      <c r="O17" s="5"/>
      <c r="P17" s="5"/>
    </row>
    <row r="18" spans="1:16" x14ac:dyDescent="0.3">
      <c r="A18" s="5"/>
      <c r="B18" s="5"/>
      <c r="C18" s="5"/>
      <c r="D18" s="5"/>
      <c r="E18" s="5"/>
      <c r="F18" s="5"/>
      <c r="G18" s="5"/>
      <c r="H18" s="5"/>
      <c r="I18" s="26"/>
      <c r="J18" s="26"/>
      <c r="K18" s="26"/>
      <c r="L18" s="5"/>
      <c r="M18" s="5"/>
      <c r="N18" s="5"/>
      <c r="O18" s="5"/>
      <c r="P18" s="5"/>
    </row>
    <row r="19" spans="1:16" x14ac:dyDescent="0.3">
      <c r="A19" s="5"/>
      <c r="B19" s="5"/>
      <c r="C19" s="5"/>
      <c r="D19" s="5"/>
      <c r="E19" s="5"/>
      <c r="F19" s="5"/>
      <c r="G19" s="5"/>
      <c r="H19" s="5"/>
      <c r="I19" s="5"/>
      <c r="J19" s="5"/>
      <c r="K19" s="5"/>
      <c r="L19" s="5"/>
      <c r="M19" s="5"/>
      <c r="N19" s="5"/>
      <c r="O19" s="5"/>
      <c r="P19" s="5"/>
    </row>
    <row r="20" spans="1:16" x14ac:dyDescent="0.3">
      <c r="A20" s="5"/>
      <c r="B20" s="5"/>
      <c r="C20" s="5"/>
      <c r="D20" s="5"/>
      <c r="E20" s="5"/>
      <c r="F20" s="5"/>
      <c r="G20" s="5"/>
      <c r="H20" s="5"/>
      <c r="I20" s="5"/>
      <c r="J20" s="5"/>
      <c r="K20" s="5"/>
      <c r="L20" s="5"/>
      <c r="M20" s="5"/>
      <c r="N20" s="5"/>
      <c r="O20" s="5"/>
      <c r="P20" s="5"/>
    </row>
    <row r="21" spans="1:16" x14ac:dyDescent="0.3">
      <c r="A21" s="5"/>
      <c r="B21" s="5"/>
      <c r="C21" s="5"/>
      <c r="D21" s="5"/>
      <c r="E21" s="5"/>
      <c r="F21" s="5"/>
      <c r="G21" s="5"/>
      <c r="H21" s="5"/>
      <c r="I21" s="5"/>
      <c r="J21" s="5"/>
      <c r="K21" s="5"/>
      <c r="L21" s="5"/>
      <c r="M21" s="5"/>
      <c r="N21" s="5"/>
      <c r="O21" s="5"/>
      <c r="P21" s="5"/>
    </row>
    <row r="22" spans="1:16" x14ac:dyDescent="0.3">
      <c r="A22" s="5"/>
      <c r="B22" s="5"/>
      <c r="C22" s="5"/>
      <c r="D22" s="5"/>
      <c r="E22" s="5"/>
      <c r="F22" s="5"/>
      <c r="G22" s="5"/>
      <c r="H22" s="5"/>
      <c r="I22" s="5"/>
      <c r="J22" s="5"/>
      <c r="K22" s="5"/>
      <c r="L22" s="5"/>
      <c r="M22" s="5"/>
      <c r="N22" s="5"/>
      <c r="O22" s="5"/>
      <c r="P22" s="5"/>
    </row>
    <row r="23" spans="1:16" x14ac:dyDescent="0.3">
      <c r="A23" s="5"/>
      <c r="B23" s="5"/>
      <c r="C23" s="5"/>
      <c r="D23" s="5"/>
      <c r="E23" s="5"/>
      <c r="F23" s="5"/>
      <c r="G23" s="5"/>
      <c r="H23" s="5"/>
      <c r="I23" s="5"/>
      <c r="J23" s="5"/>
      <c r="K23" s="5"/>
      <c r="L23" s="5"/>
      <c r="M23" s="5"/>
      <c r="N23" s="5"/>
      <c r="O23" s="5"/>
      <c r="P23" s="5"/>
    </row>
  </sheetData>
  <sheetProtection algorithmName="SHA-512" hashValue="RjyKrzd5KspmB0nbpHLncyfr09+JkZMUDtHK75X8vSAuVXOpdL7WxNC1bd+pTGR3DsirtumO56gZSbFTiMxlBg==" saltValue="56ro17L4TGGkgkwB91kaxg==" spinCount="100000" sheet="1" objects="1" scenarios="1"/>
  <mergeCells count="5">
    <mergeCell ref="I15:K18"/>
    <mergeCell ref="D2:I2"/>
    <mergeCell ref="I12:J12"/>
    <mergeCell ref="I13:J13"/>
    <mergeCell ref="A4:C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F2590-0D71-40D0-8DF0-2A58272113B4}">
  <dimension ref="A2:M18"/>
  <sheetViews>
    <sheetView showGridLines="0" workbookViewId="0">
      <selection activeCell="D28" sqref="D28"/>
    </sheetView>
  </sheetViews>
  <sheetFormatPr baseColWidth="10" defaultRowHeight="14.4" x14ac:dyDescent="0.3"/>
  <cols>
    <col min="1" max="1" width="18.109375" customWidth="1"/>
    <col min="2" max="2" width="14.33203125" customWidth="1"/>
    <col min="3" max="3" width="16" customWidth="1"/>
    <col min="4" max="4" width="16.109375" customWidth="1"/>
    <col min="5" max="5" width="16.44140625" customWidth="1"/>
    <col min="6" max="6" width="16.6640625" customWidth="1"/>
    <col min="7" max="8" width="16.33203125" customWidth="1"/>
    <col min="9" max="9" width="16.5546875" customWidth="1"/>
    <col min="10" max="10" width="16.21875" customWidth="1"/>
    <col min="11" max="11" width="16.33203125" customWidth="1"/>
    <col min="12" max="12" width="16.109375" customWidth="1"/>
  </cols>
  <sheetData>
    <row r="2" spans="1:13" ht="15.6" x14ac:dyDescent="0.3">
      <c r="D2" s="19" t="s">
        <v>8</v>
      </c>
      <c r="E2" s="19"/>
      <c r="F2" s="19"/>
      <c r="G2" s="19"/>
      <c r="H2" s="19"/>
      <c r="I2" s="19"/>
    </row>
    <row r="3" spans="1:13" ht="15" thickBot="1" x14ac:dyDescent="0.35"/>
    <row r="4" spans="1:13" ht="15" thickBot="1" x14ac:dyDescent="0.35">
      <c r="A4" s="20" t="s">
        <v>6</v>
      </c>
      <c r="B4" s="21"/>
      <c r="C4" s="22"/>
    </row>
    <row r="5" spans="1:13" ht="15" customHeight="1" x14ac:dyDescent="0.3">
      <c r="A5" s="12"/>
      <c r="B5" s="5"/>
      <c r="C5" s="5"/>
      <c r="D5" s="5"/>
      <c r="E5" s="5"/>
      <c r="F5" s="5"/>
      <c r="G5" s="5"/>
      <c r="H5" s="5"/>
      <c r="J5" s="5"/>
      <c r="K5" s="5"/>
      <c r="L5" s="5"/>
    </row>
    <row r="6" spans="1:13" ht="36.6" thickBot="1" x14ac:dyDescent="0.35">
      <c r="A6" s="3" t="s">
        <v>0</v>
      </c>
      <c r="B6" s="3" t="s">
        <v>2</v>
      </c>
      <c r="C6" s="3" t="s">
        <v>16</v>
      </c>
      <c r="D6" s="4" t="s">
        <v>18</v>
      </c>
      <c r="E6" s="3" t="s">
        <v>19</v>
      </c>
      <c r="F6" s="4" t="s">
        <v>20</v>
      </c>
      <c r="G6" s="3" t="s">
        <v>21</v>
      </c>
      <c r="H6" s="4" t="s">
        <v>22</v>
      </c>
      <c r="I6" s="3" t="s">
        <v>23</v>
      </c>
      <c r="J6" s="4" t="s">
        <v>35</v>
      </c>
      <c r="K6" s="3" t="s">
        <v>24</v>
      </c>
      <c r="L6" s="4" t="s">
        <v>25</v>
      </c>
    </row>
    <row r="7" spans="1:13" ht="15" thickBot="1" x14ac:dyDescent="0.35">
      <c r="A7" s="2" t="s">
        <v>11</v>
      </c>
      <c r="B7" s="18">
        <v>2932</v>
      </c>
      <c r="C7" s="9">
        <v>31</v>
      </c>
      <c r="D7" s="17"/>
      <c r="E7" s="10">
        <f>C7*1.03</f>
        <v>31.93</v>
      </c>
      <c r="F7" s="17"/>
      <c r="G7" s="10">
        <f>E7*1.03</f>
        <v>32.887900000000002</v>
      </c>
      <c r="H7" s="17"/>
      <c r="I7" s="10">
        <f>G7*1.03</f>
        <v>33.874537000000004</v>
      </c>
      <c r="J7" s="17"/>
      <c r="K7" s="10">
        <f>I7*1.03</f>
        <v>34.890773110000005</v>
      </c>
      <c r="L7" s="17"/>
    </row>
    <row r="8" spans="1:13" x14ac:dyDescent="0.3">
      <c r="A8" s="5"/>
      <c r="B8" s="5"/>
      <c r="C8" s="5"/>
      <c r="D8" s="5"/>
      <c r="E8" s="5"/>
      <c r="F8" s="5"/>
      <c r="G8" s="5"/>
      <c r="H8" s="5"/>
      <c r="I8" s="5"/>
      <c r="J8" s="5"/>
      <c r="K8" s="5"/>
      <c r="L8" s="5"/>
    </row>
    <row r="9" spans="1:13" ht="36.6" thickBot="1" x14ac:dyDescent="0.35">
      <c r="A9" s="3" t="s">
        <v>0</v>
      </c>
      <c r="B9" s="3" t="s">
        <v>17</v>
      </c>
      <c r="C9" s="3" t="s">
        <v>26</v>
      </c>
      <c r="D9" s="3" t="s">
        <v>27</v>
      </c>
      <c r="E9" s="3" t="s">
        <v>28</v>
      </c>
      <c r="F9" s="3" t="s">
        <v>29</v>
      </c>
      <c r="G9" s="3" t="s">
        <v>30</v>
      </c>
      <c r="H9" s="3" t="s">
        <v>31</v>
      </c>
      <c r="I9" s="3" t="s">
        <v>32</v>
      </c>
      <c r="J9" s="3" t="s">
        <v>33</v>
      </c>
      <c r="K9" s="3" t="s">
        <v>34</v>
      </c>
      <c r="L9" s="5"/>
    </row>
    <row r="10" spans="1:13" ht="15" thickBot="1" x14ac:dyDescent="0.35">
      <c r="A10" s="2" t="s">
        <v>11</v>
      </c>
      <c r="B10" s="8">
        <f>B7*C7</f>
        <v>90892</v>
      </c>
      <c r="C10" s="11">
        <f>B7*D7</f>
        <v>0</v>
      </c>
      <c r="D10" s="8">
        <f>B7*E7</f>
        <v>93618.76</v>
      </c>
      <c r="E10" s="11">
        <f>B7*F7</f>
        <v>0</v>
      </c>
      <c r="F10" s="8">
        <f>B7*G7</f>
        <v>96427.322800000009</v>
      </c>
      <c r="G10" s="11">
        <f>B7*H7</f>
        <v>0</v>
      </c>
      <c r="H10" s="8">
        <f>B7*I7</f>
        <v>99320.142484000011</v>
      </c>
      <c r="I10" s="11">
        <f>B7*J7</f>
        <v>0</v>
      </c>
      <c r="J10" s="8">
        <f>B7*K7</f>
        <v>102299.74675852002</v>
      </c>
      <c r="K10" s="11">
        <f>B7*L7</f>
        <v>0</v>
      </c>
      <c r="L10" s="5"/>
    </row>
    <row r="11" spans="1:13" x14ac:dyDescent="0.3">
      <c r="A11" s="5"/>
      <c r="B11" s="5"/>
      <c r="C11" s="5"/>
      <c r="D11" s="5"/>
      <c r="E11" s="5"/>
      <c r="F11" s="5"/>
      <c r="G11" s="5"/>
      <c r="H11" s="5"/>
      <c r="I11" s="5"/>
      <c r="J11" s="5"/>
      <c r="K11" s="5"/>
      <c r="L11" s="5"/>
    </row>
    <row r="12" spans="1:13" ht="15" thickBot="1" x14ac:dyDescent="0.35">
      <c r="A12" s="5"/>
      <c r="B12" s="5"/>
      <c r="C12" s="5"/>
      <c r="D12" s="5"/>
      <c r="E12" s="5"/>
      <c r="F12" s="5"/>
      <c r="G12" s="5"/>
      <c r="H12" s="5"/>
      <c r="I12" s="23" t="s">
        <v>14</v>
      </c>
      <c r="J12" s="23"/>
      <c r="K12" s="15">
        <f>SUM(B10+D10+F10+H10+J10)</f>
        <v>482557.97204252006</v>
      </c>
      <c r="L12" s="5"/>
    </row>
    <row r="13" spans="1:13" ht="15.6" thickTop="1" thickBot="1" x14ac:dyDescent="0.35">
      <c r="A13" s="5"/>
      <c r="B13" s="5"/>
      <c r="C13" s="5"/>
      <c r="D13" s="5"/>
      <c r="E13" s="5"/>
      <c r="F13" s="5"/>
      <c r="G13" s="5"/>
      <c r="H13" s="5"/>
      <c r="I13" s="24" t="s">
        <v>15</v>
      </c>
      <c r="J13" s="25"/>
      <c r="K13" s="16">
        <f>SUM(C10+E10+G10+I10+K10)</f>
        <v>0</v>
      </c>
      <c r="L13" s="7"/>
      <c r="M13" s="1"/>
    </row>
    <row r="14" spans="1:13" ht="15" thickTop="1" x14ac:dyDescent="0.3">
      <c r="A14" s="5"/>
      <c r="B14" s="5"/>
      <c r="C14" s="5"/>
      <c r="D14" s="5"/>
      <c r="E14" s="5"/>
      <c r="F14" s="5"/>
      <c r="G14" s="5"/>
      <c r="H14" s="5"/>
      <c r="I14" s="5"/>
      <c r="J14" s="5"/>
      <c r="K14" s="6"/>
      <c r="L14" s="5"/>
    </row>
    <row r="15" spans="1:13" x14ac:dyDescent="0.3">
      <c r="A15" s="5"/>
      <c r="B15" s="5"/>
      <c r="C15" s="5"/>
      <c r="D15" s="5"/>
      <c r="E15" s="5"/>
      <c r="F15" s="5"/>
      <c r="G15" s="5"/>
      <c r="H15" s="5"/>
      <c r="I15" s="26" t="s">
        <v>36</v>
      </c>
      <c r="J15" s="26"/>
      <c r="K15" s="26"/>
      <c r="L15" s="14"/>
    </row>
    <row r="16" spans="1:13" x14ac:dyDescent="0.3">
      <c r="I16" s="26"/>
      <c r="J16" s="26"/>
      <c r="K16" s="26"/>
      <c r="L16" s="1"/>
    </row>
    <row r="17" spans="9:11" x14ac:dyDescent="0.3">
      <c r="I17" s="26"/>
      <c r="J17" s="26"/>
      <c r="K17" s="26"/>
    </row>
    <row r="18" spans="9:11" x14ac:dyDescent="0.3">
      <c r="I18" s="26"/>
      <c r="J18" s="26"/>
      <c r="K18" s="26"/>
    </row>
  </sheetData>
  <sheetProtection algorithmName="SHA-512" hashValue="X49Blb7e9A2h2LuAYSCMzkyt9Mlhnnl7dIP9nywycHDc1WhGI8lhGOGPtDEQePEWO6UqgyZuccusXq1PI2XccA==" saltValue="A2hv48m6f2C1vIU7b1BWCw==" spinCount="100000" sheet="1" objects="1" scenarios="1"/>
  <mergeCells count="5">
    <mergeCell ref="D2:I2"/>
    <mergeCell ref="I12:J12"/>
    <mergeCell ref="I13:J13"/>
    <mergeCell ref="A4:C4"/>
    <mergeCell ref="I15:K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8896F-3D2F-474E-B9F7-0D11E1BCF5D5}">
  <dimension ref="A2:N24"/>
  <sheetViews>
    <sheetView showGridLines="0" workbookViewId="0">
      <selection activeCell="M14" sqref="M14"/>
    </sheetView>
  </sheetViews>
  <sheetFormatPr baseColWidth="10" defaultRowHeight="14.4" x14ac:dyDescent="0.3"/>
  <cols>
    <col min="1" max="1" width="16.5546875" customWidth="1"/>
    <col min="2" max="2" width="14.21875" customWidth="1"/>
    <col min="3" max="3" width="16" customWidth="1"/>
    <col min="4" max="4" width="16.44140625" customWidth="1"/>
    <col min="5" max="5" width="16.33203125" customWidth="1"/>
    <col min="6" max="6" width="16" customWidth="1"/>
    <col min="7" max="7" width="16.44140625" customWidth="1"/>
    <col min="8" max="8" width="16.6640625" customWidth="1"/>
    <col min="9" max="9" width="16.5546875" customWidth="1"/>
    <col min="10" max="10" width="16.33203125" customWidth="1"/>
    <col min="11" max="11" width="16.21875" customWidth="1"/>
    <col min="12" max="12" width="16.33203125" customWidth="1"/>
    <col min="13" max="13" width="13.109375" bestFit="1" customWidth="1"/>
  </cols>
  <sheetData>
    <row r="2" spans="1:12" ht="15.6" x14ac:dyDescent="0.3">
      <c r="D2" s="19" t="s">
        <v>7</v>
      </c>
      <c r="E2" s="19"/>
      <c r="F2" s="19"/>
      <c r="G2" s="19"/>
      <c r="H2" s="19"/>
      <c r="I2" s="19"/>
    </row>
    <row r="3" spans="1:12" ht="15" thickBot="1" x14ac:dyDescent="0.35"/>
    <row r="4" spans="1:12" ht="15" thickBot="1" x14ac:dyDescent="0.35">
      <c r="A4" s="20" t="s">
        <v>6</v>
      </c>
      <c r="B4" s="21"/>
      <c r="C4" s="22"/>
    </row>
    <row r="5" spans="1:12" ht="15" customHeight="1" x14ac:dyDescent="0.3">
      <c r="A5" s="12"/>
      <c r="B5" s="5"/>
      <c r="C5" s="5"/>
      <c r="D5" s="5"/>
      <c r="E5" s="5"/>
      <c r="F5" s="5"/>
      <c r="G5" s="5"/>
      <c r="H5" s="5"/>
      <c r="J5" s="5"/>
      <c r="K5" s="5"/>
      <c r="L5" s="5"/>
    </row>
    <row r="6" spans="1:12" ht="36.6" thickBot="1" x14ac:dyDescent="0.35">
      <c r="A6" s="3" t="s">
        <v>0</v>
      </c>
      <c r="B6" s="3" t="s">
        <v>5</v>
      </c>
      <c r="C6" s="3" t="s">
        <v>16</v>
      </c>
      <c r="D6" s="4" t="s">
        <v>18</v>
      </c>
      <c r="E6" s="3" t="s">
        <v>19</v>
      </c>
      <c r="F6" s="4" t="s">
        <v>20</v>
      </c>
      <c r="G6" s="3" t="s">
        <v>21</v>
      </c>
      <c r="H6" s="4" t="s">
        <v>22</v>
      </c>
      <c r="I6" s="3" t="s">
        <v>23</v>
      </c>
      <c r="J6" s="4" t="s">
        <v>35</v>
      </c>
      <c r="K6" s="3" t="s">
        <v>24</v>
      </c>
      <c r="L6" s="4" t="s">
        <v>25</v>
      </c>
    </row>
    <row r="7" spans="1:12" ht="15" thickBot="1" x14ac:dyDescent="0.35">
      <c r="A7" s="2" t="s">
        <v>13</v>
      </c>
      <c r="B7" s="18">
        <v>990</v>
      </c>
      <c r="C7" s="9">
        <v>31</v>
      </c>
      <c r="D7" s="17"/>
      <c r="E7" s="10">
        <f>C7*1.03</f>
        <v>31.93</v>
      </c>
      <c r="F7" s="17"/>
      <c r="G7" s="10">
        <f>E7*1.03</f>
        <v>32.887900000000002</v>
      </c>
      <c r="H7" s="17"/>
      <c r="I7" s="10">
        <f>G7*1.03</f>
        <v>33.874537000000004</v>
      </c>
      <c r="J7" s="17"/>
      <c r="K7" s="10">
        <f>I7*1.03</f>
        <v>34.890773110000005</v>
      </c>
      <c r="L7" s="17"/>
    </row>
    <row r="8" spans="1:12" ht="15" thickBot="1" x14ac:dyDescent="0.35">
      <c r="A8" s="2" t="s">
        <v>12</v>
      </c>
      <c r="B8" s="2">
        <v>24</v>
      </c>
      <c r="C8" s="9">
        <v>31</v>
      </c>
      <c r="D8" s="17"/>
      <c r="E8" s="8">
        <f>C8*1.03</f>
        <v>31.93</v>
      </c>
      <c r="F8" s="17"/>
      <c r="G8" s="8">
        <f>E8*1.03</f>
        <v>32.887900000000002</v>
      </c>
      <c r="H8" s="17"/>
      <c r="I8" s="10">
        <f t="shared" ref="I8:I9" si="0">G8*1.03</f>
        <v>33.874537000000004</v>
      </c>
      <c r="J8" s="17"/>
      <c r="K8" s="10">
        <f t="shared" ref="K8:K9" si="1">I8*1.03</f>
        <v>34.890773110000005</v>
      </c>
      <c r="L8" s="17"/>
    </row>
    <row r="9" spans="1:12" ht="15" thickBot="1" x14ac:dyDescent="0.35">
      <c r="A9" s="2" t="s">
        <v>3</v>
      </c>
      <c r="B9" s="2">
        <v>360</v>
      </c>
      <c r="C9" s="9">
        <v>0.37</v>
      </c>
      <c r="D9" s="17"/>
      <c r="E9" s="8">
        <f>C9*1.03</f>
        <v>0.38109999999999999</v>
      </c>
      <c r="F9" s="17"/>
      <c r="G9" s="8">
        <f>E9*1.03</f>
        <v>0.39253300000000002</v>
      </c>
      <c r="H9" s="17"/>
      <c r="I9" s="10">
        <f t="shared" si="0"/>
        <v>0.40430899000000003</v>
      </c>
      <c r="J9" s="17"/>
      <c r="K9" s="10">
        <f t="shared" si="1"/>
        <v>0.41643825970000004</v>
      </c>
      <c r="L9" s="17"/>
    </row>
    <row r="10" spans="1:12" x14ac:dyDescent="0.3">
      <c r="A10" s="5"/>
      <c r="B10" s="5"/>
      <c r="C10" s="5"/>
      <c r="D10" s="5"/>
      <c r="E10" s="5"/>
      <c r="F10" s="5"/>
      <c r="G10" s="5"/>
      <c r="H10" s="5"/>
      <c r="I10" s="5"/>
      <c r="J10" s="5"/>
      <c r="K10" s="5"/>
      <c r="L10" s="5"/>
    </row>
    <row r="11" spans="1:12" ht="36.6" thickBot="1" x14ac:dyDescent="0.35">
      <c r="A11" s="3" t="s">
        <v>0</v>
      </c>
      <c r="B11" s="3" t="s">
        <v>17</v>
      </c>
      <c r="C11" s="3" t="s">
        <v>26</v>
      </c>
      <c r="D11" s="3" t="s">
        <v>27</v>
      </c>
      <c r="E11" s="3" t="s">
        <v>28</v>
      </c>
      <c r="F11" s="3" t="s">
        <v>29</v>
      </c>
      <c r="G11" s="3" t="s">
        <v>30</v>
      </c>
      <c r="H11" s="3" t="s">
        <v>31</v>
      </c>
      <c r="I11" s="3" t="s">
        <v>32</v>
      </c>
      <c r="J11" s="3" t="s">
        <v>33</v>
      </c>
      <c r="K11" s="3" t="s">
        <v>34</v>
      </c>
      <c r="L11" s="5"/>
    </row>
    <row r="12" spans="1:12" ht="15" thickBot="1" x14ac:dyDescent="0.35">
      <c r="A12" s="2" t="s">
        <v>13</v>
      </c>
      <c r="B12" s="8">
        <f>B7*C7</f>
        <v>30690</v>
      </c>
      <c r="C12" s="11">
        <f>B7*D7</f>
        <v>0</v>
      </c>
      <c r="D12" s="8">
        <f>B7*E7</f>
        <v>31610.7</v>
      </c>
      <c r="E12" s="11">
        <f>B7*F7</f>
        <v>0</v>
      </c>
      <c r="F12" s="8">
        <f>B7*G7</f>
        <v>32559.021000000001</v>
      </c>
      <c r="G12" s="11">
        <f>B7*H7</f>
        <v>0</v>
      </c>
      <c r="H12" s="8">
        <f>B7*I7</f>
        <v>33535.791630000007</v>
      </c>
      <c r="I12" s="11">
        <f>B7*J7</f>
        <v>0</v>
      </c>
      <c r="J12" s="8">
        <f>B7*K7</f>
        <v>34541.865378900002</v>
      </c>
      <c r="K12" s="11">
        <f>B7*L7</f>
        <v>0</v>
      </c>
      <c r="L12" s="5"/>
    </row>
    <row r="13" spans="1:12" ht="15" thickBot="1" x14ac:dyDescent="0.35">
      <c r="A13" s="2" t="s">
        <v>12</v>
      </c>
      <c r="B13" s="8">
        <f>B8*C8</f>
        <v>744</v>
      </c>
      <c r="C13" s="11">
        <f>B8*D8</f>
        <v>0</v>
      </c>
      <c r="D13" s="8">
        <f>B8*E8</f>
        <v>766.31999999999994</v>
      </c>
      <c r="E13" s="11">
        <f>B8*F8</f>
        <v>0</v>
      </c>
      <c r="F13" s="8">
        <f>B8*G8</f>
        <v>789.30960000000005</v>
      </c>
      <c r="G13" s="11">
        <f>B8*H8</f>
        <v>0</v>
      </c>
      <c r="H13" s="8">
        <f>B8*I8</f>
        <v>812.98888800000009</v>
      </c>
      <c r="I13" s="11">
        <f>B8*J8</f>
        <v>0</v>
      </c>
      <c r="J13" s="8">
        <f>B8*K8</f>
        <v>837.37855464000017</v>
      </c>
      <c r="K13" s="11">
        <f>B8*L8</f>
        <v>0</v>
      </c>
      <c r="L13" s="5"/>
    </row>
    <row r="14" spans="1:12" ht="15" thickBot="1" x14ac:dyDescent="0.35">
      <c r="A14" s="2" t="s">
        <v>3</v>
      </c>
      <c r="B14" s="8">
        <f>B9*C9</f>
        <v>133.19999999999999</v>
      </c>
      <c r="C14" s="11">
        <f>B9*D9</f>
        <v>0</v>
      </c>
      <c r="D14" s="8">
        <f>B9*E9</f>
        <v>137.196</v>
      </c>
      <c r="E14" s="11">
        <f>B9*F9</f>
        <v>0</v>
      </c>
      <c r="F14" s="8">
        <f>B9*G9</f>
        <v>141.31188</v>
      </c>
      <c r="G14" s="11">
        <f>B9*H9</f>
        <v>0</v>
      </c>
      <c r="H14" s="8">
        <f>B9*I9</f>
        <v>145.55123640000002</v>
      </c>
      <c r="I14" s="11">
        <f>B9*J9</f>
        <v>0</v>
      </c>
      <c r="J14" s="8">
        <f>B9*K9</f>
        <v>149.91777349200001</v>
      </c>
      <c r="K14" s="11">
        <f>B9*L9</f>
        <v>0</v>
      </c>
      <c r="L14" s="5"/>
    </row>
    <row r="15" spans="1:12" ht="15" thickBot="1" x14ac:dyDescent="0.35">
      <c r="A15" s="5"/>
      <c r="B15" s="5"/>
      <c r="C15" s="5"/>
      <c r="D15" s="5"/>
      <c r="E15" s="5"/>
      <c r="F15" s="5"/>
      <c r="G15" s="5"/>
      <c r="H15" s="5"/>
      <c r="I15" s="5"/>
      <c r="J15" s="5"/>
      <c r="K15" s="5"/>
      <c r="L15" s="5"/>
    </row>
    <row r="16" spans="1:12" ht="15" thickBot="1" x14ac:dyDescent="0.35">
      <c r="A16" s="2" t="s">
        <v>4</v>
      </c>
      <c r="B16" s="9">
        <f t="shared" ref="B16:K16" si="2">SUM(B12:B14)</f>
        <v>31567.200000000001</v>
      </c>
      <c r="C16" s="13">
        <f t="shared" si="2"/>
        <v>0</v>
      </c>
      <c r="D16" s="10">
        <f t="shared" si="2"/>
        <v>32514.216</v>
      </c>
      <c r="E16" s="13">
        <f t="shared" si="2"/>
        <v>0</v>
      </c>
      <c r="F16" s="10">
        <f t="shared" si="2"/>
        <v>33489.642480000002</v>
      </c>
      <c r="G16" s="13">
        <f t="shared" si="2"/>
        <v>0</v>
      </c>
      <c r="H16" s="10">
        <f t="shared" si="2"/>
        <v>34494.331754400009</v>
      </c>
      <c r="I16" s="13">
        <f t="shared" si="2"/>
        <v>0</v>
      </c>
      <c r="J16" s="10">
        <f t="shared" si="2"/>
        <v>35529.161707032006</v>
      </c>
      <c r="K16" s="13">
        <f t="shared" si="2"/>
        <v>0</v>
      </c>
      <c r="L16" s="5"/>
    </row>
    <row r="17" spans="1:14" x14ac:dyDescent="0.3">
      <c r="A17" s="5"/>
      <c r="B17" s="5"/>
      <c r="C17" s="5"/>
      <c r="D17" s="5"/>
      <c r="E17" s="5"/>
      <c r="F17" s="5"/>
      <c r="G17" s="5"/>
      <c r="H17" s="5"/>
      <c r="I17" s="5"/>
      <c r="J17" s="5"/>
      <c r="K17" s="5"/>
      <c r="L17" s="5"/>
    </row>
    <row r="18" spans="1:14" ht="15" thickBot="1" x14ac:dyDescent="0.35">
      <c r="A18" s="5"/>
      <c r="B18" s="5"/>
      <c r="C18" s="5"/>
      <c r="D18" s="5"/>
      <c r="E18" s="5"/>
      <c r="F18" s="5"/>
      <c r="G18" s="5"/>
      <c r="H18" s="5"/>
      <c r="I18" s="23" t="s">
        <v>14</v>
      </c>
      <c r="J18" s="23"/>
      <c r="K18" s="15">
        <f>SUM(B16+D16+F16+H16+J16)</f>
        <v>167594.55194143203</v>
      </c>
      <c r="L18" s="5"/>
      <c r="M18" s="1"/>
      <c r="N18" s="1"/>
    </row>
    <row r="19" spans="1:14" ht="15.6" thickTop="1" thickBot="1" x14ac:dyDescent="0.35">
      <c r="A19" s="5"/>
      <c r="B19" s="5"/>
      <c r="C19" s="5"/>
      <c r="D19" s="5"/>
      <c r="E19" s="5"/>
      <c r="F19" s="5"/>
      <c r="G19" s="5"/>
      <c r="H19" s="5"/>
      <c r="I19" s="24" t="s">
        <v>15</v>
      </c>
      <c r="J19" s="25"/>
      <c r="K19" s="16">
        <f>SUM(C16+E16+G16+I16+K16)</f>
        <v>0</v>
      </c>
      <c r="L19" s="7"/>
    </row>
    <row r="20" spans="1:14" ht="15" thickTop="1" x14ac:dyDescent="0.3">
      <c r="A20" s="5"/>
      <c r="B20" s="5"/>
      <c r="C20" s="5"/>
      <c r="D20" s="5"/>
      <c r="E20" s="5"/>
      <c r="F20" s="5"/>
      <c r="G20" s="5"/>
      <c r="H20" s="5"/>
      <c r="I20" s="5"/>
      <c r="J20" s="5"/>
      <c r="K20" s="6"/>
      <c r="L20" s="5"/>
    </row>
    <row r="21" spans="1:14" x14ac:dyDescent="0.3">
      <c r="A21" s="5"/>
      <c r="B21" s="5"/>
      <c r="C21" s="5"/>
      <c r="D21" s="5"/>
      <c r="E21" s="5"/>
      <c r="F21" s="5"/>
      <c r="G21" s="5"/>
      <c r="H21" s="5"/>
      <c r="I21" s="26" t="s">
        <v>37</v>
      </c>
      <c r="J21" s="26"/>
      <c r="K21" s="26"/>
      <c r="L21" s="5"/>
    </row>
    <row r="22" spans="1:14" x14ac:dyDescent="0.3">
      <c r="I22" s="26"/>
      <c r="J22" s="26"/>
      <c r="K22" s="26"/>
      <c r="M22" s="1"/>
    </row>
    <row r="23" spans="1:14" x14ac:dyDescent="0.3">
      <c r="I23" s="26"/>
      <c r="J23" s="26"/>
      <c r="K23" s="26"/>
      <c r="M23" s="1"/>
    </row>
    <row r="24" spans="1:14" x14ac:dyDescent="0.3">
      <c r="I24" s="26"/>
      <c r="J24" s="26"/>
      <c r="K24" s="26"/>
      <c r="M24" s="1"/>
    </row>
  </sheetData>
  <sheetProtection algorithmName="SHA-512" hashValue="Rr7DrB2qDTL3MDp2qhqB6AmjRFwYMrfrQXqgXdghwx0Z5gxvXab8HncknYs3kNNQt1ZGjs1uhhALRGm9bZd9DQ==" saltValue="NNokBgV4rvTIEFspCwu4MA==" spinCount="100000" sheet="1" objects="1" scenarios="1"/>
  <mergeCells count="5">
    <mergeCell ref="D2:I2"/>
    <mergeCell ref="I18:J18"/>
    <mergeCell ref="I19:J19"/>
    <mergeCell ref="A4:C4"/>
    <mergeCell ref="I21:K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Naroa Lizarraga | Dpto. Compras y Jurídico NICDO</dc:creator>
  <cp:lastModifiedBy>Aitor Lizaso | Dpto. Compras y Jurídico NICDO</cp:lastModifiedBy>
  <dcterms:created xsi:type="dcterms:W3CDTF">2026-09-18T07:47:35Z</dcterms:created>
  <dcterms:modified xsi:type="dcterms:W3CDTF">2026-09-24T15:49:56Z</dcterms:modified>
</cp:coreProperties>
</file>