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292D14EA-7240-48B2-8C95-1E97509AAD6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ROPOSICIÓN ECONÓM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4" l="1"/>
  <c r="E63" i="4"/>
  <c r="E62" i="4"/>
  <c r="E61" i="4"/>
  <c r="E60" i="4"/>
  <c r="E53" i="4"/>
  <c r="E52" i="4"/>
  <c r="E51" i="4"/>
  <c r="E50" i="4"/>
  <c r="E49" i="4"/>
  <c r="E42" i="4"/>
  <c r="E41" i="4"/>
  <c r="E40" i="4"/>
  <c r="E39" i="4"/>
  <c r="E38" i="4"/>
  <c r="E31" i="4"/>
  <c r="E30" i="4"/>
  <c r="E29" i="4"/>
  <c r="E28" i="4"/>
  <c r="E27" i="4"/>
  <c r="E17" i="4"/>
  <c r="E18" i="4"/>
  <c r="E19" i="4"/>
  <c r="E20" i="4"/>
  <c r="E16" i="4"/>
  <c r="C64" i="4"/>
  <c r="B64" i="4"/>
  <c r="C63" i="4"/>
  <c r="C62" i="4"/>
  <c r="C61" i="4"/>
  <c r="C60" i="4"/>
  <c r="C53" i="4"/>
  <c r="B53" i="4"/>
  <c r="C52" i="4"/>
  <c r="C51" i="4"/>
  <c r="C50" i="4"/>
  <c r="C49" i="4"/>
  <c r="C42" i="4"/>
  <c r="B42" i="4"/>
  <c r="C41" i="4"/>
  <c r="C40" i="4"/>
  <c r="C39" i="4"/>
  <c r="C38" i="4"/>
  <c r="C7" i="4"/>
  <c r="C8" i="4"/>
  <c r="C9" i="4"/>
  <c r="C10" i="4"/>
  <c r="C6" i="4"/>
  <c r="B11" i="4"/>
  <c r="C31" i="4"/>
  <c r="B31" i="4"/>
  <c r="C30" i="4"/>
  <c r="B30" i="4"/>
  <c r="B41" i="4" s="1"/>
  <c r="B52" i="4" s="1"/>
  <c r="B63" i="4" s="1"/>
  <c r="C29" i="4"/>
  <c r="B29" i="4"/>
  <c r="B40" i="4" s="1"/>
  <c r="B51" i="4" s="1"/>
  <c r="B62" i="4" s="1"/>
  <c r="C28" i="4"/>
  <c r="B28" i="4"/>
  <c r="B39" i="4" s="1"/>
  <c r="B50" i="4" s="1"/>
  <c r="B61" i="4" s="1"/>
  <c r="C27" i="4"/>
  <c r="B27" i="4"/>
  <c r="B38" i="4" s="1"/>
  <c r="B49" i="4" s="1"/>
  <c r="B60" i="4" s="1"/>
  <c r="C11" i="4" l="1"/>
  <c r="E54" i="4"/>
  <c r="E32" i="4" l="1"/>
  <c r="E21" i="4"/>
  <c r="E2" i="4" s="1"/>
  <c r="E65" i="4"/>
  <c r="E43" i="4"/>
</calcChain>
</file>

<file path=xl/sharedStrings.xml><?xml version="1.0" encoding="utf-8"?>
<sst xmlns="http://schemas.openxmlformats.org/spreadsheetml/2006/main" count="65" uniqueCount="19">
  <si>
    <t>Año 2027</t>
  </si>
  <si>
    <t>Perfil</t>
  </si>
  <si>
    <t>Número Técnicos</t>
  </si>
  <si>
    <t>Arquitecto TIC / Gerente de Línea</t>
  </si>
  <si>
    <t xml:space="preserve">Analista -  Gestor de Proyecto TIC </t>
  </si>
  <si>
    <t>Técnico Especialista TIC</t>
  </si>
  <si>
    <t>Técnico TIC</t>
  </si>
  <si>
    <t>Operador TIC</t>
  </si>
  <si>
    <t>Año 2028</t>
  </si>
  <si>
    <t>Año 2029</t>
  </si>
  <si>
    <t>Año 2030</t>
  </si>
  <si>
    <t>Año 2031</t>
  </si>
  <si>
    <t>Horas/año</t>
  </si>
  <si>
    <t>IMPORTE OFERTADO PARA 2027 (IVA excluido)</t>
  </si>
  <si>
    <t>Precio hora
mínimo 
(sin IVA)</t>
  </si>
  <si>
    <t>Precio hora máximo 
(sin IVA)</t>
  </si>
  <si>
    <t>Precio hora Ofertado
(sin IVA)</t>
  </si>
  <si>
    <t>El precio máximo de licitación es de 6.102.950,00 € IVA excluido</t>
  </si>
  <si>
    <t>Importe perfiles
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</si>
</sst>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5" fillId="3" borderId="2" applyNumberFormat="0" applyAlignment="0" applyProtection="0"/>
    <xf numFmtId="9" fontId="1" fillId="0" borderId="0" applyFont="0" applyFill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/>
    <xf numFmtId="164" fontId="4" fillId="4" borderId="1" xfId="1" applyNumberFormat="1" applyFont="1" applyFill="1" applyBorder="1"/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0" fillId="6" borderId="1" xfId="0" applyNumberFormat="1" applyFill="1" applyBorder="1"/>
    <xf numFmtId="0" fontId="2" fillId="0" borderId="1" xfId="0" applyFont="1" applyBorder="1" applyAlignment="1">
      <alignment horizontal="left" vertical="center"/>
    </xf>
    <xf numFmtId="1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3" fillId="5" borderId="1" xfId="5" applyBorder="1" applyAlignment="1">
      <alignment horizontal="center" vertical="center" wrapText="1"/>
    </xf>
    <xf numFmtId="0" fontId="3" fillId="2" borderId="1" xfId="2" applyBorder="1" applyAlignment="1">
      <alignment vertical="center" wrapText="1"/>
    </xf>
    <xf numFmtId="0" fontId="3" fillId="2" borderId="1" xfId="2" applyBorder="1" applyAlignment="1">
      <alignment horizontal="center" vertical="center" wrapText="1"/>
    </xf>
    <xf numFmtId="164" fontId="6" fillId="3" borderId="1" xfId="3" applyNumberFormat="1" applyFont="1" applyBorder="1"/>
    <xf numFmtId="1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164" fontId="0" fillId="0" borderId="1" xfId="4" applyNumberFormat="1" applyFont="1" applyBorder="1"/>
    <xf numFmtId="164" fontId="5" fillId="3" borderId="2" xfId="3" applyNumberFormat="1" applyAlignment="1">
      <alignment horizontal="right" vertical="center"/>
    </xf>
    <xf numFmtId="8" fontId="0" fillId="0" borderId="0" xfId="0" applyNumberFormat="1"/>
    <xf numFmtId="0" fontId="3" fillId="7" borderId="1" xfId="6" applyBorder="1" applyAlignment="1">
      <alignment horizontal="center"/>
    </xf>
    <xf numFmtId="0" fontId="6" fillId="3" borderId="3" xfId="3" applyFont="1" applyBorder="1" applyAlignment="1">
      <alignment horizontal="center"/>
    </xf>
    <xf numFmtId="0" fontId="6" fillId="3" borderId="4" xfId="3" applyFont="1" applyBorder="1" applyAlignment="1">
      <alignment horizontal="center"/>
    </xf>
    <xf numFmtId="0" fontId="6" fillId="3" borderId="5" xfId="3" applyFont="1" applyBorder="1" applyAlignment="1">
      <alignment horizontal="center"/>
    </xf>
  </cellXfs>
  <cellStyles count="7">
    <cellStyle name="60% - Énfasis1" xfId="5" builtinId="32"/>
    <cellStyle name="Cálculo" xfId="3" builtinId="22"/>
    <cellStyle name="Énfasis3" xfId="2" builtinId="37"/>
    <cellStyle name="Énfasis5" xfId="6" builtinId="45"/>
    <cellStyle name="Moneda" xfId="1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67"/>
  <sheetViews>
    <sheetView tabSelected="1" workbookViewId="0"/>
  </sheetViews>
  <sheetFormatPr baseColWidth="10" defaultRowHeight="15" x14ac:dyDescent="0.25"/>
  <cols>
    <col min="1" max="1" width="35.140625" customWidth="1"/>
    <col min="2" max="3" width="13.7109375" customWidth="1"/>
    <col min="4" max="4" width="11.85546875" style="1" customWidth="1"/>
    <col min="5" max="5" width="20.28515625" bestFit="1" customWidth="1"/>
    <col min="6" max="6" width="15.140625" customWidth="1"/>
    <col min="7" max="7" width="23.42578125" customWidth="1"/>
    <col min="8" max="8" width="21" customWidth="1"/>
    <col min="9" max="9" width="17.28515625" customWidth="1"/>
    <col min="10" max="10" width="13.140625" bestFit="1" customWidth="1"/>
  </cols>
  <sheetData>
    <row r="2" spans="1:8" ht="21" x14ac:dyDescent="0.35">
      <c r="A2" s="21" t="s">
        <v>13</v>
      </c>
      <c r="B2" s="22"/>
      <c r="C2" s="22"/>
      <c r="D2" s="23"/>
      <c r="E2" s="14">
        <f>E21</f>
        <v>0</v>
      </c>
      <c r="F2" s="2" t="s">
        <v>17</v>
      </c>
      <c r="G2" s="2"/>
      <c r="H2" s="2"/>
    </row>
    <row r="5" spans="1:8" ht="30" x14ac:dyDescent="0.25">
      <c r="A5" s="12" t="s">
        <v>1</v>
      </c>
      <c r="B5" s="13" t="s">
        <v>2</v>
      </c>
      <c r="C5" s="13" t="s">
        <v>12</v>
      </c>
    </row>
    <row r="6" spans="1:8" x14ac:dyDescent="0.25">
      <c r="A6" s="4" t="s">
        <v>3</v>
      </c>
      <c r="B6" s="5">
        <v>4</v>
      </c>
      <c r="C6" s="6">
        <f>B6*1650</f>
        <v>6600</v>
      </c>
    </row>
    <row r="7" spans="1:8" x14ac:dyDescent="0.25">
      <c r="A7" s="4" t="s">
        <v>4</v>
      </c>
      <c r="B7" s="5">
        <v>12</v>
      </c>
      <c r="C7" s="6">
        <f t="shared" ref="C7:C10" si="0">B7*1650</f>
        <v>19800</v>
      </c>
    </row>
    <row r="8" spans="1:8" x14ac:dyDescent="0.25">
      <c r="A8" s="4" t="s">
        <v>5</v>
      </c>
      <c r="B8" s="5">
        <v>38</v>
      </c>
      <c r="C8" s="6">
        <f t="shared" si="0"/>
        <v>62700</v>
      </c>
    </row>
    <row r="9" spans="1:8" x14ac:dyDescent="0.25">
      <c r="A9" s="4" t="s">
        <v>6</v>
      </c>
      <c r="B9" s="5">
        <v>26</v>
      </c>
      <c r="C9" s="6">
        <f t="shared" si="0"/>
        <v>42900</v>
      </c>
    </row>
    <row r="10" spans="1:8" x14ac:dyDescent="0.25">
      <c r="A10" s="8" t="s">
        <v>7</v>
      </c>
      <c r="B10" s="5">
        <v>17</v>
      </c>
      <c r="C10" s="6">
        <f t="shared" si="0"/>
        <v>28050</v>
      </c>
    </row>
    <row r="11" spans="1:8" x14ac:dyDescent="0.25">
      <c r="B11" s="9">
        <f>SUM(B6:B10)</f>
        <v>97</v>
      </c>
      <c r="C11" s="10">
        <f>SUM(C6:C10)</f>
        <v>160050</v>
      </c>
    </row>
    <row r="12" spans="1:8" x14ac:dyDescent="0.25">
      <c r="B12" s="15"/>
      <c r="C12" s="16"/>
    </row>
    <row r="14" spans="1:8" x14ac:dyDescent="0.25">
      <c r="B14" s="20" t="s">
        <v>0</v>
      </c>
      <c r="C14" s="20"/>
      <c r="D14" s="20"/>
      <c r="E14" s="20"/>
    </row>
    <row r="15" spans="1:8" ht="45" x14ac:dyDescent="0.25">
      <c r="A15" s="12" t="s">
        <v>1</v>
      </c>
      <c r="B15" s="13" t="s">
        <v>14</v>
      </c>
      <c r="C15" s="13" t="s">
        <v>15</v>
      </c>
      <c r="D15" s="11" t="s">
        <v>16</v>
      </c>
      <c r="E15" s="13" t="s">
        <v>18</v>
      </c>
    </row>
    <row r="16" spans="1:8" x14ac:dyDescent="0.25">
      <c r="A16" s="4" t="s">
        <v>3</v>
      </c>
      <c r="B16" s="7">
        <v>40</v>
      </c>
      <c r="C16" s="7">
        <v>58</v>
      </c>
      <c r="D16" s="3"/>
      <c r="E16" s="17">
        <f>D16*INDEX($C$6:$C$10,MATCH(A16,$A$6:$A$10,0),1)</f>
        <v>0</v>
      </c>
      <c r="F16" s="19"/>
      <c r="G16" s="19"/>
    </row>
    <row r="17" spans="1:7" x14ac:dyDescent="0.25">
      <c r="A17" s="4" t="s">
        <v>4</v>
      </c>
      <c r="B17" s="7">
        <v>35</v>
      </c>
      <c r="C17" s="7">
        <v>50</v>
      </c>
      <c r="D17" s="3"/>
      <c r="E17" s="17">
        <f t="shared" ref="E17:E20" si="1">D17*INDEX($C$6:$C$10,MATCH(A17,$A$6:$A$10,0),1)</f>
        <v>0</v>
      </c>
      <c r="F17" s="19"/>
      <c r="G17" s="19"/>
    </row>
    <row r="18" spans="1:7" x14ac:dyDescent="0.25">
      <c r="A18" s="4" t="s">
        <v>5</v>
      </c>
      <c r="B18" s="7">
        <v>31</v>
      </c>
      <c r="C18" s="7">
        <v>45</v>
      </c>
      <c r="D18" s="3"/>
      <c r="E18" s="17">
        <f t="shared" si="1"/>
        <v>0</v>
      </c>
      <c r="F18" s="19"/>
      <c r="G18" s="19"/>
    </row>
    <row r="19" spans="1:7" x14ac:dyDescent="0.25">
      <c r="A19" s="4" t="s">
        <v>6</v>
      </c>
      <c r="B19" s="7">
        <v>25</v>
      </c>
      <c r="C19" s="7">
        <v>36</v>
      </c>
      <c r="D19" s="3"/>
      <c r="E19" s="17">
        <f t="shared" si="1"/>
        <v>0</v>
      </c>
      <c r="F19" s="19"/>
      <c r="G19" s="19"/>
    </row>
    <row r="20" spans="1:7" x14ac:dyDescent="0.25">
      <c r="A20" s="8" t="s">
        <v>7</v>
      </c>
      <c r="B20" s="7">
        <v>22</v>
      </c>
      <c r="C20" s="7">
        <v>31</v>
      </c>
      <c r="D20" s="3"/>
      <c r="E20" s="17">
        <f t="shared" si="1"/>
        <v>0</v>
      </c>
      <c r="F20" s="19"/>
      <c r="G20" s="19"/>
    </row>
    <row r="21" spans="1:7" x14ac:dyDescent="0.25">
      <c r="C21" s="1"/>
      <c r="D21"/>
      <c r="E21" s="18">
        <f>SUM(E16:E20)</f>
        <v>0</v>
      </c>
    </row>
    <row r="22" spans="1:7" x14ac:dyDescent="0.25">
      <c r="D22"/>
      <c r="E22" s="1"/>
    </row>
    <row r="23" spans="1:7" x14ac:dyDescent="0.25">
      <c r="D23"/>
    </row>
    <row r="24" spans="1:7" x14ac:dyDescent="0.25">
      <c r="D24"/>
    </row>
    <row r="25" spans="1:7" x14ac:dyDescent="0.25">
      <c r="B25" s="20" t="s">
        <v>8</v>
      </c>
      <c r="C25" s="20"/>
      <c r="D25" s="20"/>
      <c r="E25" s="20"/>
    </row>
    <row r="26" spans="1:7" ht="45" x14ac:dyDescent="0.25">
      <c r="A26" s="12" t="s">
        <v>1</v>
      </c>
      <c r="B26" s="13" t="s">
        <v>14</v>
      </c>
      <c r="C26" s="13" t="s">
        <v>15</v>
      </c>
      <c r="D26" s="11" t="s">
        <v>16</v>
      </c>
      <c r="E26" s="13" t="s">
        <v>18</v>
      </c>
    </row>
    <row r="27" spans="1:7" x14ac:dyDescent="0.25">
      <c r="A27" s="4" t="s">
        <v>3</v>
      </c>
      <c r="B27" s="7">
        <f t="shared" ref="B27:C31" si="2">B16*1.02</f>
        <v>40.799999999999997</v>
      </c>
      <c r="C27" s="7">
        <f t="shared" si="2"/>
        <v>59.160000000000004</v>
      </c>
      <c r="D27" s="3"/>
      <c r="E27" s="17">
        <f>D27*INDEX($C$6:$C$10,MATCH(A27,$A$6:$A$10,0),1)</f>
        <v>0</v>
      </c>
    </row>
    <row r="28" spans="1:7" x14ac:dyDescent="0.25">
      <c r="A28" s="4" t="s">
        <v>4</v>
      </c>
      <c r="B28" s="7">
        <f t="shared" si="2"/>
        <v>35.700000000000003</v>
      </c>
      <c r="C28" s="7">
        <f t="shared" si="2"/>
        <v>51</v>
      </c>
      <c r="D28" s="3"/>
      <c r="E28" s="17">
        <f t="shared" ref="E28:E31" si="3">D28*INDEX($C$6:$C$10,MATCH(A28,$A$6:$A$10,0),1)</f>
        <v>0</v>
      </c>
    </row>
    <row r="29" spans="1:7" x14ac:dyDescent="0.25">
      <c r="A29" s="4" t="s">
        <v>5</v>
      </c>
      <c r="B29" s="7">
        <f t="shared" si="2"/>
        <v>31.62</v>
      </c>
      <c r="C29" s="7">
        <f t="shared" si="2"/>
        <v>45.9</v>
      </c>
      <c r="D29" s="3"/>
      <c r="E29" s="17">
        <f t="shared" si="3"/>
        <v>0</v>
      </c>
    </row>
    <row r="30" spans="1:7" x14ac:dyDescent="0.25">
      <c r="A30" s="4" t="s">
        <v>6</v>
      </c>
      <c r="B30" s="7">
        <f t="shared" si="2"/>
        <v>25.5</v>
      </c>
      <c r="C30" s="7">
        <f t="shared" si="2"/>
        <v>36.72</v>
      </c>
      <c r="D30" s="3"/>
      <c r="E30" s="17">
        <f t="shared" si="3"/>
        <v>0</v>
      </c>
    </row>
    <row r="31" spans="1:7" x14ac:dyDescent="0.25">
      <c r="A31" s="8" t="s">
        <v>7</v>
      </c>
      <c r="B31" s="7">
        <f t="shared" si="2"/>
        <v>22.44</v>
      </c>
      <c r="C31" s="7">
        <f t="shared" si="2"/>
        <v>31.62</v>
      </c>
      <c r="D31" s="3"/>
      <c r="E31" s="17">
        <f t="shared" si="3"/>
        <v>0</v>
      </c>
    </row>
    <row r="32" spans="1:7" x14ac:dyDescent="0.25">
      <c r="C32" s="1"/>
      <c r="D32"/>
      <c r="E32" s="18">
        <f>SUM(E27:E31)</f>
        <v>0</v>
      </c>
    </row>
    <row r="36" spans="1:5" x14ac:dyDescent="0.25">
      <c r="B36" s="20" t="s">
        <v>9</v>
      </c>
      <c r="C36" s="20"/>
      <c r="D36" s="20"/>
      <c r="E36" s="20"/>
    </row>
    <row r="37" spans="1:5" ht="45" x14ac:dyDescent="0.25">
      <c r="A37" s="12" t="s">
        <v>1</v>
      </c>
      <c r="B37" s="13" t="s">
        <v>14</v>
      </c>
      <c r="C37" s="13" t="s">
        <v>15</v>
      </c>
      <c r="D37" s="11" t="s">
        <v>16</v>
      </c>
      <c r="E37" s="13" t="s">
        <v>18</v>
      </c>
    </row>
    <row r="38" spans="1:5" x14ac:dyDescent="0.25">
      <c r="A38" s="4" t="s">
        <v>3</v>
      </c>
      <c r="B38" s="7">
        <f t="shared" ref="B38:C38" si="4">B27*1.02</f>
        <v>41.616</v>
      </c>
      <c r="C38" s="7">
        <f t="shared" si="4"/>
        <v>60.343200000000003</v>
      </c>
      <c r="D38" s="3"/>
      <c r="E38" s="17">
        <f>D38*INDEX($C$6:$C$10,MATCH(A38,$A$6:$A$10,0),1)</f>
        <v>0</v>
      </c>
    </row>
    <row r="39" spans="1:5" x14ac:dyDescent="0.25">
      <c r="A39" s="4" t="s">
        <v>4</v>
      </c>
      <c r="B39" s="7">
        <f t="shared" ref="B39:C39" si="5">B28*1.02</f>
        <v>36.414000000000001</v>
      </c>
      <c r="C39" s="7">
        <f t="shared" si="5"/>
        <v>52.02</v>
      </c>
      <c r="D39" s="3"/>
      <c r="E39" s="17">
        <f t="shared" ref="E39:E42" si="6">D39*INDEX($C$6:$C$10,MATCH(A39,$A$6:$A$10,0),1)</f>
        <v>0</v>
      </c>
    </row>
    <row r="40" spans="1:5" x14ac:dyDescent="0.25">
      <c r="A40" s="4" t="s">
        <v>5</v>
      </c>
      <c r="B40" s="7">
        <f t="shared" ref="B40:C40" si="7">B29*1.02</f>
        <v>32.252400000000002</v>
      </c>
      <c r="C40" s="7">
        <f t="shared" si="7"/>
        <v>46.817999999999998</v>
      </c>
      <c r="D40" s="3"/>
      <c r="E40" s="17">
        <f t="shared" si="6"/>
        <v>0</v>
      </c>
    </row>
    <row r="41" spans="1:5" x14ac:dyDescent="0.25">
      <c r="A41" s="4" t="s">
        <v>6</v>
      </c>
      <c r="B41" s="7">
        <f t="shared" ref="B41:C41" si="8">B30*1.02</f>
        <v>26.01</v>
      </c>
      <c r="C41" s="7">
        <f t="shared" si="8"/>
        <v>37.4544</v>
      </c>
      <c r="D41" s="3"/>
      <c r="E41" s="17">
        <f t="shared" si="6"/>
        <v>0</v>
      </c>
    </row>
    <row r="42" spans="1:5" x14ac:dyDescent="0.25">
      <c r="A42" s="8" t="s">
        <v>7</v>
      </c>
      <c r="B42" s="7">
        <f t="shared" ref="B42:C42" si="9">B31*1.02</f>
        <v>22.888800000000003</v>
      </c>
      <c r="C42" s="7">
        <f t="shared" si="9"/>
        <v>32.252400000000002</v>
      </c>
      <c r="D42" s="3"/>
      <c r="E42" s="17">
        <f t="shared" si="6"/>
        <v>0</v>
      </c>
    </row>
    <row r="43" spans="1:5" x14ac:dyDescent="0.25">
      <c r="C43" s="1"/>
      <c r="D43"/>
      <c r="E43" s="18">
        <f>SUM(E38:E42)</f>
        <v>0</v>
      </c>
    </row>
    <row r="44" spans="1:5" x14ac:dyDescent="0.25">
      <c r="C44" s="1"/>
      <c r="D44"/>
    </row>
    <row r="45" spans="1:5" x14ac:dyDescent="0.25">
      <c r="D45"/>
    </row>
    <row r="46" spans="1:5" x14ac:dyDescent="0.25">
      <c r="D46"/>
    </row>
    <row r="47" spans="1:5" x14ac:dyDescent="0.25">
      <c r="B47" s="20" t="s">
        <v>10</v>
      </c>
      <c r="C47" s="20"/>
      <c r="D47" s="20"/>
      <c r="E47" s="20"/>
    </row>
    <row r="48" spans="1:5" ht="45" x14ac:dyDescent="0.25">
      <c r="A48" s="12" t="s">
        <v>1</v>
      </c>
      <c r="B48" s="13" t="s">
        <v>14</v>
      </c>
      <c r="C48" s="13" t="s">
        <v>15</v>
      </c>
      <c r="D48" s="11" t="s">
        <v>16</v>
      </c>
      <c r="E48" s="13" t="s">
        <v>18</v>
      </c>
    </row>
    <row r="49" spans="1:5" x14ac:dyDescent="0.25">
      <c r="A49" s="4" t="s">
        <v>3</v>
      </c>
      <c r="B49" s="7">
        <f t="shared" ref="B49:C49" si="10">B38*1.02</f>
        <v>42.448320000000002</v>
      </c>
      <c r="C49" s="7">
        <f t="shared" si="10"/>
        <v>61.550064000000006</v>
      </c>
      <c r="D49" s="3"/>
      <c r="E49" s="17">
        <f>D49*INDEX($C$6:$C$10,MATCH(A49,$A$6:$A$10,0),1)</f>
        <v>0</v>
      </c>
    </row>
    <row r="50" spans="1:5" x14ac:dyDescent="0.25">
      <c r="A50" s="4" t="s">
        <v>4</v>
      </c>
      <c r="B50" s="7">
        <f t="shared" ref="B50:C50" si="11">B39*1.02</f>
        <v>37.14228</v>
      </c>
      <c r="C50" s="7">
        <f t="shared" si="11"/>
        <v>53.060400000000001</v>
      </c>
      <c r="D50" s="3"/>
      <c r="E50" s="17">
        <f t="shared" ref="E50:E53" si="12">D50*INDEX($C$6:$C$10,MATCH(A50,$A$6:$A$10,0),1)</f>
        <v>0</v>
      </c>
    </row>
    <row r="51" spans="1:5" x14ac:dyDescent="0.25">
      <c r="A51" s="4" t="s">
        <v>5</v>
      </c>
      <c r="B51" s="7">
        <f t="shared" ref="B51:C51" si="13">B40*1.02</f>
        <v>32.897448000000004</v>
      </c>
      <c r="C51" s="7">
        <f t="shared" si="13"/>
        <v>47.754359999999998</v>
      </c>
      <c r="D51" s="3"/>
      <c r="E51" s="17">
        <f t="shared" si="12"/>
        <v>0</v>
      </c>
    </row>
    <row r="52" spans="1:5" x14ac:dyDescent="0.25">
      <c r="A52" s="4" t="s">
        <v>6</v>
      </c>
      <c r="B52" s="7">
        <f t="shared" ref="B52:C52" si="14">B41*1.02</f>
        <v>26.530200000000001</v>
      </c>
      <c r="C52" s="7">
        <f t="shared" si="14"/>
        <v>38.203488</v>
      </c>
      <c r="D52" s="3"/>
      <c r="E52" s="17">
        <f t="shared" si="12"/>
        <v>0</v>
      </c>
    </row>
    <row r="53" spans="1:5" x14ac:dyDescent="0.25">
      <c r="A53" s="8" t="s">
        <v>7</v>
      </c>
      <c r="B53" s="7">
        <f t="shared" ref="B53:C53" si="15">B42*1.02</f>
        <v>23.346576000000002</v>
      </c>
      <c r="C53" s="7">
        <f t="shared" si="15"/>
        <v>32.897448000000004</v>
      </c>
      <c r="D53" s="3"/>
      <c r="E53" s="17">
        <f t="shared" si="12"/>
        <v>0</v>
      </c>
    </row>
    <row r="54" spans="1:5" x14ac:dyDescent="0.25">
      <c r="C54" s="1"/>
      <c r="D54"/>
      <c r="E54" s="18">
        <f>SUM(E49:E53)</f>
        <v>0</v>
      </c>
    </row>
    <row r="55" spans="1:5" x14ac:dyDescent="0.25">
      <c r="B55" s="1"/>
      <c r="D55"/>
    </row>
    <row r="56" spans="1:5" x14ac:dyDescent="0.25">
      <c r="B56" s="1"/>
      <c r="D56"/>
    </row>
    <row r="57" spans="1:5" x14ac:dyDescent="0.25">
      <c r="B57" s="1"/>
      <c r="D57"/>
    </row>
    <row r="58" spans="1:5" x14ac:dyDescent="0.25">
      <c r="B58" s="20" t="s">
        <v>11</v>
      </c>
      <c r="C58" s="20"/>
      <c r="D58" s="20"/>
      <c r="E58" s="20"/>
    </row>
    <row r="59" spans="1:5" ht="45" x14ac:dyDescent="0.25">
      <c r="A59" s="12" t="s">
        <v>1</v>
      </c>
      <c r="B59" s="13" t="s">
        <v>14</v>
      </c>
      <c r="C59" s="13" t="s">
        <v>15</v>
      </c>
      <c r="D59" s="11" t="s">
        <v>16</v>
      </c>
      <c r="E59" s="13" t="s">
        <v>18</v>
      </c>
    </row>
    <row r="60" spans="1:5" x14ac:dyDescent="0.25">
      <c r="A60" s="4" t="s">
        <v>3</v>
      </c>
      <c r="B60" s="7">
        <f t="shared" ref="B60:C60" si="16">B49*1.02</f>
        <v>43.297286400000004</v>
      </c>
      <c r="C60" s="7">
        <f t="shared" si="16"/>
        <v>62.781065280000007</v>
      </c>
      <c r="D60" s="3"/>
      <c r="E60" s="17">
        <f>D60*INDEX($C$6:$C$10,MATCH(A60,$A$6:$A$10,0),1)</f>
        <v>0</v>
      </c>
    </row>
    <row r="61" spans="1:5" x14ac:dyDescent="0.25">
      <c r="A61" s="4" t="s">
        <v>4</v>
      </c>
      <c r="B61" s="7">
        <f t="shared" ref="B61:C61" si="17">B50*1.02</f>
        <v>37.885125600000002</v>
      </c>
      <c r="C61" s="7">
        <f t="shared" si="17"/>
        <v>54.121608000000002</v>
      </c>
      <c r="D61" s="3"/>
      <c r="E61" s="17">
        <f t="shared" ref="E61:E64" si="18">D61*INDEX($C$6:$C$10,MATCH(A61,$A$6:$A$10,0),1)</f>
        <v>0</v>
      </c>
    </row>
    <row r="62" spans="1:5" x14ac:dyDescent="0.25">
      <c r="A62" s="4" t="s">
        <v>5</v>
      </c>
      <c r="B62" s="7">
        <f t="shared" ref="B62:C62" si="19">B51*1.02</f>
        <v>33.555396960000003</v>
      </c>
      <c r="C62" s="7">
        <f t="shared" si="19"/>
        <v>48.7094472</v>
      </c>
      <c r="D62" s="3"/>
      <c r="E62" s="17">
        <f t="shared" si="18"/>
        <v>0</v>
      </c>
    </row>
    <row r="63" spans="1:5" x14ac:dyDescent="0.25">
      <c r="A63" s="4" t="s">
        <v>6</v>
      </c>
      <c r="B63" s="7">
        <f t="shared" ref="B63:C63" si="20">B52*1.02</f>
        <v>27.060804000000001</v>
      </c>
      <c r="C63" s="7">
        <f t="shared" si="20"/>
        <v>38.967557759999998</v>
      </c>
      <c r="D63" s="3"/>
      <c r="E63" s="17">
        <f t="shared" si="18"/>
        <v>0</v>
      </c>
    </row>
    <row r="64" spans="1:5" x14ac:dyDescent="0.25">
      <c r="A64" s="8" t="s">
        <v>7</v>
      </c>
      <c r="B64" s="7">
        <f t="shared" ref="B64:C64" si="21">B53*1.02</f>
        <v>23.813507520000002</v>
      </c>
      <c r="C64" s="7">
        <f t="shared" si="21"/>
        <v>33.555396960000003</v>
      </c>
      <c r="D64" s="3"/>
      <c r="E64" s="17">
        <f t="shared" si="18"/>
        <v>0</v>
      </c>
    </row>
    <row r="65" spans="2:5" x14ac:dyDescent="0.25">
      <c r="C65" s="1"/>
      <c r="D65"/>
      <c r="E65" s="18">
        <f>SUM(E60:E64)</f>
        <v>0</v>
      </c>
    </row>
    <row r="66" spans="2:5" x14ac:dyDescent="0.25">
      <c r="C66" s="1"/>
      <c r="D66"/>
    </row>
    <row r="67" spans="2:5" x14ac:dyDescent="0.25">
      <c r="B67" s="1"/>
      <c r="D67"/>
    </row>
  </sheetData>
  <mergeCells count="6">
    <mergeCell ref="B36:E36"/>
    <mergeCell ref="B47:E47"/>
    <mergeCell ref="B58:E58"/>
    <mergeCell ref="A2:D2"/>
    <mergeCell ref="B14:E14"/>
    <mergeCell ref="B25:E25"/>
  </mergeCells>
  <pageMargins left="0.25" right="0.25" top="0.75" bottom="0.75" header="0.3" footer="0.3"/>
  <pageSetup paperSize="9" scale="63" fitToHeight="0" orientation="portrait" r:id="rId1"/>
</worksheet>
</file>

<file path=docMetadata/LabelInfo.xml><?xml version="1.0" encoding="utf-8"?>
<clbl:labelList xmlns:clbl="http://schemas.microsoft.com/office/2020/mipLabelMetadata">
  <clbl:label id="{f42aa342-8706-4288-bd11-ebb85995028c}" enabled="1" method="Privileged" siteId="{72f988bf-86f1-41af-91ab-2d7cd011db4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2026-08-13T12:17:45Z</dcterms:modified>
  <cp:category/>
  <cp:contentStatus/>
</cp:coreProperties>
</file>