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GESTION PROYECTOS EUROPEOS\2026\"/>
    </mc:Choice>
  </mc:AlternateContent>
  <xr:revisionPtr revIDLastSave="0" documentId="13_ncr:1_{AF336081-2F94-4E99-A72B-1052EEF7DB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ios y valor estimado_lote 1" sheetId="2" r:id="rId1"/>
    <sheet name="Precios y valor estimado lote 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G5" i="2" s="1"/>
  <c r="D6" i="2"/>
  <c r="D7" i="2"/>
  <c r="D8" i="2"/>
  <c r="D9" i="2"/>
  <c r="G9" i="2" s="1"/>
  <c r="D10" i="2"/>
  <c r="D11" i="2"/>
  <c r="D12" i="2"/>
  <c r="D13" i="2"/>
  <c r="D14" i="2"/>
  <c r="D15" i="2"/>
  <c r="D16" i="2"/>
  <c r="D17" i="2"/>
  <c r="D18" i="2"/>
  <c r="O5" i="2"/>
  <c r="I6" i="2"/>
  <c r="L6" i="2" s="1"/>
  <c r="I7" i="2"/>
  <c r="L7" i="2" s="1"/>
  <c r="I8" i="2"/>
  <c r="L8" i="2" s="1"/>
  <c r="I9" i="2"/>
  <c r="L9" i="2" s="1"/>
  <c r="I10" i="2"/>
  <c r="L10" i="2" s="1"/>
  <c r="I11" i="2"/>
  <c r="L11" i="2" s="1"/>
  <c r="I12" i="2"/>
  <c r="L12" i="2" s="1"/>
  <c r="I13" i="2"/>
  <c r="L13" i="2" s="1"/>
  <c r="I14" i="2"/>
  <c r="L14" i="2" s="1"/>
  <c r="I15" i="2"/>
  <c r="L15" i="2" s="1"/>
  <c r="I16" i="2"/>
  <c r="L16" i="2" s="1"/>
  <c r="I17" i="2"/>
  <c r="L17" i="2" s="1"/>
  <c r="I18" i="2"/>
  <c r="L18" i="2" s="1"/>
  <c r="I5" i="2"/>
  <c r="L5" i="2" s="1"/>
  <c r="G15" i="2"/>
  <c r="G16" i="2"/>
  <c r="G6" i="2"/>
  <c r="G7" i="2"/>
  <c r="G8" i="2"/>
  <c r="G10" i="2"/>
  <c r="G11" i="2"/>
  <c r="G12" i="2"/>
  <c r="G13" i="2"/>
  <c r="G14" i="2"/>
  <c r="G17" i="2"/>
  <c r="G18" i="2"/>
  <c r="O19" i="2" l="1"/>
  <c r="O21" i="2" s="1"/>
  <c r="L19" i="2"/>
  <c r="L21" i="2" s="1"/>
  <c r="G19" i="2"/>
  <c r="G21" i="2" s="1"/>
  <c r="O23" i="2" l="1"/>
</calcChain>
</file>

<file path=xl/sharedStrings.xml><?xml version="1.0" encoding="utf-8"?>
<sst xmlns="http://schemas.openxmlformats.org/spreadsheetml/2006/main" count="130" uniqueCount="64">
  <si>
    <t xml:space="preserve">Navarra de Suelo y Vivienda, S.A.U. (NASUVINSA), </t>
  </si>
  <si>
    <t xml:space="preserve">Ciudad Agroalimentaria de Tudela, S.L.U. (CAT), </t>
  </si>
  <si>
    <t>Instituto Navarro de Tecnologías e Infraestructuras Agroalimentarias, S.A.U. (INTIA),</t>
  </si>
  <si>
    <t>Gestión Ambiental de Navarra S.A.U. (GANASA),</t>
  </si>
  <si>
    <t>Navarra de Infraestructuras Locales, S.A.U. (NILSA),</t>
  </si>
  <si>
    <t>Navarra de Infraestructuras de Cultura, Deporte y Ocio, S.L.U. (NICDO),</t>
  </si>
  <si>
    <t>Centro Navarro de Autoaprendizaje de Idiomas, S.A.U. (CNAI),</t>
  </si>
  <si>
    <t xml:space="preserve">Navarra de Servicios y Tecnologías, S.A.U. (NASERTIC), </t>
  </si>
  <si>
    <t>Centro Europeo de Empresas e Innovación de Navarra, S.L.U. (CEIN),</t>
  </si>
  <si>
    <t>Sociedad de Desarrollo de Navarra, S.L.U. (SODENA).</t>
  </si>
  <si>
    <t>Tracasa Instrumental, S.L.U. (TRACASA i) y Trabajos Catastrales, S.A.U. (TRACASA)</t>
  </si>
  <si>
    <t>Corporación Pública Empresarial de Navarra, S.L.U (CPEN).</t>
  </si>
  <si>
    <t>DETERMINACIÓN VALOR ESTIMADO. Lote 1</t>
  </si>
  <si>
    <t xml:space="preserve">Servicio de vigilancia </t>
  </si>
  <si>
    <t>Probabilidad solicitud</t>
  </si>
  <si>
    <t>Total</t>
  </si>
  <si>
    <t>media</t>
  </si>
  <si>
    <t>baja</t>
  </si>
  <si>
    <t>alta</t>
  </si>
  <si>
    <t>Instituto Navarro de Inversiones, S.L. (INI)</t>
  </si>
  <si>
    <t>Nafarbide, el Camino de los Navarros, S.L. (NAFARBIDE)</t>
  </si>
  <si>
    <t>muy baja</t>
  </si>
  <si>
    <t>Vigilancia estratégica básica</t>
  </si>
  <si>
    <t>Vigilancia estratégica avanzada</t>
  </si>
  <si>
    <t>€/hora</t>
  </si>
  <si>
    <t>Estimación dedicación</t>
  </si>
  <si>
    <t>€/mes</t>
  </si>
  <si>
    <t>Consultoría</t>
  </si>
  <si>
    <t>Total (1) + (2) + (3)</t>
  </si>
  <si>
    <t>% concurrencia durante los 4 años</t>
  </si>
  <si>
    <t>€ 
(en 4 años)</t>
  </si>
  <si>
    <t>Total
(en 4 años)</t>
  </si>
  <si>
    <t>subtotal</t>
  </si>
  <si>
    <t>total (1)</t>
  </si>
  <si>
    <t>total (2)</t>
  </si>
  <si>
    <t>total (3)</t>
  </si>
  <si>
    <t>A. MODALIDAD  C (COMO COORDINADOR)</t>
  </si>
  <si>
    <t>Fase . Incorporación a consorcio</t>
  </si>
  <si>
    <t>POCTEFA, INTERREG, …</t>
  </si>
  <si>
    <t>HORIZON</t>
  </si>
  <si>
    <r>
      <t>A.1.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ptos"/>
        <family val="2"/>
      </rPr>
      <t xml:space="preserve">Viabilidad proyecto </t>
    </r>
  </si>
  <si>
    <t>€</t>
  </si>
  <si>
    <r>
      <t>A.2.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ptos"/>
        <family val="2"/>
      </rPr>
      <t xml:space="preserve">Diseño del consorcio </t>
    </r>
  </si>
  <si>
    <t>Por paquete</t>
  </si>
  <si>
    <t>Por gestión integral</t>
  </si>
  <si>
    <t>Fase. Definición del proyecto</t>
  </si>
  <si>
    <t>A.3. Plan de trabajo</t>
  </si>
  <si>
    <t>%*</t>
  </si>
  <si>
    <t>A.4. Plan financiero</t>
  </si>
  <si>
    <t>A.5. Presentación consorcio</t>
  </si>
  <si>
    <t>Fase. Redacción y presentación de propuesta</t>
  </si>
  <si>
    <r>
      <t xml:space="preserve">A. 6. 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ptos"/>
        <family val="2"/>
      </rPr>
      <t>Redacción integral de memoria</t>
    </r>
  </si>
  <si>
    <t>A.7. Formularios y plataforma</t>
  </si>
  <si>
    <t>A.8. Revisión calidad</t>
  </si>
  <si>
    <t>Fase. Gestión del proyecto tras ayuda concedida</t>
  </si>
  <si>
    <t xml:space="preserve">Gestión del proyecto como coordinador </t>
  </si>
  <si>
    <t>B. MODALIDAD  S (COMO SOCIO)</t>
  </si>
  <si>
    <t>Fase. Integración en propuesta</t>
  </si>
  <si>
    <r>
      <t>B.1.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Aptos"/>
        <family val="2"/>
      </rPr>
      <t>Incorporación al consorcio</t>
    </r>
  </si>
  <si>
    <t>B.2. Definición y presupuesto</t>
  </si>
  <si>
    <t>B.3. Redacción de memoria</t>
  </si>
  <si>
    <t xml:space="preserve">Gestión del proyecto como socio </t>
  </si>
  <si>
    <t>ESTRUCTURA DE PRECIOS</t>
  </si>
  <si>
    <t>(*) Porcentaje sobre cuantía ayuda concedida / solicitada (en fase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</si>
</sst>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sz val="7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/>
    <xf numFmtId="164" fontId="0" fillId="2" borderId="0" xfId="1" applyNumberFormat="1" applyFont="1" applyFill="1" applyAlignment="1">
      <alignment horizontal="center"/>
    </xf>
    <xf numFmtId="0" fontId="0" fillId="2" borderId="0" xfId="0" applyFill="1"/>
    <xf numFmtId="9" fontId="0" fillId="2" borderId="0" xfId="0" applyNumberFormat="1" applyFill="1"/>
    <xf numFmtId="0" fontId="0" fillId="2" borderId="1" xfId="0" applyFill="1" applyBorder="1" applyAlignment="1">
      <alignment horizontal="justify" vertical="center"/>
    </xf>
    <xf numFmtId="164" fontId="0" fillId="2" borderId="1" xfId="1" applyNumberFormat="1" applyFont="1" applyFill="1" applyBorder="1" applyAlignment="1">
      <alignment horizontal="center"/>
    </xf>
    <xf numFmtId="9" fontId="0" fillId="2" borderId="1" xfId="2" applyFont="1" applyFill="1" applyBorder="1" applyAlignment="1">
      <alignment horizontal="center"/>
    </xf>
    <xf numFmtId="0" fontId="3" fillId="2" borderId="1" xfId="0" applyFont="1" applyFill="1" applyBorder="1" applyAlignment="1">
      <alignment horizontal="justify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164" fontId="2" fillId="2" borderId="0" xfId="1" applyNumberFormat="1" applyFont="1" applyFill="1" applyAlignment="1">
      <alignment horizontal="center"/>
    </xf>
    <xf numFmtId="164" fontId="0" fillId="2" borderId="0" xfId="1" applyNumberFormat="1" applyFont="1" applyFill="1" applyAlignment="1">
      <alignment horizontal="right"/>
    </xf>
    <xf numFmtId="0" fontId="4" fillId="3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164" fontId="0" fillId="2" borderId="1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164" fontId="2" fillId="4" borderId="0" xfId="0" applyNumberFormat="1" applyFont="1" applyFill="1"/>
    <xf numFmtId="0" fontId="0" fillId="4" borderId="0" xfId="0" applyFill="1"/>
    <xf numFmtId="0" fontId="2" fillId="4" borderId="0" xfId="0" applyFont="1" applyFill="1" applyAlignment="1">
      <alignment horizontal="right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horizontal="justify" vertical="center"/>
    </xf>
    <xf numFmtId="0" fontId="5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7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0" fontId="2" fillId="0" borderId="0" xfId="0" applyFont="1"/>
    <xf numFmtId="0" fontId="0" fillId="2" borderId="0" xfId="0" applyFill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</xdr:row>
      <xdr:rowOff>0</xdr:rowOff>
    </xdr:from>
    <xdr:to>
      <xdr:col>12</xdr:col>
      <xdr:colOff>210688</xdr:colOff>
      <xdr:row>59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05D480-6B54-4EB2-94F5-21397329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5886450"/>
          <a:ext cx="10545313" cy="582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3"/>
  <sheetViews>
    <sheetView tabSelected="1" topLeftCell="B1" workbookViewId="0">
      <selection activeCell="B1" sqref="B1:O1"/>
    </sheetView>
  </sheetViews>
  <sheetFormatPr baseColWidth="10" defaultColWidth="11.42578125" defaultRowHeight="15" x14ac:dyDescent="0.25"/>
  <cols>
    <col min="2" max="2" width="72.7109375" customWidth="1"/>
    <col min="3" max="3" width="12.7109375" customWidth="1"/>
    <col min="4" max="4" width="12.7109375" hidden="1" customWidth="1"/>
    <col min="5" max="8" width="12.7109375" customWidth="1"/>
    <col min="9" max="9" width="12.7109375" hidden="1" customWidth="1"/>
    <col min="10" max="15" width="12.7109375" customWidth="1"/>
    <col min="16" max="16" width="1.5703125" customWidth="1"/>
  </cols>
  <sheetData>
    <row r="1" spans="2:16" ht="15.75" x14ac:dyDescent="0.25">
      <c r="B1" s="15" t="s">
        <v>12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3"/>
    </row>
    <row r="2" spans="2:16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x14ac:dyDescent="0.25">
      <c r="B3" s="3"/>
      <c r="C3" s="19" t="s">
        <v>22</v>
      </c>
      <c r="D3" s="20"/>
      <c r="E3" s="20"/>
      <c r="F3" s="20"/>
      <c r="G3" s="21"/>
      <c r="H3" s="19" t="s">
        <v>23</v>
      </c>
      <c r="I3" s="20"/>
      <c r="J3" s="20"/>
      <c r="K3" s="20"/>
      <c r="L3" s="21"/>
      <c r="M3" s="19" t="s">
        <v>27</v>
      </c>
      <c r="N3" s="20"/>
      <c r="O3" s="21"/>
      <c r="P3" s="3"/>
    </row>
    <row r="4" spans="2:16" ht="30" x14ac:dyDescent="0.25">
      <c r="B4" s="1" t="s">
        <v>13</v>
      </c>
      <c r="C4" s="10" t="s">
        <v>26</v>
      </c>
      <c r="D4" s="10" t="s">
        <v>30</v>
      </c>
      <c r="E4" s="16" t="s">
        <v>14</v>
      </c>
      <c r="F4" s="17"/>
      <c r="G4" s="10" t="s">
        <v>31</v>
      </c>
      <c r="H4" s="10" t="s">
        <v>26</v>
      </c>
      <c r="I4" s="10" t="s">
        <v>30</v>
      </c>
      <c r="J4" s="16" t="s">
        <v>14</v>
      </c>
      <c r="K4" s="17"/>
      <c r="L4" s="10" t="s">
        <v>31</v>
      </c>
      <c r="M4" s="10" t="s">
        <v>24</v>
      </c>
      <c r="N4" s="10" t="s">
        <v>25</v>
      </c>
      <c r="O4" s="10" t="s">
        <v>15</v>
      </c>
      <c r="P4" s="3"/>
    </row>
    <row r="5" spans="2:16" x14ac:dyDescent="0.25">
      <c r="B5" s="5" t="s">
        <v>0</v>
      </c>
      <c r="C5" s="18">
        <v>1000</v>
      </c>
      <c r="D5" s="6">
        <f>$C$5*12*4</f>
        <v>48000</v>
      </c>
      <c r="E5" s="6" t="s">
        <v>16</v>
      </c>
      <c r="F5" s="7">
        <v>0.5</v>
      </c>
      <c r="G5" s="6">
        <f t="shared" ref="G5:G18" si="0">D5*F5</f>
        <v>24000</v>
      </c>
      <c r="H5" s="18">
        <v>2000</v>
      </c>
      <c r="I5" s="6">
        <f>$H$5*12*4</f>
        <v>96000</v>
      </c>
      <c r="J5" s="6" t="s">
        <v>17</v>
      </c>
      <c r="K5" s="7">
        <v>0.25</v>
      </c>
      <c r="L5" s="6">
        <f>I5*K5</f>
        <v>24000</v>
      </c>
      <c r="M5" s="18">
        <v>100</v>
      </c>
      <c r="N5" s="18">
        <v>500</v>
      </c>
      <c r="O5" s="18">
        <f>$N$5*$M$5</f>
        <v>50000</v>
      </c>
      <c r="P5" s="3"/>
    </row>
    <row r="6" spans="2:16" x14ac:dyDescent="0.25">
      <c r="B6" s="5" t="s">
        <v>1</v>
      </c>
      <c r="C6" s="18"/>
      <c r="D6" s="6">
        <f t="shared" ref="D6:D18" si="1">$C$5*12*4</f>
        <v>48000</v>
      </c>
      <c r="E6" s="6" t="s">
        <v>21</v>
      </c>
      <c r="F6" s="7">
        <v>0.05</v>
      </c>
      <c r="G6" s="6">
        <f t="shared" si="0"/>
        <v>2400</v>
      </c>
      <c r="H6" s="18"/>
      <c r="I6" s="6">
        <f t="shared" ref="I6:I18" si="2">$H$5*12*4</f>
        <v>96000</v>
      </c>
      <c r="J6" s="6" t="s">
        <v>21</v>
      </c>
      <c r="K6" s="7">
        <v>0.05</v>
      </c>
      <c r="L6" s="6">
        <f t="shared" ref="L6:L18" si="3">I6*K6</f>
        <v>4800</v>
      </c>
      <c r="M6" s="18"/>
      <c r="N6" s="18"/>
      <c r="O6" s="18"/>
      <c r="P6" s="3"/>
    </row>
    <row r="7" spans="2:16" x14ac:dyDescent="0.25">
      <c r="B7" s="8" t="s">
        <v>2</v>
      </c>
      <c r="C7" s="18"/>
      <c r="D7" s="6">
        <f t="shared" si="1"/>
        <v>48000</v>
      </c>
      <c r="E7" s="6" t="s">
        <v>17</v>
      </c>
      <c r="F7" s="7">
        <v>0.25</v>
      </c>
      <c r="G7" s="6">
        <f t="shared" si="0"/>
        <v>12000</v>
      </c>
      <c r="H7" s="18"/>
      <c r="I7" s="6">
        <f t="shared" si="2"/>
        <v>96000</v>
      </c>
      <c r="J7" s="6" t="s">
        <v>17</v>
      </c>
      <c r="K7" s="7">
        <v>0.25</v>
      </c>
      <c r="L7" s="6">
        <f t="shared" si="3"/>
        <v>24000</v>
      </c>
      <c r="M7" s="18"/>
      <c r="N7" s="18"/>
      <c r="O7" s="18"/>
      <c r="P7" s="3"/>
    </row>
    <row r="8" spans="2:16" x14ac:dyDescent="0.25">
      <c r="B8" s="5" t="s">
        <v>3</v>
      </c>
      <c r="C8" s="18"/>
      <c r="D8" s="6">
        <f t="shared" si="1"/>
        <v>48000</v>
      </c>
      <c r="E8" s="6" t="s">
        <v>16</v>
      </c>
      <c r="F8" s="7">
        <v>0.5</v>
      </c>
      <c r="G8" s="6">
        <f t="shared" si="0"/>
        <v>24000</v>
      </c>
      <c r="H8" s="18"/>
      <c r="I8" s="6">
        <f t="shared" si="2"/>
        <v>96000</v>
      </c>
      <c r="J8" s="6" t="s">
        <v>16</v>
      </c>
      <c r="K8" s="7">
        <v>0.5</v>
      </c>
      <c r="L8" s="6">
        <f t="shared" si="3"/>
        <v>48000</v>
      </c>
      <c r="M8" s="18"/>
      <c r="N8" s="18"/>
      <c r="O8" s="18"/>
      <c r="P8" s="3"/>
    </row>
    <row r="9" spans="2:16" x14ac:dyDescent="0.25">
      <c r="B9" s="5" t="s">
        <v>4</v>
      </c>
      <c r="C9" s="18"/>
      <c r="D9" s="6">
        <f t="shared" si="1"/>
        <v>48000</v>
      </c>
      <c r="E9" s="6" t="s">
        <v>18</v>
      </c>
      <c r="F9" s="7">
        <v>0.75</v>
      </c>
      <c r="G9" s="6">
        <f t="shared" si="0"/>
        <v>36000</v>
      </c>
      <c r="H9" s="18"/>
      <c r="I9" s="6">
        <f t="shared" si="2"/>
        <v>96000</v>
      </c>
      <c r="J9" s="6" t="s">
        <v>18</v>
      </c>
      <c r="K9" s="7">
        <v>0.75</v>
      </c>
      <c r="L9" s="6">
        <f t="shared" si="3"/>
        <v>72000</v>
      </c>
      <c r="M9" s="18"/>
      <c r="N9" s="18"/>
      <c r="O9" s="18"/>
      <c r="P9" s="3"/>
    </row>
    <row r="10" spans="2:16" x14ac:dyDescent="0.25">
      <c r="B10" s="5" t="s">
        <v>5</v>
      </c>
      <c r="C10" s="18"/>
      <c r="D10" s="6">
        <f t="shared" si="1"/>
        <v>48000</v>
      </c>
      <c r="E10" s="6" t="s">
        <v>16</v>
      </c>
      <c r="F10" s="7">
        <v>0.5</v>
      </c>
      <c r="G10" s="6">
        <f t="shared" si="0"/>
        <v>24000</v>
      </c>
      <c r="H10" s="18"/>
      <c r="I10" s="6">
        <f t="shared" si="2"/>
        <v>96000</v>
      </c>
      <c r="J10" s="6" t="s">
        <v>16</v>
      </c>
      <c r="K10" s="7">
        <v>0.5</v>
      </c>
      <c r="L10" s="6">
        <f t="shared" si="3"/>
        <v>48000</v>
      </c>
      <c r="M10" s="18"/>
      <c r="N10" s="18"/>
      <c r="O10" s="18"/>
      <c r="P10" s="3"/>
    </row>
    <row r="11" spans="2:16" x14ac:dyDescent="0.25">
      <c r="B11" s="5" t="s">
        <v>6</v>
      </c>
      <c r="C11" s="18"/>
      <c r="D11" s="6">
        <f t="shared" si="1"/>
        <v>48000</v>
      </c>
      <c r="E11" s="6" t="s">
        <v>16</v>
      </c>
      <c r="F11" s="7">
        <v>0.5</v>
      </c>
      <c r="G11" s="6">
        <f t="shared" si="0"/>
        <v>24000</v>
      </c>
      <c r="H11" s="18"/>
      <c r="I11" s="6">
        <f t="shared" si="2"/>
        <v>96000</v>
      </c>
      <c r="J11" s="6" t="s">
        <v>16</v>
      </c>
      <c r="K11" s="7">
        <v>0.5</v>
      </c>
      <c r="L11" s="6">
        <f t="shared" si="3"/>
        <v>48000</v>
      </c>
      <c r="M11" s="18"/>
      <c r="N11" s="18"/>
      <c r="O11" s="18"/>
      <c r="P11" s="3"/>
    </row>
    <row r="12" spans="2:16" x14ac:dyDescent="0.25">
      <c r="B12" s="5" t="s">
        <v>7</v>
      </c>
      <c r="C12" s="18"/>
      <c r="D12" s="6">
        <f t="shared" si="1"/>
        <v>48000</v>
      </c>
      <c r="E12" s="6" t="s">
        <v>18</v>
      </c>
      <c r="F12" s="7">
        <v>0.75</v>
      </c>
      <c r="G12" s="6">
        <f t="shared" si="0"/>
        <v>36000</v>
      </c>
      <c r="H12" s="18"/>
      <c r="I12" s="6">
        <f t="shared" si="2"/>
        <v>96000</v>
      </c>
      <c r="J12" s="6" t="s">
        <v>18</v>
      </c>
      <c r="K12" s="7">
        <v>0.75</v>
      </c>
      <c r="L12" s="6">
        <f t="shared" si="3"/>
        <v>72000</v>
      </c>
      <c r="M12" s="18"/>
      <c r="N12" s="18"/>
      <c r="O12" s="18"/>
      <c r="P12" s="3"/>
    </row>
    <row r="13" spans="2:16" x14ac:dyDescent="0.25">
      <c r="B13" s="5" t="s">
        <v>8</v>
      </c>
      <c r="C13" s="18"/>
      <c r="D13" s="6">
        <f t="shared" si="1"/>
        <v>48000</v>
      </c>
      <c r="E13" s="6" t="s">
        <v>18</v>
      </c>
      <c r="F13" s="7">
        <v>0.75</v>
      </c>
      <c r="G13" s="6">
        <f t="shared" si="0"/>
        <v>36000</v>
      </c>
      <c r="H13" s="18"/>
      <c r="I13" s="6">
        <f t="shared" si="2"/>
        <v>96000</v>
      </c>
      <c r="J13" s="6" t="s">
        <v>18</v>
      </c>
      <c r="K13" s="7">
        <v>0.75</v>
      </c>
      <c r="L13" s="6">
        <f t="shared" si="3"/>
        <v>72000</v>
      </c>
      <c r="M13" s="18"/>
      <c r="N13" s="18"/>
      <c r="O13" s="18"/>
      <c r="P13" s="3"/>
    </row>
    <row r="14" spans="2:16" ht="30" x14ac:dyDescent="0.25">
      <c r="B14" s="5" t="s">
        <v>10</v>
      </c>
      <c r="C14" s="18"/>
      <c r="D14" s="6">
        <f t="shared" si="1"/>
        <v>48000</v>
      </c>
      <c r="E14" s="6" t="s">
        <v>18</v>
      </c>
      <c r="F14" s="7">
        <v>0.75</v>
      </c>
      <c r="G14" s="6">
        <f t="shared" si="0"/>
        <v>36000</v>
      </c>
      <c r="H14" s="18"/>
      <c r="I14" s="6">
        <f t="shared" si="2"/>
        <v>96000</v>
      </c>
      <c r="J14" s="6" t="s">
        <v>16</v>
      </c>
      <c r="K14" s="7">
        <v>0.5</v>
      </c>
      <c r="L14" s="6">
        <f t="shared" si="3"/>
        <v>48000</v>
      </c>
      <c r="M14" s="18"/>
      <c r="N14" s="18"/>
      <c r="O14" s="18"/>
      <c r="P14" s="3"/>
    </row>
    <row r="15" spans="2:16" x14ac:dyDescent="0.25">
      <c r="B15" s="9" t="s">
        <v>9</v>
      </c>
      <c r="C15" s="18"/>
      <c r="D15" s="6">
        <f t="shared" si="1"/>
        <v>48000</v>
      </c>
      <c r="E15" s="6" t="s">
        <v>17</v>
      </c>
      <c r="F15" s="7">
        <v>0.25</v>
      </c>
      <c r="G15" s="6">
        <f t="shared" si="0"/>
        <v>12000</v>
      </c>
      <c r="H15" s="18"/>
      <c r="I15" s="6">
        <f t="shared" si="2"/>
        <v>96000</v>
      </c>
      <c r="J15" s="6" t="s">
        <v>17</v>
      </c>
      <c r="K15" s="7">
        <v>0.25</v>
      </c>
      <c r="L15" s="6">
        <f t="shared" si="3"/>
        <v>24000</v>
      </c>
      <c r="M15" s="18"/>
      <c r="N15" s="18"/>
      <c r="O15" s="18"/>
      <c r="P15" s="3"/>
    </row>
    <row r="16" spans="2:16" x14ac:dyDescent="0.25">
      <c r="B16" s="5" t="s">
        <v>19</v>
      </c>
      <c r="C16" s="18"/>
      <c r="D16" s="6">
        <f t="shared" si="1"/>
        <v>48000</v>
      </c>
      <c r="E16" s="6" t="s">
        <v>21</v>
      </c>
      <c r="F16" s="7">
        <v>0.05</v>
      </c>
      <c r="G16" s="6">
        <f t="shared" si="0"/>
        <v>2400</v>
      </c>
      <c r="H16" s="18"/>
      <c r="I16" s="6">
        <f t="shared" si="2"/>
        <v>96000</v>
      </c>
      <c r="J16" s="6" t="s">
        <v>21</v>
      </c>
      <c r="K16" s="7">
        <v>0.05</v>
      </c>
      <c r="L16" s="6">
        <f t="shared" si="3"/>
        <v>4800</v>
      </c>
      <c r="M16" s="18"/>
      <c r="N16" s="18"/>
      <c r="O16" s="18"/>
      <c r="P16" s="3"/>
    </row>
    <row r="17" spans="2:16" x14ac:dyDescent="0.25">
      <c r="B17" s="5" t="s">
        <v>20</v>
      </c>
      <c r="C17" s="18"/>
      <c r="D17" s="6">
        <f t="shared" si="1"/>
        <v>48000</v>
      </c>
      <c r="E17" s="6" t="s">
        <v>21</v>
      </c>
      <c r="F17" s="7">
        <v>0.05</v>
      </c>
      <c r="G17" s="6">
        <f t="shared" si="0"/>
        <v>2400</v>
      </c>
      <c r="H17" s="18"/>
      <c r="I17" s="6">
        <f t="shared" si="2"/>
        <v>96000</v>
      </c>
      <c r="J17" s="6" t="s">
        <v>21</v>
      </c>
      <c r="K17" s="7">
        <v>0.05</v>
      </c>
      <c r="L17" s="6">
        <f t="shared" si="3"/>
        <v>4800</v>
      </c>
      <c r="M17" s="18"/>
      <c r="N17" s="18"/>
      <c r="O17" s="18"/>
      <c r="P17" s="3"/>
    </row>
    <row r="18" spans="2:16" x14ac:dyDescent="0.25">
      <c r="B18" s="9" t="s">
        <v>11</v>
      </c>
      <c r="C18" s="18"/>
      <c r="D18" s="6">
        <f t="shared" si="1"/>
        <v>48000</v>
      </c>
      <c r="E18" s="6" t="s">
        <v>17</v>
      </c>
      <c r="F18" s="7">
        <v>0.25</v>
      </c>
      <c r="G18" s="6">
        <f t="shared" si="0"/>
        <v>12000</v>
      </c>
      <c r="H18" s="18"/>
      <c r="I18" s="6">
        <f t="shared" si="2"/>
        <v>96000</v>
      </c>
      <c r="J18" s="6" t="s">
        <v>17</v>
      </c>
      <c r="K18" s="7">
        <v>0.25</v>
      </c>
      <c r="L18" s="6">
        <f t="shared" si="3"/>
        <v>24000</v>
      </c>
      <c r="M18" s="18"/>
      <c r="N18" s="18"/>
      <c r="O18" s="18"/>
      <c r="P18" s="3"/>
    </row>
    <row r="19" spans="2:16" x14ac:dyDescent="0.25">
      <c r="B19" s="3"/>
      <c r="C19" s="2"/>
      <c r="D19" s="2"/>
      <c r="E19" s="2"/>
      <c r="F19" s="14" t="s">
        <v>32</v>
      </c>
      <c r="G19" s="2">
        <f>SUM(G5:G18)</f>
        <v>283200</v>
      </c>
      <c r="H19" s="2"/>
      <c r="I19" s="2"/>
      <c r="J19" s="2"/>
      <c r="K19" s="14" t="s">
        <v>32</v>
      </c>
      <c r="L19" s="2">
        <f>SUM(L5:L18)</f>
        <v>518400</v>
      </c>
      <c r="M19" s="2"/>
      <c r="N19" s="14" t="s">
        <v>32</v>
      </c>
      <c r="O19" s="2">
        <f>SUM(O5:O18)</f>
        <v>50000</v>
      </c>
      <c r="P19" s="3"/>
    </row>
    <row r="20" spans="2:16" x14ac:dyDescent="0.25">
      <c r="B20" s="3"/>
      <c r="C20" s="3"/>
      <c r="D20" s="3"/>
      <c r="E20" s="3"/>
      <c r="F20" s="11" t="s">
        <v>29</v>
      </c>
      <c r="G20" s="4">
        <v>0.4</v>
      </c>
      <c r="H20" s="3"/>
      <c r="I20" s="3"/>
      <c r="J20" s="3"/>
      <c r="K20" s="11" t="s">
        <v>29</v>
      </c>
      <c r="L20" s="4">
        <v>0.2</v>
      </c>
      <c r="M20" s="3"/>
      <c r="N20" s="11"/>
      <c r="O20" s="4"/>
      <c r="P20" s="3"/>
    </row>
    <row r="21" spans="2:16" x14ac:dyDescent="0.25">
      <c r="B21" s="3"/>
      <c r="C21" s="3"/>
      <c r="D21" s="3"/>
      <c r="E21" s="3"/>
      <c r="F21" s="12" t="s">
        <v>33</v>
      </c>
      <c r="G21" s="13">
        <f>G19*G20</f>
        <v>113280</v>
      </c>
      <c r="H21" s="3"/>
      <c r="I21" s="3"/>
      <c r="J21" s="3"/>
      <c r="K21" s="12" t="s">
        <v>34</v>
      </c>
      <c r="L21" s="13">
        <f>L19*L20</f>
        <v>103680</v>
      </c>
      <c r="M21" s="3"/>
      <c r="N21" s="12" t="s">
        <v>35</v>
      </c>
      <c r="O21" s="13">
        <f>O19</f>
        <v>50000</v>
      </c>
      <c r="P21" s="3"/>
    </row>
    <row r="22" spans="2:16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2:16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23"/>
      <c r="N23" s="24" t="s">
        <v>28</v>
      </c>
      <c r="O23" s="22">
        <f>G21+L21+O21</f>
        <v>266960</v>
      </c>
      <c r="P23" s="3"/>
    </row>
  </sheetData>
  <mergeCells count="11">
    <mergeCell ref="B1:O1"/>
    <mergeCell ref="E4:F4"/>
    <mergeCell ref="J4:K4"/>
    <mergeCell ref="M5:M18"/>
    <mergeCell ref="N5:N18"/>
    <mergeCell ref="O5:O18"/>
    <mergeCell ref="C5:C18"/>
    <mergeCell ref="H5:H18"/>
    <mergeCell ref="C3:G3"/>
    <mergeCell ref="H3:L3"/>
    <mergeCell ref="M3: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2D56-B010-4869-A66C-28CF74E7963C}">
  <dimension ref="A1:M61"/>
  <sheetViews>
    <sheetView workbookViewId="0">
      <selection activeCell="P6" sqref="P6"/>
    </sheetView>
  </sheetViews>
  <sheetFormatPr baseColWidth="10" defaultColWidth="11.42578125" defaultRowHeight="15" x14ac:dyDescent="0.25"/>
  <cols>
    <col min="1" max="1" width="3.5703125" customWidth="1"/>
    <col min="2" max="2" width="79" customWidth="1"/>
    <col min="3" max="3" width="2.42578125" customWidth="1"/>
    <col min="4" max="4" width="12.7109375" customWidth="1"/>
    <col min="5" max="5" width="8" bestFit="1" customWidth="1"/>
    <col min="6" max="6" width="12.7109375" customWidth="1"/>
    <col min="7" max="7" width="3.5703125" bestFit="1" customWidth="1"/>
    <col min="8" max="8" width="4" customWidth="1"/>
    <col min="9" max="9" width="12.7109375" customWidth="1"/>
    <col min="10" max="10" width="3.5703125" bestFit="1" customWidth="1"/>
    <col min="11" max="11" width="12.7109375" customWidth="1"/>
    <col min="12" max="12" width="3.5703125" bestFit="1" customWidth="1"/>
  </cols>
  <sheetData>
    <row r="1" spans="1:13" ht="18.75" x14ac:dyDescent="0.25">
      <c r="A1" s="3"/>
      <c r="B1" s="46" t="s">
        <v>62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3"/>
    </row>
    <row r="2" spans="1:13" ht="15.75" x14ac:dyDescent="0.25">
      <c r="A2" s="3"/>
      <c r="B2" s="27"/>
      <c r="C2" s="25"/>
      <c r="D2" s="26"/>
      <c r="E2" s="26"/>
      <c r="F2" s="26"/>
      <c r="G2" s="26"/>
      <c r="H2" s="26"/>
      <c r="I2" s="26"/>
      <c r="J2" s="26"/>
      <c r="K2" s="26"/>
      <c r="L2" s="26"/>
      <c r="M2" s="3"/>
    </row>
    <row r="3" spans="1:13" ht="18.75" x14ac:dyDescent="0.25">
      <c r="A3" s="3"/>
      <c r="B3" s="28" t="s">
        <v>36</v>
      </c>
      <c r="C3" s="29"/>
      <c r="D3" s="30" t="s">
        <v>38</v>
      </c>
      <c r="E3" s="30"/>
      <c r="F3" s="30"/>
      <c r="G3" s="30"/>
      <c r="H3" s="26"/>
      <c r="I3" s="31" t="s">
        <v>39</v>
      </c>
      <c r="J3" s="31"/>
      <c r="K3" s="31"/>
      <c r="L3" s="31"/>
      <c r="M3" s="3"/>
    </row>
    <row r="4" spans="1:13" ht="15.75" x14ac:dyDescent="0.25">
      <c r="A4" s="3"/>
      <c r="B4" s="27" t="s">
        <v>37</v>
      </c>
      <c r="C4" s="25"/>
      <c r="D4" s="32" t="s">
        <v>43</v>
      </c>
      <c r="E4" s="26"/>
      <c r="F4" s="32" t="s">
        <v>44</v>
      </c>
      <c r="G4" s="26"/>
      <c r="H4" s="26"/>
      <c r="I4" s="32" t="s">
        <v>43</v>
      </c>
      <c r="J4" s="26"/>
      <c r="K4" s="32" t="s">
        <v>44</v>
      </c>
      <c r="L4" s="26"/>
      <c r="M4" s="3"/>
    </row>
    <row r="5" spans="1:13" ht="15.75" x14ac:dyDescent="0.25">
      <c r="A5" s="3"/>
      <c r="B5" s="33" t="s">
        <v>40</v>
      </c>
      <c r="C5" s="25"/>
      <c r="D5" s="34"/>
      <c r="E5" s="26" t="s">
        <v>41</v>
      </c>
      <c r="F5" s="26"/>
      <c r="G5" s="26"/>
      <c r="H5" s="26"/>
      <c r="I5" s="35"/>
      <c r="J5" s="26" t="s">
        <v>41</v>
      </c>
      <c r="K5" s="26"/>
      <c r="L5" s="26"/>
      <c r="M5" s="3"/>
    </row>
    <row r="6" spans="1:13" ht="15.75" x14ac:dyDescent="0.25">
      <c r="A6" s="3"/>
      <c r="B6" s="33" t="s">
        <v>42</v>
      </c>
      <c r="C6" s="25"/>
      <c r="D6" s="34"/>
      <c r="E6" s="26" t="s">
        <v>41</v>
      </c>
      <c r="F6" s="26"/>
      <c r="G6" s="26"/>
      <c r="H6" s="26"/>
      <c r="I6" s="35"/>
      <c r="J6" s="26" t="s">
        <v>41</v>
      </c>
      <c r="K6" s="26"/>
      <c r="L6" s="26"/>
      <c r="M6" s="3"/>
    </row>
    <row r="7" spans="1:13" ht="15.75" x14ac:dyDescent="0.25">
      <c r="A7" s="3"/>
      <c r="B7" s="27" t="s">
        <v>45</v>
      </c>
      <c r="C7" s="25"/>
      <c r="D7" s="38"/>
      <c r="E7" s="26"/>
      <c r="F7" s="38"/>
      <c r="G7" s="26"/>
      <c r="H7" s="26"/>
      <c r="I7" s="38"/>
      <c r="J7" s="26"/>
      <c r="K7" s="38"/>
      <c r="L7" s="26"/>
      <c r="M7" s="3"/>
    </row>
    <row r="8" spans="1:13" ht="15.75" x14ac:dyDescent="0.25">
      <c r="A8" s="3"/>
      <c r="B8" s="33" t="s">
        <v>46</v>
      </c>
      <c r="C8" s="25"/>
      <c r="D8" s="34"/>
      <c r="E8" s="26" t="s">
        <v>47</v>
      </c>
      <c r="F8" s="39"/>
      <c r="G8" s="40" t="s">
        <v>47</v>
      </c>
      <c r="H8" s="26"/>
      <c r="I8" s="35"/>
      <c r="J8" s="26" t="s">
        <v>47</v>
      </c>
      <c r="K8" s="41"/>
      <c r="L8" s="40" t="s">
        <v>47</v>
      </c>
      <c r="M8" s="3"/>
    </row>
    <row r="9" spans="1:13" ht="15.75" x14ac:dyDescent="0.25">
      <c r="A9" s="3"/>
      <c r="B9" s="33" t="s">
        <v>48</v>
      </c>
      <c r="C9" s="25"/>
      <c r="D9" s="34"/>
      <c r="E9" s="26" t="s">
        <v>47</v>
      </c>
      <c r="F9" s="42"/>
      <c r="G9" s="40"/>
      <c r="H9" s="26"/>
      <c r="I9" s="35"/>
      <c r="J9" s="26" t="s">
        <v>47</v>
      </c>
      <c r="K9" s="43"/>
      <c r="L9" s="40"/>
      <c r="M9" s="3"/>
    </row>
    <row r="10" spans="1:13" ht="15.75" x14ac:dyDescent="0.25">
      <c r="A10" s="3"/>
      <c r="B10" s="33" t="s">
        <v>49</v>
      </c>
      <c r="C10" s="25"/>
      <c r="D10" s="34"/>
      <c r="E10" s="26" t="s">
        <v>47</v>
      </c>
      <c r="F10" s="42"/>
      <c r="G10" s="40"/>
      <c r="H10" s="26"/>
      <c r="I10" s="35"/>
      <c r="J10" s="26" t="s">
        <v>47</v>
      </c>
      <c r="K10" s="43"/>
      <c r="L10" s="40"/>
      <c r="M10" s="3"/>
    </row>
    <row r="11" spans="1:13" ht="15.75" x14ac:dyDescent="0.25">
      <c r="A11" s="3"/>
      <c r="B11" s="27" t="s">
        <v>50</v>
      </c>
      <c r="C11" s="25"/>
      <c r="D11" s="26"/>
      <c r="E11" s="26"/>
      <c r="F11" s="42"/>
      <c r="G11" s="40"/>
      <c r="H11" s="26"/>
      <c r="I11" s="26"/>
      <c r="J11" s="26"/>
      <c r="K11" s="43"/>
      <c r="L11" s="40"/>
      <c r="M11" s="3"/>
    </row>
    <row r="12" spans="1:13" ht="15.75" x14ac:dyDescent="0.25">
      <c r="A12" s="3"/>
      <c r="B12" s="33" t="s">
        <v>51</v>
      </c>
      <c r="C12" s="25"/>
      <c r="D12" s="34"/>
      <c r="E12" s="26" t="s">
        <v>47</v>
      </c>
      <c r="F12" s="42"/>
      <c r="G12" s="40"/>
      <c r="H12" s="26"/>
      <c r="I12" s="35"/>
      <c r="J12" s="26" t="s">
        <v>47</v>
      </c>
      <c r="K12" s="43"/>
      <c r="L12" s="40"/>
      <c r="M12" s="3"/>
    </row>
    <row r="13" spans="1:13" ht="15.75" x14ac:dyDescent="0.25">
      <c r="A13" s="3"/>
      <c r="B13" s="33" t="s">
        <v>52</v>
      </c>
      <c r="C13" s="25"/>
      <c r="D13" s="34"/>
      <c r="E13" s="26" t="s">
        <v>47</v>
      </c>
      <c r="F13" s="42"/>
      <c r="G13" s="40"/>
      <c r="H13" s="26"/>
      <c r="I13" s="35"/>
      <c r="J13" s="26" t="s">
        <v>47</v>
      </c>
      <c r="K13" s="43"/>
      <c r="L13" s="40"/>
      <c r="M13" s="3"/>
    </row>
    <row r="14" spans="1:13" ht="15.75" x14ac:dyDescent="0.25">
      <c r="A14" s="3"/>
      <c r="B14" s="33" t="s">
        <v>53</v>
      </c>
      <c r="C14" s="25"/>
      <c r="D14" s="34"/>
      <c r="E14" s="26" t="s">
        <v>47</v>
      </c>
      <c r="F14" s="44"/>
      <c r="G14" s="40"/>
      <c r="H14" s="26"/>
      <c r="I14" s="35"/>
      <c r="J14" s="26" t="s">
        <v>47</v>
      </c>
      <c r="K14" s="45"/>
      <c r="L14" s="40"/>
      <c r="M14" s="3"/>
    </row>
    <row r="15" spans="1:13" ht="15.75" x14ac:dyDescent="0.25">
      <c r="A15" s="3"/>
      <c r="B15" s="27" t="s">
        <v>54</v>
      </c>
      <c r="C15" s="25"/>
      <c r="D15" s="26"/>
      <c r="E15" s="26"/>
      <c r="F15" s="26"/>
      <c r="G15" s="26"/>
      <c r="H15" s="26"/>
      <c r="I15" s="26"/>
      <c r="J15" s="26"/>
      <c r="K15" s="26"/>
      <c r="L15" s="26"/>
      <c r="M15" s="3"/>
    </row>
    <row r="16" spans="1:13" ht="15.75" x14ac:dyDescent="0.25">
      <c r="A16" s="3"/>
      <c r="B16" s="33" t="s">
        <v>55</v>
      </c>
      <c r="C16" s="25"/>
      <c r="D16" s="34"/>
      <c r="E16" s="26" t="s">
        <v>47</v>
      </c>
      <c r="F16" s="26"/>
      <c r="G16" s="26"/>
      <c r="H16" s="26"/>
      <c r="I16" s="35"/>
      <c r="J16" s="26" t="s">
        <v>47</v>
      </c>
      <c r="K16" s="26"/>
      <c r="L16" s="26"/>
      <c r="M16" s="3"/>
    </row>
    <row r="17" spans="1:13" ht="15.75" x14ac:dyDescent="0.25">
      <c r="A17" s="3"/>
      <c r="B17" s="33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3"/>
    </row>
    <row r="18" spans="1:13" ht="18.75" x14ac:dyDescent="0.25">
      <c r="A18" s="3"/>
      <c r="B18" s="28" t="s">
        <v>56</v>
      </c>
      <c r="C18" s="29"/>
      <c r="D18" s="26"/>
      <c r="E18" s="26"/>
      <c r="F18" s="26"/>
      <c r="G18" s="26"/>
      <c r="H18" s="26"/>
      <c r="I18" s="26"/>
      <c r="J18" s="26"/>
      <c r="K18" s="26"/>
      <c r="L18" s="26"/>
      <c r="M18" s="3"/>
    </row>
    <row r="19" spans="1:13" ht="15.75" x14ac:dyDescent="0.25">
      <c r="A19" s="3"/>
      <c r="B19" s="27" t="s">
        <v>57</v>
      </c>
      <c r="C19" s="25"/>
      <c r="D19" s="30" t="s">
        <v>38</v>
      </c>
      <c r="E19" s="30"/>
      <c r="F19" s="30"/>
      <c r="G19" s="30"/>
      <c r="H19" s="26"/>
      <c r="I19" s="31" t="s">
        <v>39</v>
      </c>
      <c r="J19" s="31"/>
      <c r="K19" s="31"/>
      <c r="L19" s="31"/>
      <c r="M19" s="3"/>
    </row>
    <row r="20" spans="1:13" s="37" customFormat="1" ht="15.75" x14ac:dyDescent="0.25">
      <c r="A20" s="1"/>
      <c r="B20" s="36"/>
      <c r="C20" s="26"/>
      <c r="D20" s="32" t="s">
        <v>43</v>
      </c>
      <c r="E20" s="26"/>
      <c r="F20" s="32" t="s">
        <v>44</v>
      </c>
      <c r="G20" s="26"/>
      <c r="H20" s="26"/>
      <c r="I20" s="32" t="s">
        <v>43</v>
      </c>
      <c r="J20" s="26"/>
      <c r="K20" s="32" t="s">
        <v>44</v>
      </c>
      <c r="L20" s="26"/>
      <c r="M20" s="1"/>
    </row>
    <row r="21" spans="1:13" ht="15.75" x14ac:dyDescent="0.25">
      <c r="A21" s="3"/>
      <c r="B21" s="33" t="s">
        <v>58</v>
      </c>
      <c r="C21" s="25"/>
      <c r="D21" s="34"/>
      <c r="E21" s="26" t="s">
        <v>47</v>
      </c>
      <c r="F21" s="39"/>
      <c r="G21" s="40" t="s">
        <v>47</v>
      </c>
      <c r="H21" s="26"/>
      <c r="I21" s="35"/>
      <c r="J21" s="26" t="s">
        <v>47</v>
      </c>
      <c r="K21" s="41"/>
      <c r="L21" s="40" t="s">
        <v>47</v>
      </c>
      <c r="M21" s="3"/>
    </row>
    <row r="22" spans="1:13" ht="15.75" x14ac:dyDescent="0.25">
      <c r="A22" s="3"/>
      <c r="B22" s="33" t="s">
        <v>59</v>
      </c>
      <c r="C22" s="25"/>
      <c r="D22" s="34"/>
      <c r="E22" s="26" t="s">
        <v>47</v>
      </c>
      <c r="F22" s="42"/>
      <c r="G22" s="40"/>
      <c r="H22" s="26"/>
      <c r="I22" s="35"/>
      <c r="J22" s="26"/>
      <c r="K22" s="43"/>
      <c r="L22" s="40"/>
      <c r="M22" s="3"/>
    </row>
    <row r="23" spans="1:13" ht="15.75" x14ac:dyDescent="0.25">
      <c r="A23" s="3"/>
      <c r="B23" s="33" t="s">
        <v>60</v>
      </c>
      <c r="C23" s="25"/>
      <c r="D23" s="34"/>
      <c r="E23" s="26" t="s">
        <v>47</v>
      </c>
      <c r="F23" s="44"/>
      <c r="G23" s="40"/>
      <c r="H23" s="26"/>
      <c r="I23" s="35"/>
      <c r="J23" s="26"/>
      <c r="K23" s="45"/>
      <c r="L23" s="40"/>
      <c r="M23" s="3"/>
    </row>
    <row r="24" spans="1:13" ht="15.75" x14ac:dyDescent="0.25">
      <c r="A24" s="3"/>
      <c r="B24" s="27" t="s">
        <v>54</v>
      </c>
      <c r="C24" s="25"/>
      <c r="D24" s="26"/>
      <c r="E24" s="26"/>
      <c r="F24" s="26"/>
      <c r="G24" s="26"/>
      <c r="H24" s="26"/>
      <c r="I24" s="26"/>
      <c r="J24" s="26"/>
      <c r="K24" s="26"/>
      <c r="L24" s="26"/>
      <c r="M24" s="3"/>
    </row>
    <row r="25" spans="1:13" ht="15.75" x14ac:dyDescent="0.25">
      <c r="A25" s="3"/>
      <c r="B25" s="33" t="s">
        <v>61</v>
      </c>
      <c r="C25" s="25"/>
      <c r="D25" s="34"/>
      <c r="E25" s="26" t="s">
        <v>47</v>
      </c>
      <c r="F25" s="26"/>
      <c r="G25" s="26"/>
      <c r="H25" s="26"/>
      <c r="I25" s="35"/>
      <c r="J25" s="26" t="s">
        <v>47</v>
      </c>
      <c r="K25" s="26"/>
      <c r="L25" s="26"/>
      <c r="M25" s="3"/>
    </row>
    <row r="26" spans="1:1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5.75" x14ac:dyDescent="0.25">
      <c r="A27" s="3"/>
      <c r="B27" s="36" t="s">
        <v>63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</sheetData>
  <mergeCells count="13">
    <mergeCell ref="D19:G19"/>
    <mergeCell ref="I19:L19"/>
    <mergeCell ref="F21:F23"/>
    <mergeCell ref="G21:G23"/>
    <mergeCell ref="K21:K23"/>
    <mergeCell ref="L21:L23"/>
    <mergeCell ref="D3:G3"/>
    <mergeCell ref="I3:L3"/>
    <mergeCell ref="F8:F14"/>
    <mergeCell ref="G8:G14"/>
    <mergeCell ref="K8:K14"/>
    <mergeCell ref="L8:L14"/>
    <mergeCell ref="B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y valor estimado_lote 1</vt:lpstr>
      <vt:lpstr>Precios y valor estimado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Barberán González, Juan (CPEN)</cp:lastModifiedBy>
  <dcterms:created xsi:type="dcterms:W3CDTF">2021-12-17T16:01:09Z</dcterms:created>
  <dcterms:modified xsi:type="dcterms:W3CDTF">2026-06-26T09:02:21Z</dcterms:modified>
</cp:coreProperties>
</file>