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I:\Nicdo\Administracion\COMPRAS\EXPEDIENTES\EXP 2026\AM26-0001 - AM - Refrescos, cervezas, panadería Larra\02. Condiciones Reguladoras\b\"/>
    </mc:Choice>
  </mc:AlternateContent>
  <xr:revisionPtr revIDLastSave="0" documentId="13_ncr:1_{64D0CFE6-F0A7-46B3-A054-6A72258A4A21}" xr6:coauthVersionLast="47" xr6:coauthVersionMax="47" xr10:uidLastSave="{00000000-0000-0000-0000-000000000000}"/>
  <bookViews>
    <workbookView xWindow="-120" yWindow="-120" windowWidth="29040" windowHeight="15840" xr2:uid="{F3B90AC5-01DC-4C93-A228-6273C07BE53D}"/>
  </bookViews>
  <sheets>
    <sheet name="Lote 1" sheetId="2" r:id="rId1"/>
    <sheet name="Lote 2" sheetId="5" r:id="rId2"/>
    <sheet name="Lote 3" sheetId="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3" i="2" l="1"/>
  <c r="C12" i="2"/>
  <c r="C12" i="7"/>
  <c r="C13" i="7"/>
  <c r="C14" i="5"/>
  <c r="C14" i="2"/>
  <c r="D17" i="7"/>
  <c r="D18" i="5"/>
  <c r="D19" i="2"/>
  <c r="C19" i="2"/>
  <c r="C18" i="5"/>
  <c r="C17" i="7"/>
  <c r="C16" i="7" l="1"/>
  <c r="C15" i="7"/>
  <c r="C14" i="7"/>
  <c r="C11" i="7"/>
  <c r="C17" i="5"/>
  <c r="C16" i="5"/>
  <c r="C15" i="5"/>
  <c r="C13" i="5"/>
  <c r="C12" i="5"/>
  <c r="C11" i="5"/>
  <c r="C10" i="5"/>
  <c r="C18" i="2"/>
  <c r="C17" i="2"/>
  <c r="C16" i="2"/>
  <c r="C15" i="2"/>
  <c r="C11" i="2"/>
  <c r="C10" i="2"/>
</calcChain>
</file>

<file path=xl/sharedStrings.xml><?xml version="1.0" encoding="utf-8"?>
<sst xmlns="http://schemas.openxmlformats.org/spreadsheetml/2006/main" count="41" uniqueCount="32">
  <si>
    <t>BARRIL 30L</t>
  </si>
  <si>
    <t>BARRIL 30 L "TOSTADA"</t>
  </si>
  <si>
    <t>NAPOLITANA CHOCOLATE</t>
  </si>
  <si>
    <t>CROISSANT</t>
  </si>
  <si>
    <t>MAGDALENAS CHOCOLATE</t>
  </si>
  <si>
    <t>COULANT CHOCOLATE</t>
  </si>
  <si>
    <t>PRECIO MÁXIMO OFERTADO hasta el 31/12/2026</t>
  </si>
  <si>
    <t>PRECIO MÁXIMO hasta el 31/12/2026</t>
  </si>
  <si>
    <t>Lote 1: Refrescos, aguas y bebidas alcohólicas</t>
  </si>
  <si>
    <t>Lote 2:  Panadería y bollería</t>
  </si>
  <si>
    <t xml:space="preserve"> Lote 3: Cervezas</t>
  </si>
  <si>
    <t>CERVEZA LAGER 1/3 L</t>
  </si>
  <si>
    <t>CERVEZA SIN GLUTEN 1/3 L</t>
  </si>
  <si>
    <t>CERVEZA RADLER 1/3 L</t>
  </si>
  <si>
    <t>Los precios unitarios máximos ofertadors resultarán de aplicación hasta el 31 de diciembre de 2026. NICDO podrá realizar con suficiente antelación al inicio cada año natural siguiente, solicitud de oferta económica a todas las entidades seleccionadas, con vigencia de precios unitarios hasta el 31 de diciembre de cada año.</t>
  </si>
  <si>
    <t>BARRA PANNIER PLUS (360/390 grs)</t>
  </si>
  <si>
    <t>PAN SIN GLUTEN (100 grs)</t>
  </si>
  <si>
    <t xml:space="preserve">AGUA 1,5L </t>
  </si>
  <si>
    <t>AGUA 1/3</t>
  </si>
  <si>
    <t>MOSTO BLANCO 1L</t>
  </si>
  <si>
    <t>CERVEZA TOSTADA 0,0 1/3 L</t>
  </si>
  <si>
    <t>COOKIES DE CHOCOLATE (90 grs) individuales</t>
  </si>
  <si>
    <t>Anexo IV - Catálogo de productos</t>
  </si>
  <si>
    <t xml:space="preserve">NAPOLITANA </t>
  </si>
  <si>
    <t>TONICA 20cl</t>
  </si>
  <si>
    <t>Los precios unitarios máximos ofertados se utilizarán para seleccionar a las 3 entidades que resultarán homologadas en el Acuerdo Marco. En cualquier caso, estos precios serán tenidos en cuenta posteriormente, en la licitacion derivada, como los de aplicación hasta el 31 de diciembre de 2026, segun lo establecido en el apartado 25.2 de las Condiciones Reguladoras.</t>
  </si>
  <si>
    <t xml:space="preserve">COCA COLA o COCA COLA ZERO, LATA 33cl  </t>
  </si>
  <si>
    <t>AQUARIUS NARANJA, LIMÓN, LATA 33cl</t>
  </si>
  <si>
    <t>KAS NARANJA, LIMÓN, LATA 33cl</t>
  </si>
  <si>
    <t>GINEBRA 1ª MARCA SEAGRAMS o similar 70cl</t>
  </si>
  <si>
    <t>NECTAR PIÑA, NARANJA, etc., 20cl</t>
  </si>
  <si>
    <t xml:space="preserve">El precio ofertado por la entidad licitadora no podrá superar en ningún caso el precio unitario máximo indicado al efecto. La emisión de un precio por encima de este supondrá la inadmisión de la oferta. NICDO, para la valoración del criterio precio, aplicará el importe indicado en el cuadro rojo con fondo gris. Este precio no incluye el Impuesto sobre el valor añadido (IVA).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</si>
</sst>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7" x14ac:knownFonts="1">
    <font>
      <sz val="11"/>
      <color theme="1"/>
      <name val="Calibri"/>
      <family val="2"/>
      <scheme val="minor"/>
    </font>
    <font>
      <b/>
      <sz val="11"/>
      <color theme="1"/>
      <name val="Calibri"/>
      <family val="2"/>
      <scheme val="minor"/>
    </font>
    <font>
      <b/>
      <sz val="16"/>
      <color theme="1"/>
      <name val="Calibri"/>
      <family val="2"/>
      <scheme val="minor"/>
    </font>
    <font>
      <b/>
      <sz val="14"/>
      <color theme="1"/>
      <name val="Calibri"/>
      <family val="2"/>
      <scheme val="minor"/>
    </font>
    <font>
      <b/>
      <sz val="14"/>
      <color theme="0"/>
      <name val="Calibri"/>
      <family val="2"/>
      <scheme val="minor"/>
    </font>
    <font>
      <sz val="10"/>
      <color theme="1"/>
      <name val="Calibri"/>
      <family val="2"/>
    </font>
    <font>
      <sz val="10"/>
      <color theme="1"/>
      <name val="Calibri"/>
      <family val="2"/>
      <scheme val="minor"/>
    </font>
  </fonts>
  <fills count="4">
    <fill>
      <patternFill patternType="none"/>
    </fill>
    <fill>
      <patternFill patternType="gray125"/>
    </fill>
    <fill>
      <patternFill patternType="solid">
        <fgColor rgb="FFC00000"/>
        <bgColor indexed="64"/>
      </patternFill>
    </fill>
    <fill>
      <patternFill patternType="solid">
        <fgColor theme="0" tint="-0.149998474074526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top style="thick">
        <color rgb="FFC0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rgb="FFC00000"/>
      </left>
      <right style="medium">
        <color rgb="FFC00000"/>
      </right>
      <top style="medium">
        <color rgb="FFC00000"/>
      </top>
      <bottom style="medium">
        <color rgb="FFC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rgb="FFC00000"/>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36">
    <xf numFmtId="0" fontId="0" fillId="0" borderId="0" xfId="0"/>
    <xf numFmtId="0" fontId="0" fillId="0" borderId="1" xfId="0" applyBorder="1"/>
    <xf numFmtId="0" fontId="2" fillId="0" borderId="0" xfId="0" applyFont="1" applyAlignment="1">
      <alignment horizontal="center" vertical="center"/>
    </xf>
    <xf numFmtId="0" fontId="0" fillId="0" borderId="2" xfId="0" applyBorder="1"/>
    <xf numFmtId="0" fontId="1" fillId="0" borderId="1" xfId="0"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1" fillId="0" borderId="6" xfId="0" applyFont="1" applyBorder="1" applyAlignment="1">
      <alignment horizontal="center" vertical="center" wrapText="1"/>
    </xf>
    <xf numFmtId="0" fontId="0" fillId="0" borderId="8" xfId="0" applyBorder="1"/>
    <xf numFmtId="0" fontId="1" fillId="0" borderId="0" xfId="0" applyFont="1" applyAlignment="1">
      <alignment horizontal="right"/>
    </xf>
    <xf numFmtId="164" fontId="0" fillId="0" borderId="1" xfId="0" applyNumberFormat="1" applyBorder="1" applyAlignment="1">
      <alignment horizontal="center"/>
    </xf>
    <xf numFmtId="0" fontId="0" fillId="0" borderId="7" xfId="0" applyBorder="1"/>
    <xf numFmtId="164" fontId="0" fillId="0" borderId="12" xfId="0" applyNumberFormat="1" applyBorder="1" applyAlignment="1">
      <alignment horizontal="center"/>
    </xf>
    <xf numFmtId="164" fontId="0" fillId="0" borderId="0" xfId="0" applyNumberFormat="1" applyAlignment="1">
      <alignment horizontal="center"/>
    </xf>
    <xf numFmtId="164" fontId="0" fillId="0" borderId="21" xfId="0" applyNumberFormat="1" applyBorder="1" applyAlignment="1">
      <alignment horizontal="center"/>
    </xf>
    <xf numFmtId="164" fontId="0" fillId="0" borderId="20" xfId="0" applyNumberFormat="1" applyBorder="1" applyAlignment="1">
      <alignment horizontal="center"/>
    </xf>
    <xf numFmtId="164" fontId="0" fillId="0" borderId="22" xfId="0" applyNumberFormat="1" applyBorder="1" applyAlignment="1">
      <alignment horizontal="center"/>
    </xf>
    <xf numFmtId="164" fontId="0" fillId="3" borderId="11" xfId="0" applyNumberFormat="1" applyFill="1" applyBorder="1" applyAlignment="1">
      <alignment horizontal="center"/>
    </xf>
    <xf numFmtId="164" fontId="1" fillId="0" borderId="13" xfId="0" applyNumberFormat="1" applyFont="1" applyBorder="1" applyAlignment="1">
      <alignment horizontal="center" vertical="center" wrapText="1"/>
    </xf>
    <xf numFmtId="164" fontId="0" fillId="0" borderId="11" xfId="0" applyNumberFormat="1" applyBorder="1" applyAlignment="1" applyProtection="1">
      <alignment horizontal="center"/>
      <protection locked="0"/>
    </xf>
    <xf numFmtId="0" fontId="3" fillId="0" borderId="0" xfId="0" applyFont="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0" xfId="0" applyFont="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9"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2621280</xdr:colOff>
      <xdr:row>1</xdr:row>
      <xdr:rowOff>7620</xdr:rowOff>
    </xdr:from>
    <xdr:to>
      <xdr:col>2</xdr:col>
      <xdr:colOff>1030287</xdr:colOff>
      <xdr:row>3</xdr:row>
      <xdr:rowOff>57785</xdr:rowOff>
    </xdr:to>
    <xdr:pic>
      <xdr:nvPicPr>
        <xdr:cNvPr id="2" name="Imagen 1" descr="Logotipo, nombre de la empresa&#10;&#10;Descripción generada automáticamente">
          <a:extLst>
            <a:ext uri="{FF2B5EF4-FFF2-40B4-BE49-F238E27FC236}">
              <a16:creationId xmlns:a16="http://schemas.microsoft.com/office/drawing/2014/main" id="{02749E1B-2D8A-6217-6739-53F4E7165F5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718" t="31513" r="9718" b="31513"/>
        <a:stretch/>
      </xdr:blipFill>
      <xdr:spPr bwMode="auto">
        <a:xfrm>
          <a:off x="3383280" y="198120"/>
          <a:ext cx="1342707" cy="43116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2499360</xdr:colOff>
      <xdr:row>0</xdr:row>
      <xdr:rowOff>163830</xdr:rowOff>
    </xdr:from>
    <xdr:to>
      <xdr:col>2</xdr:col>
      <xdr:colOff>1067435</xdr:colOff>
      <xdr:row>3</xdr:row>
      <xdr:rowOff>31115</xdr:rowOff>
    </xdr:to>
    <xdr:pic>
      <xdr:nvPicPr>
        <xdr:cNvPr id="2" name="Imagen 1" descr="Logotipo, nombre de la empresa&#10;&#10;Descripción generada automáticamente">
          <a:extLst>
            <a:ext uri="{FF2B5EF4-FFF2-40B4-BE49-F238E27FC236}">
              <a16:creationId xmlns:a16="http://schemas.microsoft.com/office/drawing/2014/main" id="{181A5DD2-4912-42B7-A2CC-15E1D31B7E5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718" t="31513" r="9718" b="31513"/>
        <a:stretch/>
      </xdr:blipFill>
      <xdr:spPr bwMode="auto">
        <a:xfrm>
          <a:off x="3261360" y="163830"/>
          <a:ext cx="1320800" cy="43878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2238375</xdr:colOff>
      <xdr:row>1</xdr:row>
      <xdr:rowOff>124386</xdr:rowOff>
    </xdr:from>
    <xdr:to>
      <xdr:col>2</xdr:col>
      <xdr:colOff>1210559</xdr:colOff>
      <xdr:row>3</xdr:row>
      <xdr:rowOff>238589</xdr:rowOff>
    </xdr:to>
    <xdr:pic>
      <xdr:nvPicPr>
        <xdr:cNvPr id="2" name="Imagen 1" descr="Logotipo, nombre de la empresa&#10;&#10;Descripción generada automáticamente">
          <a:extLst>
            <a:ext uri="{FF2B5EF4-FFF2-40B4-BE49-F238E27FC236}">
              <a16:creationId xmlns:a16="http://schemas.microsoft.com/office/drawing/2014/main" id="{17F768D9-F02F-4C41-A549-2D1CD4A0B68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718" t="31513" r="9718" b="31513"/>
        <a:stretch/>
      </xdr:blipFill>
      <xdr:spPr bwMode="auto">
        <a:xfrm>
          <a:off x="3000375" y="314886"/>
          <a:ext cx="1505834" cy="495203"/>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96427D-A91D-4106-84E0-A8EA95945F5B}">
  <dimension ref="B5:M26"/>
  <sheetViews>
    <sheetView showGridLines="0" tabSelected="1" zoomScaleNormal="100" workbookViewId="0">
      <selection activeCell="C30" sqref="C30"/>
    </sheetView>
  </sheetViews>
  <sheetFormatPr baseColWidth="10" defaultRowHeight="15" x14ac:dyDescent="0.25"/>
  <cols>
    <col min="2" max="2" width="44" bestFit="1" customWidth="1"/>
    <col min="3" max="3" width="24.85546875" customWidth="1"/>
    <col min="4" max="4" width="25.7109375" customWidth="1"/>
  </cols>
  <sheetData>
    <row r="5" spans="2:13" ht="21" customHeight="1" x14ac:dyDescent="0.25">
      <c r="B5" s="20" t="s">
        <v>22</v>
      </c>
      <c r="C5" s="20"/>
      <c r="D5" s="20"/>
      <c r="E5" s="2"/>
      <c r="F5" s="2"/>
      <c r="G5" s="2"/>
      <c r="H5" s="2"/>
      <c r="I5" s="2"/>
      <c r="J5" s="2"/>
      <c r="K5" s="2"/>
      <c r="L5" s="2"/>
      <c r="M5" s="2"/>
    </row>
    <row r="6" spans="2:13" ht="13.15" customHeight="1" thickBot="1" x14ac:dyDescent="0.3">
      <c r="B6" s="5"/>
      <c r="C6" s="5"/>
      <c r="D6" s="5"/>
      <c r="E6" s="2"/>
      <c r="F6" s="2"/>
      <c r="G6" s="2"/>
      <c r="H6" s="2"/>
      <c r="I6" s="2"/>
      <c r="J6" s="2"/>
      <c r="K6" s="2"/>
      <c r="L6" s="2"/>
      <c r="M6" s="2"/>
    </row>
    <row r="7" spans="2:13" ht="21.75" thickBot="1" x14ac:dyDescent="0.3">
      <c r="B7" s="21" t="s">
        <v>8</v>
      </c>
      <c r="C7" s="22"/>
      <c r="D7" s="23"/>
      <c r="E7" s="2"/>
      <c r="F7" s="2"/>
      <c r="G7" s="2"/>
      <c r="H7" s="2"/>
      <c r="I7" s="2"/>
      <c r="J7" s="2"/>
      <c r="K7" s="2"/>
      <c r="L7" s="2"/>
      <c r="M7" s="2"/>
    </row>
    <row r="9" spans="2:13" ht="33.75" customHeight="1" thickBot="1" x14ac:dyDescent="0.3">
      <c r="B9" s="8"/>
      <c r="C9" s="7" t="s">
        <v>7</v>
      </c>
      <c r="D9" s="18" t="s">
        <v>6</v>
      </c>
    </row>
    <row r="10" spans="2:13" ht="15.75" thickBot="1" x14ac:dyDescent="0.3">
      <c r="B10" s="11" t="s">
        <v>26</v>
      </c>
      <c r="C10" s="12">
        <f>0.67*1.1</f>
        <v>0.7370000000000001</v>
      </c>
      <c r="D10" s="19"/>
    </row>
    <row r="11" spans="2:13" ht="15.75" thickBot="1" x14ac:dyDescent="0.3">
      <c r="B11" s="1" t="s">
        <v>27</v>
      </c>
      <c r="C11" s="12">
        <f>0.747*1.1</f>
        <v>0.8217000000000001</v>
      </c>
      <c r="D11" s="19"/>
    </row>
    <row r="12" spans="2:13" ht="15.75" thickBot="1" x14ac:dyDescent="0.3">
      <c r="B12" s="1" t="s">
        <v>28</v>
      </c>
      <c r="C12" s="12">
        <f>0.568*1.1</f>
        <v>0.62480000000000002</v>
      </c>
      <c r="D12" s="19"/>
    </row>
    <row r="13" spans="2:13" ht="15.75" thickBot="1" x14ac:dyDescent="0.3">
      <c r="B13" s="1" t="s">
        <v>17</v>
      </c>
      <c r="C13" s="12">
        <f>0.508*1.1</f>
        <v>0.55880000000000007</v>
      </c>
      <c r="D13" s="19"/>
    </row>
    <row r="14" spans="2:13" ht="15.75" thickBot="1" x14ac:dyDescent="0.3">
      <c r="B14" s="1" t="s">
        <v>18</v>
      </c>
      <c r="C14" s="12">
        <f>0.235*1.1</f>
        <v>0.25850000000000001</v>
      </c>
      <c r="D14" s="19"/>
    </row>
    <row r="15" spans="2:13" ht="15.75" thickBot="1" x14ac:dyDescent="0.3">
      <c r="B15" s="1" t="s">
        <v>29</v>
      </c>
      <c r="C15" s="12">
        <f>12.96*1.1</f>
        <v>14.256000000000002</v>
      </c>
      <c r="D15" s="19"/>
    </row>
    <row r="16" spans="2:13" ht="15.75" thickBot="1" x14ac:dyDescent="0.3">
      <c r="B16" s="1" t="s">
        <v>24</v>
      </c>
      <c r="C16" s="12">
        <f>0.77*1.1</f>
        <v>0.84700000000000009</v>
      </c>
      <c r="D16" s="19"/>
    </row>
    <row r="17" spans="2:4" ht="15.75" thickBot="1" x14ac:dyDescent="0.3">
      <c r="B17" s="1" t="s">
        <v>19</v>
      </c>
      <c r="C17" s="12">
        <f>1.34*1.1</f>
        <v>1.4740000000000002</v>
      </c>
      <c r="D17" s="19"/>
    </row>
    <row r="18" spans="2:4" ht="15.75" thickBot="1" x14ac:dyDescent="0.3">
      <c r="B18" s="1" t="s">
        <v>30</v>
      </c>
      <c r="C18" s="14">
        <f>0.55*1.1</f>
        <v>0.60500000000000009</v>
      </c>
      <c r="D18" s="19"/>
    </row>
    <row r="19" spans="2:4" ht="15.75" thickBot="1" x14ac:dyDescent="0.3">
      <c r="C19" s="15">
        <f>C10+C11+C12+C13+C14+C15+C16+C17+C18</f>
        <v>20.182800000000004</v>
      </c>
      <c r="D19" s="17">
        <f>SUM(D10:D18)</f>
        <v>0</v>
      </c>
    </row>
    <row r="20" spans="2:4" ht="15.75" thickBot="1" x14ac:dyDescent="0.3">
      <c r="C20" s="13"/>
    </row>
    <row r="21" spans="2:4" ht="58.5" customHeight="1" thickBot="1" x14ac:dyDescent="0.3">
      <c r="B21" s="33" t="s">
        <v>31</v>
      </c>
      <c r="C21" s="34"/>
      <c r="D21" s="35"/>
    </row>
    <row r="22" spans="2:4" ht="15.75" thickBot="1" x14ac:dyDescent="0.3"/>
    <row r="23" spans="2:4" ht="15" customHeight="1" x14ac:dyDescent="0.25">
      <c r="B23" s="24" t="s">
        <v>14</v>
      </c>
      <c r="C23" s="25"/>
      <c r="D23" s="26"/>
    </row>
    <row r="24" spans="2:4" x14ac:dyDescent="0.25">
      <c r="B24" s="27"/>
      <c r="C24" s="28"/>
      <c r="D24" s="29"/>
    </row>
    <row r="25" spans="2:4" x14ac:dyDescent="0.25">
      <c r="B25" s="27"/>
      <c r="C25" s="28"/>
      <c r="D25" s="29"/>
    </row>
    <row r="26" spans="2:4" ht="15.75" thickBot="1" x14ac:dyDescent="0.3">
      <c r="B26" s="30"/>
      <c r="C26" s="31"/>
      <c r="D26" s="32"/>
    </row>
  </sheetData>
  <sheetProtection algorithmName="SHA-512" hashValue="lgRp1n6vw7Wu9e1C9k+BShLYTaqN9o/eP/Gbap3B5SN9bT2NKmg1azeIc/WT+Td1R9eEhoxIauBa5tmtCTzQhQ==" saltValue="Ysltu/F6IXq4zmJDWxZjYw==" spinCount="100000" sheet="1" objects="1" scenarios="1"/>
  <mergeCells count="4">
    <mergeCell ref="B7:D7"/>
    <mergeCell ref="B5:D5"/>
    <mergeCell ref="B23:D26"/>
    <mergeCell ref="B21:D2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C1984-D6B2-4E65-B0FD-E739B5EABF09}">
  <dimension ref="B5:M25"/>
  <sheetViews>
    <sheetView showGridLines="0" workbookViewId="0">
      <selection activeCell="E1" sqref="E1"/>
    </sheetView>
  </sheetViews>
  <sheetFormatPr baseColWidth="10" defaultRowHeight="15" x14ac:dyDescent="0.25"/>
  <cols>
    <col min="2" max="2" width="41.28515625" customWidth="1"/>
    <col min="3" max="3" width="25.28515625" customWidth="1"/>
    <col min="4" max="4" width="26.7109375" customWidth="1"/>
  </cols>
  <sheetData>
    <row r="5" spans="2:13" ht="21" customHeight="1" x14ac:dyDescent="0.25">
      <c r="B5" s="20" t="s">
        <v>22</v>
      </c>
      <c r="C5" s="20"/>
      <c r="D5" s="20"/>
      <c r="E5" s="2"/>
      <c r="F5" s="2"/>
      <c r="G5" s="2"/>
      <c r="H5" s="2"/>
      <c r="I5" s="2"/>
      <c r="J5" s="2"/>
      <c r="K5" s="2"/>
      <c r="L5" s="2"/>
      <c r="M5" s="2"/>
    </row>
    <row r="6" spans="2:13" ht="12" customHeight="1" thickBot="1" x14ac:dyDescent="0.3">
      <c r="B6" s="6"/>
      <c r="C6" s="6"/>
      <c r="D6" s="6"/>
      <c r="E6" s="2"/>
      <c r="F6" s="2"/>
      <c r="G6" s="2"/>
      <c r="H6" s="2"/>
      <c r="I6" s="2"/>
      <c r="J6" s="2"/>
      <c r="K6" s="2"/>
      <c r="L6" s="2"/>
      <c r="M6" s="2"/>
    </row>
    <row r="7" spans="2:13" ht="21.75" thickBot="1" x14ac:dyDescent="0.3">
      <c r="B7" s="21" t="s">
        <v>9</v>
      </c>
      <c r="C7" s="22"/>
      <c r="D7" s="23"/>
      <c r="E7" s="2"/>
      <c r="F7" s="2"/>
      <c r="G7" s="2"/>
      <c r="H7" s="2"/>
      <c r="I7" s="2"/>
      <c r="J7" s="2"/>
      <c r="K7" s="2"/>
      <c r="L7" s="2"/>
      <c r="M7" s="2"/>
    </row>
    <row r="9" spans="2:13" ht="30.75" thickBot="1" x14ac:dyDescent="0.3">
      <c r="B9" s="8"/>
      <c r="C9" s="7" t="s">
        <v>7</v>
      </c>
      <c r="D9" s="4" t="s">
        <v>6</v>
      </c>
    </row>
    <row r="10" spans="2:13" ht="15.75" thickBot="1" x14ac:dyDescent="0.3">
      <c r="B10" s="11" t="s">
        <v>15</v>
      </c>
      <c r="C10" s="10">
        <f>0.945*1.1</f>
        <v>1.0395000000000001</v>
      </c>
      <c r="D10" s="19"/>
    </row>
    <row r="11" spans="2:13" ht="15.75" thickBot="1" x14ac:dyDescent="0.3">
      <c r="B11" s="1" t="s">
        <v>16</v>
      </c>
      <c r="C11" s="10">
        <f>1.13*1.1</f>
        <v>1.2429999999999999</v>
      </c>
      <c r="D11" s="19"/>
    </row>
    <row r="12" spans="2:13" ht="15.75" thickBot="1" x14ac:dyDescent="0.3">
      <c r="B12" s="1" t="s">
        <v>2</v>
      </c>
      <c r="C12" s="10">
        <f>0.826*1.1</f>
        <v>0.90860000000000007</v>
      </c>
      <c r="D12" s="19"/>
    </row>
    <row r="13" spans="2:13" ht="15.75" thickBot="1" x14ac:dyDescent="0.3">
      <c r="B13" s="1" t="s">
        <v>3</v>
      </c>
      <c r="C13" s="10">
        <f>0.567*1.1</f>
        <v>0.62370000000000003</v>
      </c>
      <c r="D13" s="19"/>
    </row>
    <row r="14" spans="2:13" ht="15.75" thickBot="1" x14ac:dyDescent="0.3">
      <c r="B14" s="1" t="s">
        <v>23</v>
      </c>
      <c r="C14" s="10">
        <f>0.235*1.1</f>
        <v>0.25850000000000001</v>
      </c>
      <c r="D14" s="19"/>
    </row>
    <row r="15" spans="2:13" ht="15.75" thickBot="1" x14ac:dyDescent="0.3">
      <c r="B15" s="1" t="s">
        <v>4</v>
      </c>
      <c r="C15" s="10">
        <f>0.35*1.1</f>
        <v>0.38500000000000001</v>
      </c>
      <c r="D15" s="19"/>
    </row>
    <row r="16" spans="2:13" ht="15.75" thickBot="1" x14ac:dyDescent="0.3">
      <c r="B16" s="1" t="s">
        <v>5</v>
      </c>
      <c r="C16" s="10">
        <f>0.876*1.1</f>
        <v>0.96360000000000012</v>
      </c>
      <c r="D16" s="19"/>
    </row>
    <row r="17" spans="2:4" ht="15.75" thickBot="1" x14ac:dyDescent="0.3">
      <c r="B17" s="1" t="s">
        <v>21</v>
      </c>
      <c r="C17" s="16">
        <f>0.84*1.1</f>
        <v>0.92400000000000004</v>
      </c>
      <c r="D17" s="19"/>
    </row>
    <row r="18" spans="2:4" ht="15.75" thickBot="1" x14ac:dyDescent="0.3">
      <c r="C18" s="15">
        <f>SUM(C10:C17)</f>
        <v>6.3459000000000003</v>
      </c>
      <c r="D18" s="17">
        <f>SUM(D10:D17)</f>
        <v>0</v>
      </c>
    </row>
    <row r="19" spans="2:4" ht="16.5" thickTop="1" thickBot="1" x14ac:dyDescent="0.3">
      <c r="D19" s="3"/>
    </row>
    <row r="20" spans="2:4" ht="57" customHeight="1" thickBot="1" x14ac:dyDescent="0.3">
      <c r="B20" s="33" t="s">
        <v>31</v>
      </c>
      <c r="C20" s="34"/>
      <c r="D20" s="35"/>
    </row>
    <row r="21" spans="2:4" ht="15.75" thickBot="1" x14ac:dyDescent="0.3"/>
    <row r="22" spans="2:4" ht="15" customHeight="1" x14ac:dyDescent="0.25">
      <c r="B22" s="24" t="s">
        <v>14</v>
      </c>
      <c r="C22" s="25"/>
      <c r="D22" s="26"/>
    </row>
    <row r="23" spans="2:4" x14ac:dyDescent="0.25">
      <c r="B23" s="27"/>
      <c r="C23" s="28"/>
      <c r="D23" s="29"/>
    </row>
    <row r="24" spans="2:4" x14ac:dyDescent="0.25">
      <c r="B24" s="27"/>
      <c r="C24" s="28"/>
      <c r="D24" s="29"/>
    </row>
    <row r="25" spans="2:4" ht="15.75" thickBot="1" x14ac:dyDescent="0.3">
      <c r="B25" s="30"/>
      <c r="C25" s="31"/>
      <c r="D25" s="32"/>
    </row>
  </sheetData>
  <sheetProtection algorithmName="SHA-512" hashValue="DNmydM62BaHuI3Lca9+bVXburWcvBetm1rE+nSI5uUL/KOCqpnozCf4+LodbrjiMcG/pK8O8yBdhC0HMa/Qi2w==" saltValue="px06MbvCPbOGKPSty6s9cA==" spinCount="100000" sheet="1" objects="1" scenarios="1"/>
  <mergeCells count="4">
    <mergeCell ref="B7:D7"/>
    <mergeCell ref="B5:D5"/>
    <mergeCell ref="B22:D25"/>
    <mergeCell ref="B20:D2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6B084D-0B56-4256-ACD5-8EE9E3BABDBF}">
  <dimension ref="B4:G24"/>
  <sheetViews>
    <sheetView showGridLines="0" topLeftCell="A2" workbookViewId="0">
      <selection activeCell="D11" sqref="D11:D16"/>
    </sheetView>
  </sheetViews>
  <sheetFormatPr baseColWidth="10" defaultRowHeight="15" x14ac:dyDescent="0.25"/>
  <cols>
    <col min="2" max="2" width="38" customWidth="1"/>
    <col min="3" max="3" width="26.28515625" customWidth="1"/>
    <col min="4" max="4" width="25.85546875" customWidth="1"/>
  </cols>
  <sheetData>
    <row r="4" spans="2:7" ht="21" customHeight="1" x14ac:dyDescent="0.25"/>
    <row r="5" spans="2:7" ht="21" customHeight="1" x14ac:dyDescent="0.25">
      <c r="B5" s="20" t="s">
        <v>22</v>
      </c>
      <c r="C5" s="20"/>
      <c r="D5" s="20"/>
      <c r="E5" s="2"/>
      <c r="F5" s="2"/>
      <c r="G5" s="2"/>
    </row>
    <row r="6" spans="2:7" ht="21" customHeight="1" thickBot="1" x14ac:dyDescent="0.3">
      <c r="B6" s="6"/>
      <c r="C6" s="6"/>
      <c r="D6" s="6"/>
      <c r="E6" s="2"/>
      <c r="F6" s="2"/>
      <c r="G6" s="2"/>
    </row>
    <row r="7" spans="2:7" ht="21.75" thickBot="1" x14ac:dyDescent="0.3">
      <c r="B7" s="21" t="s">
        <v>10</v>
      </c>
      <c r="C7" s="22"/>
      <c r="D7" s="23"/>
      <c r="E7" s="2"/>
      <c r="F7" s="2"/>
      <c r="G7" s="2"/>
    </row>
    <row r="10" spans="2:7" ht="34.5" customHeight="1" thickBot="1" x14ac:dyDescent="0.3">
      <c r="B10" s="1"/>
      <c r="C10" s="4" t="s">
        <v>7</v>
      </c>
      <c r="D10" s="4" t="s">
        <v>6</v>
      </c>
    </row>
    <row r="11" spans="2:7" ht="15.75" thickBot="1" x14ac:dyDescent="0.3">
      <c r="B11" s="1" t="s">
        <v>0</v>
      </c>
      <c r="C11" s="10">
        <f>46*1.1</f>
        <v>50.6</v>
      </c>
      <c r="D11" s="19"/>
    </row>
    <row r="12" spans="2:7" ht="15.75" thickBot="1" x14ac:dyDescent="0.3">
      <c r="B12" s="1" t="s">
        <v>1</v>
      </c>
      <c r="C12" s="10">
        <f>46*1.1</f>
        <v>50.6</v>
      </c>
      <c r="D12" s="19"/>
    </row>
    <row r="13" spans="2:7" ht="15.75" thickBot="1" x14ac:dyDescent="0.3">
      <c r="B13" s="1" t="s">
        <v>11</v>
      </c>
      <c r="C13" s="10">
        <f>0.658*1.1</f>
        <v>0.72380000000000011</v>
      </c>
      <c r="D13" s="19"/>
    </row>
    <row r="14" spans="2:7" ht="15.75" thickBot="1" x14ac:dyDescent="0.3">
      <c r="B14" s="1" t="s">
        <v>12</v>
      </c>
      <c r="C14" s="10">
        <f>0.676*1.1</f>
        <v>0.74360000000000015</v>
      </c>
      <c r="D14" s="19"/>
    </row>
    <row r="15" spans="2:7" ht="15.75" thickBot="1" x14ac:dyDescent="0.3">
      <c r="B15" s="1" t="s">
        <v>20</v>
      </c>
      <c r="C15" s="10">
        <f>0.8*1.1</f>
        <v>0.88000000000000012</v>
      </c>
      <c r="D15" s="19"/>
    </row>
    <row r="16" spans="2:7" ht="15.75" thickBot="1" x14ac:dyDescent="0.3">
      <c r="B16" s="1" t="s">
        <v>13</v>
      </c>
      <c r="C16" s="16">
        <f>0.82*1.1</f>
        <v>0.90200000000000002</v>
      </c>
      <c r="D16" s="19"/>
    </row>
    <row r="17" spans="2:4" ht="15.75" thickBot="1" x14ac:dyDescent="0.3">
      <c r="C17" s="15">
        <f>SUM(C11:C16)</f>
        <v>104.4494</v>
      </c>
      <c r="D17" s="17">
        <f>SUM(D11:D16)</f>
        <v>0</v>
      </c>
    </row>
    <row r="18" spans="2:4" ht="15.75" thickBot="1" x14ac:dyDescent="0.3"/>
    <row r="19" spans="2:4" ht="54" customHeight="1" thickBot="1" x14ac:dyDescent="0.3">
      <c r="B19" s="33" t="s">
        <v>31</v>
      </c>
      <c r="C19" s="34"/>
      <c r="D19" s="35"/>
    </row>
    <row r="20" spans="2:4" ht="15.75" thickBot="1" x14ac:dyDescent="0.3">
      <c r="B20" s="9"/>
    </row>
    <row r="21" spans="2:4" x14ac:dyDescent="0.25">
      <c r="B21" s="24" t="s">
        <v>25</v>
      </c>
      <c r="C21" s="25"/>
      <c r="D21" s="26"/>
    </row>
    <row r="22" spans="2:4" x14ac:dyDescent="0.25">
      <c r="B22" s="27"/>
      <c r="C22" s="28"/>
      <c r="D22" s="29"/>
    </row>
    <row r="23" spans="2:4" x14ac:dyDescent="0.25">
      <c r="B23" s="27"/>
      <c r="C23" s="28"/>
      <c r="D23" s="29"/>
    </row>
    <row r="24" spans="2:4" ht="15.75" thickBot="1" x14ac:dyDescent="0.3">
      <c r="B24" s="30"/>
      <c r="C24" s="31"/>
      <c r="D24" s="32"/>
    </row>
  </sheetData>
  <sheetProtection algorithmName="SHA-512" hashValue="siZ1QHgfSZ6JwTtoxLzFIfH3VBp9QAD9Wv77zUi80jPjwpfCbsfVWSm5mesbEtP4viFkIZ0s/t1POvPS6nzA/g==" saltValue="spm8d5cFDmwhnS8n3uX/Gw==" spinCount="100000" sheet="1" objects="1" scenarios="1"/>
  <mergeCells count="4">
    <mergeCell ref="B5:D5"/>
    <mergeCell ref="B7:D7"/>
    <mergeCell ref="B21:D24"/>
    <mergeCell ref="B19:D1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vt:lpstr>
      <vt:lpstr>Lote 2</vt:lpstr>
      <vt:lpstr>Lote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puesto2</dc:creator>
  <cp:lastModifiedBy>Naiara Arlegui | Dpto. Compras y Jurídico NICDO</cp:lastModifiedBy>
  <dcterms:created xsi:type="dcterms:W3CDTF">2026-02-08T10:38:31Z</dcterms:created>
  <dcterms:modified xsi:type="dcterms:W3CDTF">2026-04-27T10:43:33Z</dcterms:modified>
</cp:coreProperties>
</file>