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.urbanismo\Desktop\"/>
    </mc:Choice>
  </mc:AlternateContent>
  <xr:revisionPtr revIDLastSave="0" documentId="13_ncr:1_{DEA4A616-0928-409D-BEA9-BCFC07F50C8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1" l="1"/>
  <c r="M20" i="1"/>
  <c r="M19" i="1"/>
  <c r="M12" i="1"/>
  <c r="N14" i="1" s="1"/>
  <c r="M9" i="1"/>
  <c r="N9" i="1" s="1"/>
  <c r="M11" i="1"/>
  <c r="N23" i="1"/>
  <c r="N22" i="1"/>
  <c r="N26" i="1" l="1"/>
  <c r="N27" i="1" s="1"/>
  <c r="N29" i="1" s="1"/>
  <c r="N30" i="1" s="1"/>
  <c r="N32" i="1" s="1"/>
</calcChain>
</file>

<file path=xl/sharedStrings.xml><?xml version="1.0" encoding="utf-8"?>
<sst xmlns="http://schemas.openxmlformats.org/spreadsheetml/2006/main" count="31" uniqueCount="29">
  <si>
    <t>Unidade</t>
  </si>
  <si>
    <t xml:space="preserve">Descripción </t>
  </si>
  <si>
    <t>Precio</t>
  </si>
  <si>
    <t>Total</t>
  </si>
  <si>
    <t>m2</t>
  </si>
  <si>
    <t>Fresado de capa 5 cms</t>
  </si>
  <si>
    <t>Capa 5 cms S12 o D10</t>
  </si>
  <si>
    <t>Cantidad</t>
  </si>
  <si>
    <t>Actuaciones en</t>
  </si>
  <si>
    <t>POL LAS LABRADAS. Calle CF Navarra desde NA-160 hasta Calle Madrid.</t>
  </si>
  <si>
    <t>CfNavarra</t>
  </si>
  <si>
    <t>CFNavarra base</t>
  </si>
  <si>
    <t>CFNavarra rodadura</t>
  </si>
  <si>
    <t>ud</t>
  </si>
  <si>
    <t>Seguridad y salud</t>
  </si>
  <si>
    <t>Gestión de residuos</t>
  </si>
  <si>
    <t>GG+BI</t>
  </si>
  <si>
    <t>total pec</t>
  </si>
  <si>
    <t>iva21%</t>
  </si>
  <si>
    <t>PRESUPUESTO</t>
  </si>
  <si>
    <t>POL LAS LABRADAS. Calle Rioja entre Asturias y Madrid</t>
  </si>
  <si>
    <t>Rioja</t>
  </si>
  <si>
    <t>Rioj base</t>
  </si>
  <si>
    <t>Rioja rodadura</t>
  </si>
  <si>
    <t xml:space="preserve">POL MDC, VIAL ENTRADAD, DESDE asfaltado hasta entrada guardian </t>
  </si>
  <si>
    <t>MDC Entrada carril de</t>
  </si>
  <si>
    <t>MDC Base</t>
  </si>
  <si>
    <t>MDC Rodadura refuerzo</t>
  </si>
  <si>
    <t>Se incluirá puesta a cota en precio si es que hay alguna.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</si>
</sst>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J5:R32"/>
  <sheetViews>
    <sheetView tabSelected="1" zoomScale="140" zoomScaleNormal="140" workbookViewId="0">
      <selection activeCell="Q18" sqref="Q18"/>
    </sheetView>
  </sheetViews>
  <sheetFormatPr baseColWidth="10" defaultColWidth="9.140625" defaultRowHeight="15" x14ac:dyDescent="0.25"/>
  <cols>
    <col min="11" max="11" width="20.5703125" bestFit="1" customWidth="1"/>
    <col min="14" max="14" width="11" bestFit="1" customWidth="1"/>
  </cols>
  <sheetData>
    <row r="5" spans="10:18" x14ac:dyDescent="0.25">
      <c r="R5" t="s">
        <v>8</v>
      </c>
    </row>
    <row r="7" spans="10:18" x14ac:dyDescent="0.25">
      <c r="R7" t="s">
        <v>9</v>
      </c>
    </row>
    <row r="8" spans="10:18" x14ac:dyDescent="0.25">
      <c r="J8" t="s">
        <v>0</v>
      </c>
      <c r="K8" t="s">
        <v>1</v>
      </c>
      <c r="L8" t="s">
        <v>2</v>
      </c>
      <c r="M8" t="s">
        <v>7</v>
      </c>
      <c r="N8" t="s">
        <v>3</v>
      </c>
      <c r="R8" t="s">
        <v>20</v>
      </c>
    </row>
    <row r="9" spans="10:18" x14ac:dyDescent="0.25">
      <c r="J9" t="s">
        <v>4</v>
      </c>
      <c r="K9" t="s">
        <v>5</v>
      </c>
      <c r="L9">
        <v>5</v>
      </c>
      <c r="M9">
        <f>M10+M11+M12</f>
        <v>12394</v>
      </c>
      <c r="N9" s="2">
        <f>L9*M9</f>
        <v>61970</v>
      </c>
      <c r="R9" t="s">
        <v>24</v>
      </c>
    </row>
    <row r="10" spans="10:18" x14ac:dyDescent="0.25">
      <c r="K10" t="s">
        <v>10</v>
      </c>
      <c r="M10">
        <v>5800</v>
      </c>
      <c r="N10" s="2"/>
    </row>
    <row r="11" spans="10:18" x14ac:dyDescent="0.25">
      <c r="K11" t="s">
        <v>21</v>
      </c>
      <c r="M11">
        <f>7*630</f>
        <v>4410</v>
      </c>
      <c r="N11" s="2"/>
    </row>
    <row r="12" spans="10:18" x14ac:dyDescent="0.25">
      <c r="K12" t="s">
        <v>25</v>
      </c>
      <c r="M12">
        <f>6.5*560*0.6</f>
        <v>2184</v>
      </c>
      <c r="N12" s="2"/>
      <c r="R12" t="s">
        <v>28</v>
      </c>
    </row>
    <row r="13" spans="10:18" x14ac:dyDescent="0.25">
      <c r="N13" s="2"/>
    </row>
    <row r="14" spans="10:18" x14ac:dyDescent="0.25">
      <c r="J14" t="s">
        <v>4</v>
      </c>
      <c r="K14" t="s">
        <v>6</v>
      </c>
      <c r="L14">
        <v>9</v>
      </c>
      <c r="M14">
        <f>M15+M16+M17+M18+M19+M20</f>
        <v>26244</v>
      </c>
      <c r="N14" s="2">
        <f>L14*M14</f>
        <v>236196</v>
      </c>
    </row>
    <row r="15" spans="10:18" x14ac:dyDescent="0.25">
      <c r="K15" t="s">
        <v>11</v>
      </c>
      <c r="M15">
        <v>5800</v>
      </c>
      <c r="N15" s="2"/>
    </row>
    <row r="16" spans="10:18" x14ac:dyDescent="0.25">
      <c r="K16" t="s">
        <v>12</v>
      </c>
      <c r="M16">
        <v>5800</v>
      </c>
      <c r="N16" s="2"/>
    </row>
    <row r="17" spans="10:14" x14ac:dyDescent="0.25">
      <c r="K17" t="s">
        <v>22</v>
      </c>
      <c r="M17">
        <v>4410</v>
      </c>
      <c r="N17" s="2"/>
    </row>
    <row r="18" spans="10:14" x14ac:dyDescent="0.25">
      <c r="K18" t="s">
        <v>23</v>
      </c>
      <c r="M18">
        <v>4410</v>
      </c>
      <c r="N18" s="2"/>
    </row>
    <row r="19" spans="10:14" x14ac:dyDescent="0.25">
      <c r="K19" t="s">
        <v>26</v>
      </c>
      <c r="M19">
        <f>M12</f>
        <v>2184</v>
      </c>
      <c r="N19" s="2"/>
    </row>
    <row r="20" spans="10:14" x14ac:dyDescent="0.25">
      <c r="K20" t="s">
        <v>27</v>
      </c>
      <c r="M20">
        <f>6.5*560</f>
        <v>3640</v>
      </c>
      <c r="N20" s="2"/>
    </row>
    <row r="21" spans="10:14" x14ac:dyDescent="0.25">
      <c r="N21" s="2"/>
    </row>
    <row r="22" spans="10:14" x14ac:dyDescent="0.25">
      <c r="J22" t="s">
        <v>13</v>
      </c>
      <c r="K22" t="s">
        <v>14</v>
      </c>
      <c r="L22">
        <v>4000</v>
      </c>
      <c r="M22">
        <v>1</v>
      </c>
      <c r="N22" s="2">
        <f>L22*M22</f>
        <v>4000</v>
      </c>
    </row>
    <row r="23" spans="10:14" x14ac:dyDescent="0.25">
      <c r="J23" t="s">
        <v>13</v>
      </c>
      <c r="K23" t="s">
        <v>15</v>
      </c>
      <c r="L23">
        <v>4000</v>
      </c>
      <c r="M23">
        <v>1</v>
      </c>
      <c r="N23" s="2">
        <f>L23*M23</f>
        <v>4000</v>
      </c>
    </row>
    <row r="24" spans="10:14" x14ac:dyDescent="0.25">
      <c r="N24" s="2"/>
    </row>
    <row r="25" spans="10:14" x14ac:dyDescent="0.25">
      <c r="N25" s="2"/>
    </row>
    <row r="26" spans="10:14" x14ac:dyDescent="0.25">
      <c r="N26" s="2">
        <f>SUM(N9:N23)</f>
        <v>306166</v>
      </c>
    </row>
    <row r="27" spans="10:14" x14ac:dyDescent="0.25">
      <c r="L27" t="s">
        <v>16</v>
      </c>
      <c r="M27" s="1">
        <v>0.1</v>
      </c>
      <c r="N27" s="2">
        <f>0.1*N26</f>
        <v>30616.600000000002</v>
      </c>
    </row>
    <row r="28" spans="10:14" x14ac:dyDescent="0.25">
      <c r="N28" s="2"/>
    </row>
    <row r="29" spans="10:14" x14ac:dyDescent="0.25">
      <c r="L29" t="s">
        <v>17</v>
      </c>
      <c r="N29" s="2">
        <f>N27+N26</f>
        <v>336782.6</v>
      </c>
    </row>
    <row r="30" spans="10:14" x14ac:dyDescent="0.25">
      <c r="L30" t="s">
        <v>18</v>
      </c>
      <c r="N30" s="2">
        <f>0.21*N29</f>
        <v>70724.34599999999</v>
      </c>
    </row>
    <row r="31" spans="10:14" x14ac:dyDescent="0.25">
      <c r="N31" s="2"/>
    </row>
    <row r="32" spans="10:14" x14ac:dyDescent="0.25">
      <c r="L32" t="s">
        <v>19</v>
      </c>
      <c r="N32" s="2">
        <f>N30+N29</f>
        <v>407506.946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Erro Landa</dc:creator>
  <cp:lastModifiedBy>Eduardo Erro Landa</cp:lastModifiedBy>
  <dcterms:created xsi:type="dcterms:W3CDTF">2015-06-05T18:19:34Z</dcterms:created>
  <dcterms:modified xsi:type="dcterms:W3CDTF">2026-01-15T10:17:22Z</dcterms:modified>
</cp:coreProperties>
</file>