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USANA\+ Dropbox\1. EFICIENCIA\01.-INGENIERIA (Eficiencia)\02.-PROYECTOS FV (Efi.Lacueva)\131.-Murchante - Colectivos Ayto\7.- Presupuesto\"/>
    </mc:Choice>
  </mc:AlternateContent>
  <xr:revisionPtr revIDLastSave="0" documentId="13_ncr:1_{2312719C-A22D-4B48-B195-A1699A6714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Fotovolta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4" i="4" l="1"/>
  <c r="F67" i="4"/>
  <c r="F47" i="4"/>
  <c r="F43" i="4"/>
  <c r="F22" i="4"/>
  <c r="F45" i="4" l="1"/>
  <c r="F96" i="4" l="1"/>
  <c r="F118" i="4" l="1"/>
  <c r="F94" i="4"/>
  <c r="F8" i="4"/>
  <c r="F65" i="4" l="1"/>
  <c r="F90" i="4" l="1"/>
  <c r="F92" i="4"/>
  <c r="F63" i="4" l="1"/>
  <c r="F20" i="4" l="1"/>
  <c r="F10" i="4" l="1"/>
  <c r="F24" i="4"/>
  <c r="F98" i="4" l="1"/>
  <c r="F100" i="4" l="1"/>
  <c r="F16" i="4" l="1"/>
  <c r="F12" i="4"/>
  <c r="F120" i="4" l="1"/>
  <c r="F116" i="4"/>
  <c r="F37" i="4" l="1"/>
  <c r="F26" i="4"/>
  <c r="F41" i="4" l="1"/>
  <c r="F61" i="4" l="1"/>
  <c r="F52" i="4" l="1"/>
  <c r="F104" i="4"/>
  <c r="F102" i="4"/>
  <c r="F18" i="4"/>
  <c r="F88" i="4" l="1"/>
  <c r="F75" i="4"/>
  <c r="F86" i="4" l="1"/>
  <c r="F71" i="4"/>
  <c r="F84" i="4"/>
  <c r="F14" i="4" l="1"/>
  <c r="F39" i="4" l="1"/>
  <c r="F54" i="4" l="1"/>
  <c r="F122" i="4" l="1"/>
  <c r="F80" i="4" l="1"/>
  <c r="F109" i="4" l="1"/>
  <c r="F110" i="4" s="1"/>
  <c r="F133" i="4" l="1"/>
  <c r="F59" i="4" l="1"/>
  <c r="F82" i="4" l="1"/>
  <c r="F105" i="4" s="1"/>
  <c r="F35" i="4" l="1"/>
  <c r="F31" i="4"/>
  <c r="F33" i="4"/>
  <c r="F27" i="4" l="1"/>
  <c r="F114" i="4" l="1"/>
  <c r="F125" i="4" s="1"/>
  <c r="F134" i="4" l="1"/>
  <c r="F73" i="4" l="1"/>
  <c r="F69" i="4"/>
  <c r="F55" i="4"/>
  <c r="F76" i="4" l="1"/>
  <c r="F132" i="4"/>
  <c r="F128" i="4" l="1"/>
  <c r="F131" i="4"/>
  <c r="F130" i="4" l="1"/>
  <c r="F48" i="4"/>
  <c r="F129" i="4" s="1"/>
  <c r="F136" i="4" s="1"/>
  <c r="F138" i="4" l="1"/>
  <c r="F137" i="4"/>
  <c r="F139" i="4" l="1"/>
  <c r="F140" i="4" l="1"/>
  <c r="F142" i="4" s="1"/>
</calcChain>
</file>

<file path=xl/sharedStrings.xml><?xml version="1.0" encoding="utf-8"?>
<sst xmlns="http://schemas.openxmlformats.org/spreadsheetml/2006/main" count="336" uniqueCount="190">
  <si>
    <t>€/Unid.</t>
  </si>
  <si>
    <t>21% I.V.A</t>
  </si>
  <si>
    <t>PARTIDA 1: MÓDULOS FOTOVOLTAICOS Y SOPORTACIÓN</t>
  </si>
  <si>
    <t>TOTAL PARTIDA 1: MÓDULOS FOTOVOLTAICOS Y SOPORTACIÓN</t>
  </si>
  <si>
    <t>1.- MÓDULOS FOTOVOLTAICOS Y SOPORTACIÓN</t>
  </si>
  <si>
    <t>PARTIDA 3: INVERSOR</t>
  </si>
  <si>
    <t>TOTAL PARTIDA 3: INVERSOR</t>
  </si>
  <si>
    <t>3.- INVERSOR</t>
  </si>
  <si>
    <t>TOTAL PARTIDA 2: CABLEADO, CANALIZACIONES</t>
  </si>
  <si>
    <t>PARTIDA 2: CABLEADO, CANALIZACIONES</t>
  </si>
  <si>
    <t>PARTIDA 5: EVACUACIÓN Y MEDIDA</t>
  </si>
  <si>
    <t>TOTAL PARTIDA 5: EVACUACIÓN Y MEDIDA</t>
  </si>
  <si>
    <t>2.- CABLEADO, CANALIZACIONES</t>
  </si>
  <si>
    <t>5.- EVACUACIÓN Y MEDIDA</t>
  </si>
  <si>
    <t xml:space="preserve">13% GASTOS GENERALES </t>
  </si>
  <si>
    <t>PRESUPUESTO DE EJECUCIÓN MATERIAL</t>
  </si>
  <si>
    <t xml:space="preserve"> TOTAL PRESUPUESTO EJECUCIÓN POR CONTRATA</t>
  </si>
  <si>
    <t>m2</t>
  </si>
  <si>
    <t>PARTIDA 6: GESTIÓN DE RESIDUOS</t>
  </si>
  <si>
    <t>TOTAL PARTIDA 6: GESTIÓN DE RESIDUOS</t>
  </si>
  <si>
    <t>PARTIDA 7: SEGURIDAD Y SALUD</t>
  </si>
  <si>
    <t>TOTAL PARTIDA 7: SEGURIDAD Y SALUD</t>
  </si>
  <si>
    <t>7.- SEGURIDAD Y SALUD</t>
  </si>
  <si>
    <t>6.- GESTIÓN DE RESIDUOS</t>
  </si>
  <si>
    <t xml:space="preserve"> 6% BENEFICIO INDUSTRIAL</t>
  </si>
  <si>
    <t>TOTAL PARTIDA 4: PUESTA A TIERRA Y PROTECCIONES DC</t>
  </si>
  <si>
    <t>PARTIDA 4: PUESTA A TIERRA Y PROTECCIONES DC</t>
  </si>
  <si>
    <t>4.- PUESTA A TIERRA Y PROTECCIONES DC</t>
  </si>
  <si>
    <t>Uds.</t>
  </si>
  <si>
    <t>P.E.M. + G.G. + B.I.</t>
  </si>
  <si>
    <t>€/m2.</t>
  </si>
  <si>
    <t>€/m3.</t>
  </si>
  <si>
    <t>€/m.</t>
  </si>
  <si>
    <t>m2.</t>
  </si>
  <si>
    <t>Coste (€)</t>
  </si>
  <si>
    <t>m.</t>
  </si>
  <si>
    <t>REF:</t>
  </si>
  <si>
    <t xml:space="preserve">REPOSICIÓN DE ELEMENTOS DE BASE </t>
  </si>
  <si>
    <t>1.09</t>
  </si>
  <si>
    <t>2.01</t>
  </si>
  <si>
    <t>CONECTOR MULTI-ContactMC4  10mm. DC</t>
  </si>
  <si>
    <t>CABLEADO CONEXIÓN A INTERNET</t>
  </si>
  <si>
    <t>CABLEADO CONEXIÓN PANELES DC - 10 mm2</t>
  </si>
  <si>
    <t>CABLEADO CONEXIÓN PANELES DC + 10 mm2</t>
  </si>
  <si>
    <t>2.04</t>
  </si>
  <si>
    <t>2.06</t>
  </si>
  <si>
    <t>3.01</t>
  </si>
  <si>
    <t>m3.</t>
  </si>
  <si>
    <t>HUAWEI SMART DONGLE - WLAN-FE</t>
  </si>
  <si>
    <r>
      <rPr>
        <b/>
        <sz val="11"/>
        <rFont val="Calibri"/>
        <family val="2"/>
        <scheme val="minor"/>
      </rPr>
      <t>Suministro e instalación de Módulo Huawei Smart Dongle WLAN-FE - (Wifi) y FE (Fast Ethernet 10/100M a través de RJ45)</t>
    </r>
    <r>
      <rPr>
        <sz val="11"/>
        <rFont val="Calibri"/>
        <family val="2"/>
        <scheme val="minor"/>
      </rPr>
      <t xml:space="preserve"> (O equivalente)
*Totalmente montado, conexionado, probado. Se incluye material auxiliar de montaje. 
*Incluye puesta en marcha, monitorización de instalación con APP para información del beneficiario, formación básica para el usuario incluida, Instalación y configuración incluida.</t>
    </r>
  </si>
  <si>
    <t>4.01</t>
  </si>
  <si>
    <t>BORNERA CONEXIÓN MÓDULOS</t>
  </si>
  <si>
    <t>ARMARIO PROTECCIÓN DC - GRAN TAMAÑO</t>
  </si>
  <si>
    <t>CONDUCTOR TIERRA DC - H07Z1-K (AS) 1x10 mm2</t>
  </si>
  <si>
    <t>4.06</t>
  </si>
  <si>
    <t>4.07</t>
  </si>
  <si>
    <t>4.08</t>
  </si>
  <si>
    <t xml:space="preserve">FUSIBLE 10x38 + BASE PORTAFUSIBLE - PROTECCIÓN DC </t>
  </si>
  <si>
    <t>SOBRETENSIONES TRANSITORIAS T1+2 - DC</t>
  </si>
  <si>
    <r>
      <rPr>
        <b/>
        <sz val="11"/>
        <rFont val="Calibri"/>
        <family val="2"/>
        <scheme val="minor"/>
      </rPr>
      <t>Suministro e instalación de Protector contra sobretensiones transitorias Tipo 1+2, 40kA Imax (8/20), PV, 1000Vdc, Fotovoltaico, 3 Polos, Desenchufable, 3 Módulos. - CIRPROTEC PSC3-5/1000 PV - 77738377</t>
    </r>
    <r>
      <rPr>
        <sz val="11"/>
        <rFont val="Calibri"/>
        <family val="2"/>
        <scheme val="minor"/>
      </rPr>
      <t xml:space="preserve"> -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(O Equivalente)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Directivas: IEC 61643-31; EN 50539-11 - CE; UL(US+C) 1449 4th Edition.
*Totalmente instalado y fijado en cuadro.</t>
    </r>
  </si>
  <si>
    <t>INTERRUPTOR SECCIONADOR 25A - DC</t>
  </si>
  <si>
    <r>
      <rPr>
        <b/>
        <sz val="11"/>
        <rFont val="Calibri"/>
        <family val="2"/>
        <scheme val="minor"/>
      </rPr>
      <t>Suministro e instalación de Interruptor seccionador aislador desconectador solar modular para corriente continua, carril DIN, 25 A / 1000V. Dos polos.</t>
    </r>
    <r>
      <rPr>
        <sz val="11"/>
        <rFont val="Calibri"/>
        <family val="2"/>
        <scheme val="minor"/>
      </rPr>
      <t xml:space="preserve">
*Totalmente instalado y fijado en cuadro DC Strings.</t>
    </r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</si>
  <si>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</si>
  <si>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</si>
  <si>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</si>
  <si>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</si>
  <si>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</si>
  <si>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</si>
  <si>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</si>
  <si>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</si>
  <si>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</si>
  <si>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</si>
  <si>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</si>
  <si>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5.12</t>
  </si>
  <si>
    <t>5.13</t>
  </si>
  <si>
    <t>SOBRETENSIONES PEMANENTES (Salida inversor) AC</t>
  </si>
  <si>
    <t>ARMARIO PROTECCIÓN AC (Salida inversor) GRAN TAMAÑO</t>
  </si>
  <si>
    <t>6.01</t>
  </si>
  <si>
    <t>GESTIÓN DE RESIDUOS</t>
  </si>
  <si>
    <t>PROTECCIÓN - SEGURIDAD Y SALUD</t>
  </si>
  <si>
    <t>7.01</t>
  </si>
  <si>
    <t>ESCALERA FIJA CON PROTECCIÓN PERIMETRAL</t>
  </si>
  <si>
    <r>
      <rPr>
        <b/>
        <sz val="11"/>
        <rFont val="Calibri"/>
        <family val="2"/>
        <scheme val="minor"/>
      </rPr>
      <t>Redacción de Estudio/ Plan de Seguridad y Salud. Conjunto de sistemas de protección colectiva e individual, necesarios para el cumplimiento de la normativa vigente en materia de Seguridad y Salud en el Trabajo.</t>
    </r>
    <r>
      <rPr>
        <sz val="11"/>
        <rFont val="Calibri"/>
        <family val="2"/>
        <scheme val="minor"/>
      </rPr>
      <t xml:space="preserve">
Estimación de costes de documentación previa y medios de seguridad y salud en el conjunto de toda la obra, según las especificaciones contenidas en el Estudio Básico de Seguridad y Salud.</t>
    </r>
  </si>
  <si>
    <t>7.02</t>
  </si>
  <si>
    <t xml:space="preserve">                                                            SUMA PARTIDAS</t>
  </si>
  <si>
    <t>ROTULACIÓN DE CUADROS DE DISTRIBUCIÓN</t>
  </si>
  <si>
    <r>
      <rPr>
        <b/>
        <sz val="11"/>
        <rFont val="Calibri"/>
        <family val="2"/>
        <scheme val="minor"/>
      </rPr>
      <t>Identificación y rotulación de circuitos en cuadro, mediante equipo DYMO o similar.</t>
    </r>
    <r>
      <rPr>
        <sz val="11"/>
        <rFont val="Calibri"/>
        <family val="2"/>
        <scheme val="minor"/>
      </rPr>
      <t xml:space="preserve">
*Totalmente terminado.</t>
    </r>
  </si>
  <si>
    <t>INSPECCIÓN - ORGANISMO DE CONTROL AUTORIZADO (OCA)</t>
  </si>
  <si>
    <r>
      <rPr>
        <b/>
        <sz val="11"/>
        <rFont val="Calibri"/>
        <family val="2"/>
        <scheme val="minor"/>
      </rPr>
      <t xml:space="preserve">Visita e inspección reglamentaria de instalaciones eléctricas por un Organismo de Control Autorizado (OCA). Desplazamiento hasta localización de la instalacion. </t>
    </r>
    <r>
      <rPr>
        <sz val="11"/>
        <rFont val="Calibri"/>
        <family val="2"/>
        <scheme val="minor"/>
      </rPr>
      <t xml:space="preserve">
Empresa acreditada por ENAC. Entidad Nacional de Acreditación. Certificado del cumplimiento de los requisitos de seguridad dispuestos en los Reglamentos de Seguridad Industrial.
Regido por la Ley 21/1992, de 16 de julio, de Industria, y por el R.D. 2200/1995 “Reglamento de la Infraestructura para la Calidad y la Seguridad Industrial”</t>
    </r>
  </si>
  <si>
    <t>LEGALIZACIÓN INSTALACIÓN</t>
  </si>
  <si>
    <r>
      <rPr>
        <b/>
        <sz val="11"/>
        <rFont val="Calibri"/>
        <family val="2"/>
        <scheme val="minor"/>
      </rPr>
      <t xml:space="preserve">Legalización de instalación eléctrica por un instalador profesional autorizado.
</t>
    </r>
    <r>
      <rPr>
        <sz val="11"/>
        <rFont val="Calibri"/>
        <family val="2"/>
        <scheme val="minor"/>
      </rPr>
      <t>- Comprobación y puesta en marcha de las instalaciones y equipos pertinentes.
- Ejecución del proceso administrativo dando conocimiento a la Dirección General de Industria de la comunidad autónoma de la ejecución de una instalación que nos ocupa.
- Emisión de boletines y tramitaciónes por la plataforma electrónica según comunidad autónoma.</t>
    </r>
  </si>
  <si>
    <t>TABLET ELECTRÓNICA PARA VISUALIZACIÓN DE DATOS DE PRODUCCIÓN</t>
  </si>
  <si>
    <t>CONSTRUCCIÓN DE TEJADILLO SIMPLE ABIERTO - PLANTA APROXIMADA 1,5 m2.</t>
  </si>
  <si>
    <r>
      <rPr>
        <b/>
        <sz val="11"/>
        <rFont val="Calibri"/>
        <family val="2"/>
        <scheme val="minor"/>
      </rPr>
      <t>Construcción de tejadillo simple aprox. 1,5 m2, para cubrir la ubicación del Inversor fotovoltaico y de los cuadros de corriente continua, protecciones de corriente alterna, así como canalizaciones y cableados varios.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*Construcción de cubierta de chapa sandwich 30mm, 2 m2. con dos escuadras metálicas de 60x60x85cm. Fabricadas con cuadradillo de 6x6cm metálico, atornilladas en pared fija.
 Incluso accesorios para la fijación.
*Incluye ayudas a la albañilería. *Totalmente acabado y pintado del acero.</t>
    </r>
  </si>
  <si>
    <r>
      <rPr>
        <b/>
        <sz val="11"/>
        <rFont val="Calibri"/>
        <family val="2"/>
        <scheme val="minor"/>
      </rPr>
      <t xml:space="preserve">Suministro e instalación de Conector Serie 4 (estándar MC4), en versión macho/ hembra, para cable de 10 mm2.  - 1000V DC, 30 A. CE + TUV. IP 68. </t>
    </r>
    <r>
      <rPr>
        <sz val="11"/>
        <rFont val="Calibri"/>
        <family val="2"/>
        <scheme val="minor"/>
      </rPr>
      <t xml:space="preserve">
*Fácil crimpado con alicate. clase A. Normativa europea
*Se incluye conectores del inversor (si no vienen incluidos con el propio inversor).
*Totalmente instalado, conexionado y probado.</t>
    </r>
  </si>
  <si>
    <t>CINTA DE SEÑALIZACIÓN CON VALLAS PEATONALES.</t>
  </si>
  <si>
    <t>LÍNEA DE VIDA - SOLO EQUIPOS INDIVIDUALES</t>
  </si>
  <si>
    <t>MASILLA PU. INDUSTRIAL</t>
  </si>
  <si>
    <t>CARTEL JUSTIFICATIVO SUBVENCIÓN</t>
  </si>
  <si>
    <r>
      <rPr>
        <b/>
        <sz val="11"/>
        <rFont val="Calibri"/>
        <family val="2"/>
        <scheme val="minor"/>
      </rPr>
      <t xml:space="preserve">Fabricación, suministro e instalación de Cartel justificativo de subvención solicitada. </t>
    </r>
    <r>
      <rPr>
        <sz val="11"/>
        <rFont val="Calibri"/>
        <family val="2"/>
        <scheme val="minor"/>
      </rPr>
      <t xml:space="preserve">
Impreso, dimensiones y propiedades técnicas según bases de la subvención asignada en el proyecto.
-Instalado en posición y ubicación según dichas bases.</t>
    </r>
  </si>
  <si>
    <t>ENLUCIDO DE MORTERO SOBRE PARAMENTO EXTERIOR PREVIAMENTE DEMOLIDA</t>
  </si>
  <si>
    <t>SOP. COPLANAR SÁNDWICH - PERFIL CORRIDO CONTINUO</t>
  </si>
  <si>
    <r>
      <rPr>
        <b/>
        <sz val="11"/>
        <rFont val="Calibri"/>
        <family val="2"/>
        <scheme val="minor"/>
      </rPr>
      <t xml:space="preserve">Suministro e instalación de Masilla poliuretano SINTEX PU-50/ GRIS /Alta resistencia/ 600 ml= 6m. lineales de aplicación./ 15Kg. cm2.
</t>
    </r>
    <r>
      <rPr>
        <sz val="11"/>
        <rFont val="Calibri"/>
        <family val="2"/>
        <scheme val="minor"/>
      </rPr>
      <t>*Cordón lineal de adhesivo de poliuretano de 1 x 1 cm2, aplicado linealmente en la base de los bloques de Hormigón, en cordones intermitentes cada 10 cm., aproximadamente 1 m. lineal por bloque. *Excelente adherencia en cemento, ladrillo, cerámica, metales, madera, poliuretano, epoxi y algunos poliésteres.
*Totalmente aplicado *Incluso reciclaje del cartucho o envoltorio.</t>
    </r>
  </si>
  <si>
    <r>
      <rPr>
        <b/>
        <sz val="11"/>
        <rFont val="Calibri"/>
        <family val="2"/>
        <scheme val="minor"/>
      </rPr>
      <t>Reposición de solado de pavimento de piedra/ adoquín/ baldosas técnicas, etc.</t>
    </r>
    <r>
      <rPr>
        <sz val="11"/>
        <rFont val="Calibri"/>
        <family val="2"/>
        <scheme val="minor"/>
      </rPr>
      <t>, existentes, pudiéndose aprovechar  en el desmonte inicial de la zanja (si estos no han sufrido daños visuales importantes), incluso si procede el relleno de juntas con árido o cemento fino, utilizando bandeja vibrante, limpieza.
*Totalmente terminado, igual al existente lindante. *Superficie lineal cara superior nivelada y alisada, a tirada recta y con las dimensiones según planos adjuntos.</t>
    </r>
  </si>
  <si>
    <t>DEMOLICIÓN DE FRENTE DE MURO DE FÁBRICA O MAMPOSTERÍA</t>
  </si>
  <si>
    <r>
      <rPr>
        <b/>
        <sz val="11"/>
        <rFont val="Calibri"/>
        <family val="2"/>
        <scheme val="minor"/>
      </rPr>
      <t>Demolición de frente de muro de fábrica o mampostería.</t>
    </r>
    <r>
      <rPr>
        <sz val="11"/>
        <rFont val="Calibri"/>
        <family val="2"/>
        <scheme val="minor"/>
      </rPr>
      <t xml:space="preserve"> 
Terminación limpia y recta, con medios manuales, cortes con amoladora con disco de puntas de diamante sin llegar a afectar a la estabilidad de los elementos constructivos contiguos, y carga manual sobre camión o contenedor. Corte de hueco en cualquier clase de pared sea, hormigón, piedra, ladrillo. Con picador manual eléctrico, con la profundidad necesaria para no provocar roturas en la estructura base. *Incluso ayudante peón de construcción. *Incluido parte proporcional de medios auxiliares. *Totalmente terminado.</t>
    </r>
  </si>
  <si>
    <r>
      <rPr>
        <b/>
        <sz val="11"/>
        <rFont val="Calibri"/>
        <family val="2"/>
        <scheme val="minor"/>
      </rPr>
      <t>Capa de mortero de cemento sobre paramento exterior, enlucido a buena cara con terminaciones canteadas.</t>
    </r>
    <r>
      <rPr>
        <sz val="11"/>
        <rFont val="Calibri"/>
        <family val="2"/>
        <scheme val="minor"/>
      </rPr>
      <t xml:space="preserve">
Tipo CR CSIV W2, según UNE-EN 998-1, color blanco, de 10 mm de espesor, maestreado, con acabado fratasado, aplicado manualmente, sobre paramento exterior, vertical. Incluso junquillos de PVC, para formación de juntas y malla de fibra de vidrio antiálcalis en los cambios de material y en los frentes de forjado, para evitar fisuras. El precio incluye la protección de los elementos del entorno que puedan verse afectados durante los trabajos y la resolución de puntos singulares. *Totalmente terminado.</t>
    </r>
  </si>
  <si>
    <r>
      <rPr>
        <b/>
        <sz val="11"/>
        <color rgb="FFC00000"/>
        <rFont val="Calibri"/>
        <family val="2"/>
        <scheme val="minor"/>
      </rPr>
      <t>ROJO</t>
    </r>
    <r>
      <rPr>
        <sz val="11"/>
        <rFont val="Calibri"/>
        <family val="2"/>
        <scheme val="minor"/>
      </rPr>
      <t xml:space="preserve">_Suministro e instalación de cable de Cu 0'6-1 kV-CA / 1'8 KV-CC tipo H1Z2Z2-K de </t>
    </r>
    <r>
      <rPr>
        <b/>
        <sz val="11"/>
        <rFont val="Calibri"/>
        <family val="2"/>
        <scheme val="minor"/>
      </rPr>
      <t xml:space="preserve">1x10 mm2 </t>
    </r>
    <r>
      <rPr>
        <sz val="11"/>
        <rFont val="Calibri"/>
        <family val="2"/>
        <scheme val="minor"/>
      </rPr>
      <t>especial para instalaciones fotovoltaicas. Clase CPR Eca. No propagador de la llama (UNE-EN 60332-1-2). *Libre de halógenos (UNE-EN 60754-1). Resistencia a la intemperie, rayos ultravioletas y ozono. 
*Se incluye material auxiliar. *Totalmente instalado, conexionado y probado.</t>
    </r>
  </si>
  <si>
    <r>
      <rPr>
        <b/>
        <sz val="11"/>
        <rFont val="Calibri"/>
        <family val="2"/>
        <scheme val="minor"/>
      </rPr>
      <t>NEGRO</t>
    </r>
    <r>
      <rPr>
        <sz val="11"/>
        <rFont val="Calibri"/>
        <family val="2"/>
        <scheme val="minor"/>
      </rPr>
      <t xml:space="preserve">_Suministro e instalación de cable de Cu 0'6-1 kV-CA / 1'8 KV-CC tipo H1Z2Z2-K de </t>
    </r>
    <r>
      <rPr>
        <b/>
        <sz val="11"/>
        <rFont val="Calibri"/>
        <family val="2"/>
        <scheme val="minor"/>
      </rPr>
      <t>1x10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mm2</t>
    </r>
    <r>
      <rPr>
        <sz val="11"/>
        <rFont val="Calibri"/>
        <family val="2"/>
        <scheme val="minor"/>
      </rPr>
      <t xml:space="preserve"> especial para instalaciones fotovoltaicas. Clase CPR Eca. No propagador de la llama (UNE-EN 60332-1-2). *Libre de halógenos (UNE-EN 60754-1). Resistencia a la intemperie, rayos ultravioletas y ozono. 
*Se incluye material auxiliar. *Totalmente instalado, conexionado y probado.</t>
    </r>
  </si>
  <si>
    <r>
      <rPr>
        <b/>
        <sz val="11"/>
        <rFont val="Calibri"/>
        <family val="2"/>
        <scheme val="minor"/>
      </rPr>
      <t>Suministro e instalación de cable de Ethernet RJ45 Cat7</t>
    </r>
    <r>
      <rPr>
        <sz val="11"/>
        <rFont val="Calibri"/>
        <family val="2"/>
        <scheme val="minor"/>
      </rPr>
      <t>, Conectores internos de cobre de alta calidad / aislamiento libre de halógenos / conforme a ROHS | Protectores para los conectores. -Alta velocidad de transmisión de datos en anchos de banda de hasta 10 Gbit/s .Asignación de acuerdo a EIA/TIA 568B. *Apantallado para transmisión de datos, diseñado para uso en procesos industriales donde sea necesaria cierte protección frente a interferencias electromagnéticas. *Basado en UNE 212016 *UNE-EN 60332-1 (IEC 60332-1)
*Apto para Redes 10BASE-T 10/100/1000/10000 Mbit.
*Instalado por la canalización representada en los planos.
*Se incluye material auxiliar. *Totalmente instalado, conexionado y probado.</t>
    </r>
  </si>
  <si>
    <r>
      <rPr>
        <b/>
        <sz val="11"/>
        <rFont val="Calibri"/>
        <family val="2"/>
        <scheme val="minor"/>
      </rPr>
      <t>Conductor</t>
    </r>
    <r>
      <rPr>
        <sz val="1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TIERRA</t>
    </r>
    <r>
      <rPr>
        <b/>
        <sz val="11"/>
        <rFont val="Calibri"/>
        <family val="2"/>
        <scheme val="minor"/>
      </rPr>
      <t>_Suministro e instalación de cable unipolar H07Z1-K (AS) Cu. de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1x10 mm2. </t>
    </r>
    <r>
      <rPr>
        <sz val="11"/>
        <rFont val="Calibri"/>
        <family val="2"/>
        <scheme val="minor"/>
      </rPr>
      <t xml:space="preserve">Siendo su tensión asignada de 450/750 V, reacción al fuego clase B2ca-s1a,d1,a1, con conductor multifilar de cobre clase 5 (-K) de </t>
    </r>
    <r>
      <rPr>
        <b/>
        <sz val="11"/>
        <rFont val="Calibri"/>
        <family val="2"/>
        <scheme val="minor"/>
      </rPr>
      <t>10 mm²</t>
    </r>
    <r>
      <rPr>
        <sz val="11"/>
        <rFont val="Calibri"/>
        <family val="2"/>
        <scheme val="minor"/>
      </rPr>
      <t xml:space="preserve"> de sección, con aislamiento de compuesto termoplástico a base de poliolefina libre de halógenos con baja emisión de
humos y gases corrosivos (Z1). *Se incluye material auxiliar, accesorios y elementos de sujeción. *Totalmente instalado, conexionado y probado.</t>
    </r>
  </si>
  <si>
    <r>
      <rPr>
        <b/>
        <sz val="11"/>
        <rFont val="Calibri"/>
        <family val="2"/>
        <scheme val="minor"/>
      </rPr>
      <t>Terminal de conexión a</t>
    </r>
    <r>
      <rPr>
        <sz val="1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TIERRA</t>
    </r>
    <r>
      <rPr>
        <b/>
        <sz val="11"/>
        <rFont val="Calibri"/>
        <family val="2"/>
        <scheme val="minor"/>
      </rPr>
      <t>_Abrazadera, terminal redondo, grapa.</t>
    </r>
    <r>
      <rPr>
        <b/>
        <sz val="11"/>
        <color rgb="FF00B05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*Suministro e instalación de terminal de conexión a tierra para paneles solares. 
*Se incluye material auxiliar, accesorios y elementos de sujeción. 
*Totalmente instalado, conexionado y probado.</t>
    </r>
  </si>
  <si>
    <t>TOMA DE TIERRA CON PICA-JABALINA DE 2m</t>
  </si>
  <si>
    <r>
      <rPr>
        <b/>
        <sz val="10"/>
        <color theme="1"/>
        <rFont val="Calibri"/>
        <family val="2"/>
        <scheme val="minor"/>
      </rPr>
      <t>SUMINISTRO E INSTALACIÓN DE TOMA DE TIERRA CON PICA-JABALINA DE COBRE DE 2m.</t>
    </r>
    <r>
      <rPr>
        <sz val="10"/>
        <color theme="1"/>
        <rFont val="Calibri"/>
        <family val="2"/>
        <scheme val="minor"/>
      </rPr>
      <t xml:space="preserve">
- Incluye pica de cobre, 6 metros de cable desnudo de 35 mm, o 16 mm con aislamiento y grapa abarcón para la conexión a tierra de la misma.
Totalmente montado, conexionado y probado, pequeño material, accesorios auxiliares de instalación.</t>
    </r>
  </si>
  <si>
    <t>INTERRUPTOR AUTOMÁTICO (Salida inversor) - REGULABLE - 160-250A - 4P</t>
  </si>
  <si>
    <t>INTERRUPTOR RELE DIFERENCIAL + TOROIDE (Salida inversor) - Clase B.</t>
  </si>
  <si>
    <t>SOBRETENSIONES TRANSITORIAS TIPO 1 + 2 (Salida inversor)</t>
  </si>
  <si>
    <r>
      <rPr>
        <b/>
        <sz val="11"/>
        <rFont val="Calibri"/>
        <family val="2"/>
        <scheme val="minor"/>
      </rPr>
      <t xml:space="preserve">Suministro e instalación de Interruptor automático magnetotérmico, tetrapolar (4P) HAGER x250 4P4D TM regulable, ajustable intensidad nominal </t>
    </r>
    <r>
      <rPr>
        <b/>
        <sz val="11"/>
        <color theme="8"/>
        <rFont val="Calibri"/>
        <family val="2"/>
        <scheme val="minor"/>
      </rPr>
      <t>160 -250 A</t>
    </r>
    <r>
      <rPr>
        <b/>
        <sz val="11"/>
        <rFont val="Calibri"/>
        <family val="2"/>
        <scheme val="minor"/>
      </rPr>
      <t xml:space="preserve">, poder de corte </t>
    </r>
    <r>
      <rPr>
        <b/>
        <sz val="11"/>
        <color theme="8"/>
        <rFont val="Calibri"/>
        <family val="2"/>
        <scheme val="minor"/>
      </rPr>
      <t xml:space="preserve">40 kA </t>
    </r>
    <r>
      <rPr>
        <b/>
        <sz val="11"/>
        <rFont val="Calibri"/>
        <family val="2"/>
        <scheme val="minor"/>
      </rPr>
      <t>icn a 400 V AC,</t>
    </r>
    <r>
      <rPr>
        <b/>
        <sz val="11"/>
        <color theme="8"/>
        <rFont val="Calibri"/>
        <family val="2"/>
        <scheme val="minor"/>
      </rPr>
      <t xml:space="preserve"> categoría de empleo A</t>
    </r>
    <r>
      <rPr>
        <b/>
        <sz val="11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(O equivalente)
*Térmico regulable 0.63-0.8-1 x In. *Magnético regulable 6-8-10-13 x In. (100-200A)/ 5-7-9-11 x In (250A). *Regulación del neutro 0-100% o 0-50%. *Fijación sobre panel.
 Conforme a norma CEI 60947 *Totalmente instalado en cuadro, conexionado y probado.</t>
    </r>
  </si>
  <si>
    <r>
      <rPr>
        <b/>
        <sz val="11"/>
        <rFont val="Calibri"/>
        <family val="2"/>
        <scheme val="minor"/>
      </rPr>
      <t>Suministro e instalación, Protector limitador contra sobretensiones transitorias Tipo 1 + 2, 65 kA Imax, 230/400 V AC, (10/350) - Tetrapolar - CIRPROTEC PSC4-12,5/400 TT - 77738405</t>
    </r>
    <r>
      <rPr>
        <sz val="11"/>
        <rFont val="Calibri"/>
        <family val="2"/>
        <scheme val="minor"/>
      </rPr>
      <t xml:space="preserve"> - (O Equivalente)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Normas Producto: CE - IEC 61643-11; EN - 61643-11 - Indicación visual final de vida.
*Totalmente instalado en cuadro, conexionado y probado.</t>
    </r>
  </si>
  <si>
    <r>
      <rPr>
        <b/>
        <sz val="11"/>
        <rFont val="Calibri"/>
        <family val="2"/>
        <scheme val="minor"/>
      </rPr>
      <t xml:space="preserve">Suministro e instalación, Protector limitador contra sobretensiones permanentes, 275/440 V AC, Tetrapolar - CIRPROTEC V-CHECK 4RP 77706640 </t>
    </r>
    <r>
      <rPr>
        <sz val="11"/>
        <rFont val="Calibri"/>
        <family val="2"/>
        <scheme val="minor"/>
      </rPr>
      <t>- (O Equivalente)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*Actúa sin bobina de emisión en interruptores de caja moldeada MCCB,botón de test POP, 4 módulos. *Totalmente instalado en cuadro, conexionado y probado.</t>
    </r>
  </si>
  <si>
    <r>
      <rPr>
        <b/>
        <sz val="11"/>
        <rFont val="Calibri"/>
        <family val="2"/>
        <scheme val="minor"/>
      </rPr>
      <t xml:space="preserve">Suministro de instalación de armario de protecciones AC según unifilar adjunto.
</t>
    </r>
    <r>
      <rPr>
        <sz val="11"/>
        <rFont val="Calibri"/>
        <family val="2"/>
        <scheme val="minor"/>
      </rPr>
      <t>Modelo: IDE Referencia: GN806030. Medidas: 800x600x300, con placa y puerta
(O equivalente). -Tensión máxima asignada de empleo: 400 V AC / 1500 V DC. / IP66.
- Según la cantidad de bases portafusibles, seccionadores y protectores sobretensiones a instalar. *Totalmente instalado y fijado en obra. Pequeños acesorios incluidos.</t>
    </r>
  </si>
  <si>
    <r>
      <rPr>
        <b/>
        <sz val="11"/>
        <rFont val="Calibri"/>
        <family val="2"/>
        <scheme val="minor"/>
      </rPr>
      <t>Partida destinada a la gestión de residuos y los cánones, impuestos y gastos varios.</t>
    </r>
    <r>
      <rPr>
        <sz val="11"/>
        <rFont val="Calibri"/>
        <family val="2"/>
        <scheme val="minor"/>
      </rPr>
      <t xml:space="preserve">
Clasificación y depósito a pie de obra de los residuos de construcción y/o demolición, separándolos en las siguientes fracciones: hormigón, cerámicos, metales, maderas, vidrios, plásticos, papeles o cartones y residuos peligrosos; dentro de la obra en la que se produzcan, con medios manuales, y carga sobre camión.
*Incluye transporte a punto limpio y/o vertedero autorizado.
*Incluye la emisión de los certificados justificativos de la empresa autorizada.</t>
    </r>
  </si>
  <si>
    <r>
      <rPr>
        <b/>
        <sz val="11"/>
        <rFont val="Calibri"/>
        <family val="2"/>
        <scheme val="minor"/>
      </rPr>
      <t>Señalización y delimitación de zonas de trabajo mediante doble cinta de señalización</t>
    </r>
    <r>
      <rPr>
        <sz val="11"/>
        <rFont val="Calibri"/>
        <family val="2"/>
        <scheme val="minor"/>
      </rPr>
      <t>, de material plástico, de 8 cm de anchura y 0,05 mm de espesor, impresa por ambas caras en franjas de color amarillo y negro, sujeta a vallas peatonales de hierro, de 1,10x2,50 m, color amarillo, con barrotes verticales montados sobre bastidor de tubo, con dos pies metálicos, separadas cada 5,00 m entre ejes, amortizables en 20 usos.
Incluso montaje, mantenimiento en condiciones seguras durante todo el periodo de tiempo que se requiera y desmontaje. Incluye: Montaje de las vallas. Colocación de la cinta. Desmontaje del conjunto. 
Transporte hasta el lugar de almacenaje o retirada a contenedor.</t>
    </r>
  </si>
  <si>
    <r>
      <rPr>
        <b/>
        <sz val="11"/>
        <rFont val="Calibri"/>
        <family val="2"/>
        <scheme val="minor"/>
      </rPr>
      <t xml:space="preserve">Suministro e instalación de equipo electrónico tipo tableta 10" o superior. Modelo TCL NXTPAPER 11, 2Ki Mate Dark Gray. Con OS Windows, Android o IOS, compatible con la APP del inversor instalado. (o similar) Preferiblemente pantalla "mate".
</t>
    </r>
    <r>
      <rPr>
        <sz val="11"/>
        <rFont val="Calibri"/>
        <family val="2"/>
        <scheme val="minor"/>
      </rPr>
      <t>Para visualización de datos de monitorización del inversor instalado. Generación y autoconsumo.
-Incluye soporte para pared mural o pedestal.  Incluido sistemas de protección (anti golpes, anti-robo Kensington Security Slot o sirga y sistema de bloqueo de pantalla).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-Configuración, comprobación y puesta en marcha del equipo y de las conexiones eléctricas.
- Incluye todos los accesorios, cargador, tarjeta SIM, módem necesarios para el correcto funcionamiento y comunicación del equipo con la red.
- Totalmente instalado y conexionado a red eléctrica protegida.</t>
    </r>
  </si>
  <si>
    <r>
      <rPr>
        <b/>
        <sz val="11"/>
        <rFont val="Calibri"/>
        <family val="2"/>
        <scheme val="minor"/>
      </rPr>
      <t>Línea de vida y equipos unitarios para trabajos en altura.</t>
    </r>
    <r>
      <rPr>
        <sz val="11"/>
        <rFont val="Calibri"/>
        <family val="2"/>
        <scheme val="minor"/>
      </rPr>
      <t xml:space="preserve">
Suministro y uso de Sistema anticaídas compuesto por un conector de terminación (clase T) que permite ensamblar el sistema con un dispositivo de anclaje, amortizable en 10 usos; un dispositivo anticaídas deslizante sobre línea de anclaje flexible con función de bloqueo automático y un sistema de guía, amortizable en 10 usos; una cuerda de fibra de longitud fija como elemento de amarre, amortizable en 10 usos; un absorbedor de energía encargado de disipar la energía cinética desarrollada durante una caída desde una altura determinada, amortizable en 10 usos y un arnés anticaídas con dos puntos de amarre constituido por bandas, elementos de ajuste y hebillas, dispuestos y ajustados de forma adecuada sobre el cuerpo de una persona para sujetarla durante una caída y después de la parada de ésta, amortizable en 10 usos. El precio no incluye el dispositivo de anclaje para ensamblar el sistema anticaídas. *Homologada, certificado CE.</t>
    </r>
  </si>
  <si>
    <t>CAJA DE SECCIONAMIENTO TT</t>
  </si>
  <si>
    <r>
      <rPr>
        <b/>
        <sz val="10"/>
        <color theme="1"/>
        <rFont val="Calibri"/>
        <family val="2"/>
        <scheme val="minor"/>
      </rPr>
      <t>SUMINISTRO E INSTALACIÓN DE CAJA ESTANCA DE SECCIONAMIENTO TT</t>
    </r>
    <r>
      <rPr>
        <sz val="10"/>
        <color theme="1"/>
        <rFont val="Calibri"/>
        <family val="2"/>
        <scheme val="minor"/>
      </rPr>
      <t xml:space="preserve">
-Caja seccionamiento a tierra</t>
    </r>
    <r>
      <rPr>
        <b/>
        <sz val="10"/>
        <color theme="1"/>
        <rFont val="Calibri"/>
        <family val="2"/>
        <scheme val="minor"/>
      </rPr>
      <t xml:space="preserve"> Cahors 0236170</t>
    </r>
    <r>
      <rPr>
        <sz val="10"/>
        <color theme="1"/>
        <rFont val="Calibri"/>
        <family val="2"/>
        <scheme val="minor"/>
      </rPr>
      <t>/ IP43/ IK09, con pegatina riesgo eléctrico o Equivalente. - Totalmente montada, conexionada y probada, pequeño material, accesorios auxiliares de instalación.</t>
    </r>
  </si>
  <si>
    <t>PERFORACIÓN DE MURO Y/O TABIQUES</t>
  </si>
  <si>
    <r>
      <rPr>
        <b/>
        <sz val="11"/>
        <rFont val="Calibri"/>
        <family val="2"/>
        <scheme val="minor"/>
      </rPr>
      <t>Perforación de muro y/o tabiques</t>
    </r>
    <r>
      <rPr>
        <sz val="11"/>
        <rFont val="Calibri"/>
        <family val="2"/>
        <scheme val="minor"/>
      </rPr>
      <t>, terminación limpia y recta,  con medios manuales y mecánicos, cortes con amoladora con disco de puntas de diamante sin llegar a afectar a la estabilidad de los elementos constructivos contiguos, y carga manual sobre camión o contenedor. Corte de hueco en cualquier clase de pared sea, hormigón, piedra, ladrillo. Con picador manual eléctrico, con la profundidad necesaria para no provocar roturas en la estructura base. *Incluso ayudante peón de construcción. 
*Incluido parte proporcional de medios auxiliares. *Totalmente terminado.</t>
    </r>
  </si>
  <si>
    <t>MÓDULO 610W MONO.</t>
  </si>
  <si>
    <r>
      <rPr>
        <b/>
        <sz val="11"/>
        <rFont val="Calibri"/>
        <family val="2"/>
        <scheme val="minor"/>
      </rPr>
      <t>Suministro e instalación de Módulo solar fotovoltaico RISEN RSM144-10-610BNDG/ 1500 V DC/ 132 Cells/ IP68. *Dimensiones: 2382x 1134x 30mm./ Peso: 32 kg.</t>
    </r>
    <r>
      <rPr>
        <sz val="11"/>
        <rFont val="Calibri"/>
        <family val="2"/>
        <scheme val="minor"/>
      </rPr>
      <t xml:space="preserve">
*Células: high performance dual glass module/ Potencia Pico 610 W y una tolerancia de +/- 3%. *Garantía de producción: 25 años/ Garantía de fabricación: 12 años.
*Certificado de carga: de viento (2400 Pascal) y de nieve (5400 Pascal), sujetando en los extremos largos. *Certificado de presión de carga superior a 1 kN/m2. sujetando el panel en los extremos más alejados. 
(O equivalente) *Totalmente montado, conexionado y probado.
*Incluso elementos de montaje y accesorios necesarios para su correcto funcionamiento.</t>
    </r>
  </si>
  <si>
    <r>
      <t xml:space="preserve">NUEVO SUMINISTRO TRIFÁSICO </t>
    </r>
    <r>
      <rPr>
        <b/>
        <sz val="11"/>
        <rFont val="Calibri"/>
        <family val="2"/>
        <scheme val="minor"/>
      </rPr>
      <t>EQUIPO MEDIDA INDIRECTA</t>
    </r>
    <r>
      <rPr>
        <sz val="11"/>
        <rFont val="Calibri"/>
        <family val="2"/>
        <scheme val="minor"/>
      </rPr>
      <t xml:space="preserve"> CMT-300E-MF </t>
    </r>
    <r>
      <rPr>
        <sz val="10"/>
        <rFont val="Calibri"/>
        <family val="2"/>
        <scheme val="minor"/>
      </rPr>
      <t>AUTOCONSUMO</t>
    </r>
  </si>
  <si>
    <r>
      <rPr>
        <b/>
        <sz val="11"/>
        <rFont val="Calibri"/>
        <family val="2"/>
        <scheme val="minor"/>
      </rPr>
      <t xml:space="preserve">Suministro e instalación de conjunto MEDIDA INDIRECTA CMT-300E-MF AUTOCONSUMO  Código IBERDROLA: 4272105  -Ref: 0254721-MD  CAHORS  (O Equivalente). 
</t>
    </r>
    <r>
      <rPr>
        <sz val="11"/>
        <rFont val="Calibri"/>
        <family val="2"/>
        <scheme val="minor"/>
      </rPr>
      <t xml:space="preserve">-Armario de protección y medida indirecta en B.T., con capacidad para un contador trifásico electrónico combinado + transformadores de intensidad tipo CAP.
-Protección y medida de suministros eléctricos individuales tanto de Consumo con sistemas de Generación , Almacenamiento o Recarga.
-Envolventes tipo PLT, de poliéster reforzado con fibra de vidrio color gris RAL 7035.
-Tensión asignada: 400 V. -Intensidad asignada: 300 A. -Grados de protección IP43 e IK09.
-Panel superior troquelado para un contador trifásico electrónico combinado.
-Panel intermedio troquelado para fijación de tres transformadores de intensidad tipo CAP hasta 300 A y neutro fijo de Cu de 30x5x145 mm. -Panel inferior troquelado para fijación de bases y neutro. -Tres juegos de pletinas de Cu 30x5 mm para instalación de transformadores.
-Tres bases seccionables en carga tipo BUC, tamaño 2 de 400 A, con dispositivo extintor de arco y tornillería de conexión M10 de acero inoxidable.
-Bornes entrada generación mediante tornillos inox M8. -Bornes entrada compañia mediante tornillos inox M10. -Interruptor de corte en carga con neutro avanzado de 250A/IV polos. -Se suministra cableado con conductores de cobre rígido, clase 2 de 4 mm2 para la conexión de trafos a bornes interrumpibles y de estos a contadores, y 2,5 mm2 para la sección de tensión. -Cable con aislamiento seco, extruído a base de mezclas termoestables ignífugas, sin halógenos, denominación HO7Z-R. -Velos protectores de policarbonato transparentes y precintables para protección de trafos y bases.
-Dimensiones : Alto = 1548 mm, Ancho : 536 mm, Profundidad : 230 mm
</t>
    </r>
    <r>
      <rPr>
        <b/>
        <sz val="11"/>
        <rFont val="Calibri"/>
        <family val="2"/>
        <scheme val="minor"/>
      </rPr>
      <t>-Incluye los transformadores de Intensidad según indicaciones de la compañía distribuidora. -Incluye Kit compatible: Módem GSM RS232/RS485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 xml:space="preserve">-Incluye Kit compatible: Base schuko 16A + lnt Diferencial 40A 30mA + lnt magnetotérmico 16A.  </t>
    </r>
    <r>
      <rPr>
        <sz val="11"/>
        <rFont val="Calibri"/>
        <family val="2"/>
        <scheme val="minor"/>
      </rPr>
      <t>*Incluye la totalidad de materiales según Unifilar adjunto.
*Totalmente acometido, instalado y fijado en localización según planos adjuntos.</t>
    </r>
  </si>
  <si>
    <t>DESMONTAJE Y REPOSICIÓN DE ANCLAJE DE SEGURIDAD FIJO</t>
  </si>
  <si>
    <r>
      <rPr>
        <b/>
        <sz val="11"/>
        <rFont val="Calibri"/>
        <family val="2"/>
        <scheme val="minor"/>
      </rPr>
      <t>Suministro e instalación de Bandeja aislante PEMSA Metatray 60x100 (Perforada) + Tapa IK10 IP44 (IP2X). Para el soporte, protección y conducción de cables. Material aislante. Longitud: 3m. Color: Gris, s/EN 61537:2007. CE/EN 50085-1:1997 (Montada sobre pared vertical, horizontal y techos),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o producto equivalente. No propagador de la llama.
</t>
    </r>
    <r>
      <rPr>
        <sz val="11"/>
        <rFont val="Calibri"/>
        <family val="2"/>
        <scheme val="minor"/>
      </rPr>
      <t>-Cumple con directivas REACH y ROHS III Libre de sustancias peligrosas, ftalatos, siliconas, plomo, etc -Aislamiento eléctrico: EN 61537 (No conductor eléctrico, no necesita puesta a tierra) -Rigidez dieléctrica: s/EN 60243-1: 18±5 kV/mm
-EN 61537: Ensayo de hilo incandescente a 960ºC 
-UL94: Grado V0, No transmite ni gotea. 
-Buen comportamiento a la Intemperie y Radiación: UV ANSI/UL 568
*Resistencia al impacto: 20 J a -20ºC *Marcado Aenor, CE, o equivalencia.
*Totalmente fijada, incluyendo piezas de sujeción, soportes a techo o pared según fichas técnicas del fabricante y p.p.de piezas especiales de fijación, tornillos, placas unión, curvas, cierres, tes, empalmes. etc, + tapa de superficie. *Medida en su verdadera magnitud la unidad terminada por metro lineal.</t>
    </r>
  </si>
  <si>
    <r>
      <rPr>
        <b/>
        <sz val="11"/>
        <rFont val="Calibri"/>
        <family val="2"/>
        <scheme val="minor"/>
      </rPr>
      <t xml:space="preserve">Suministro e instalación de Base portafusibles modular 1000V DC 
Con fusible cilíndrico talla 10x38 1000V DC de 20 In, según norma IEC/EN 60269. </t>
    </r>
    <r>
      <rPr>
        <sz val="11"/>
        <rFont val="Calibri"/>
        <family val="2"/>
        <scheme val="minor"/>
      </rPr>
      <t xml:space="preserve">
*Diseño compacto, de dimensiones reducidas, fabricadas con materiales de calidad.  Contactos de cobre electrolítico plateados.
*Materiales plásticos autoextinguibles y de alta resistencia a la temperatura.
*Todos los materiales utilizados son conformes a la Directiva europea RoHS (Restricción de ciertas sustancias peligrosas en el material eléctrico). 
*Totalmente instalado y fijado en cuadro.</t>
    </r>
  </si>
  <si>
    <r>
      <rPr>
        <b/>
        <sz val="11"/>
        <rFont val="Calibri"/>
        <family val="2"/>
        <scheme val="minor"/>
      </rPr>
      <t>Suministro e instalación de armario de protecciones DC según unifilar adjunto, para 14 Strings. Modelo: IDE Referencia: GN806030.</t>
    </r>
    <r>
      <rPr>
        <sz val="11"/>
        <rFont val="Calibri"/>
        <family val="2"/>
        <scheme val="minor"/>
      </rPr>
      <t xml:space="preserve"> Medidas: 800x600x300, con placa y puerta.
(O equivalente).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Tensión máxima asignada de empleo: 1000 V AC / 1500 V DC. / IP66.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- Según la cantidad de bases portafusibles, seccionadores y protectores sobretensiones a instalar. *Totalmente instalado y fijado en obra.</t>
    </r>
  </si>
  <si>
    <r>
      <rPr>
        <b/>
        <sz val="11"/>
        <rFont val="Calibri"/>
        <family val="2"/>
        <scheme val="minor"/>
      </rPr>
      <t>Suministro e instalación de conjunto de Relé de protección y transformador toroidal.
-Monitorización de intensidad de corriente diferencial tipo B/ Modelo CIPROTEC RGU10B P11951</t>
    </r>
    <r>
      <rPr>
        <sz val="11"/>
        <rFont val="Calibri"/>
        <family val="2"/>
        <scheme val="minor"/>
      </rPr>
      <t xml:space="preserve"> con una corriente diferencial (IAn) de 0,1 …3A. Retardo 0,1/10s. Fijación Carril DIN. Tamaño 3 módulos.</t>
    </r>
    <r>
      <rPr>
        <b/>
        <sz val="11"/>
        <rFont val="Calibri"/>
        <family val="2"/>
        <scheme val="minor"/>
      </rPr>
      <t xml:space="preserve">
-Transformador toroidal cerrado para relé diferencial, Modelo WGC-110-TB.
</t>
    </r>
    <r>
      <rPr>
        <sz val="11"/>
        <rFont val="Calibri"/>
        <family val="2"/>
        <scheme val="minor"/>
      </rPr>
      <t>(O equivalente)
*Totalmente instalado en cuadro, conexionado, configurado y probado.</t>
    </r>
  </si>
  <si>
    <t>PUERTA METÁLICA PARA NICHOS</t>
  </si>
  <si>
    <r>
      <rPr>
        <b/>
        <sz val="11"/>
        <color theme="1"/>
        <rFont val="Calibri"/>
        <family val="2"/>
        <scheme val="minor"/>
      </rPr>
      <t>Suministro e instalación de puerta metálica para nichos.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Modelo: CAHORS PPN 17771 Medidas: 1770x710. Ref: 0931292.</t>
    </r>
    <r>
      <rPr>
        <sz val="11"/>
        <color theme="1"/>
        <rFont val="Calibri"/>
        <family val="2"/>
        <scheme val="minor"/>
      </rPr>
      <t xml:space="preserve">
*Fijado e instalado en pared mural superficial para cubrir y proteger e</t>
    </r>
    <r>
      <rPr>
        <sz val="11"/>
        <rFont val="Calibri"/>
        <family val="2"/>
        <scheme val="minor"/>
      </rPr>
      <t>l conjunto MI.</t>
    </r>
    <r>
      <rPr>
        <sz val="11"/>
        <color theme="1"/>
        <rFont val="Calibri"/>
        <family val="2"/>
        <scheme val="minor"/>
      </rPr>
      <t xml:space="preserve">
*Cerradura metálica accionada por cabeza triangular de 3 puntos y maneta escamoteable, según especificaciones de la Compañía.
</t>
    </r>
    <r>
      <rPr>
        <b/>
        <sz val="11"/>
        <color theme="1"/>
        <rFont val="Calibri"/>
        <family val="2"/>
        <scheme val="minor"/>
      </rPr>
      <t xml:space="preserve">*Triángulo de peligro estampado en la puerta o chapa remachada.
*Dispositivo retenedor para fijación de puerta con apertura de al menos 120°.
</t>
    </r>
    <r>
      <rPr>
        <sz val="11"/>
        <color theme="1"/>
        <rFont val="Calibri"/>
        <family val="2"/>
        <scheme val="minor"/>
      </rPr>
      <t>*Bisagras amovibles para extraer la puerta, inaccesibles desde el exterior.
*Totalmente terminado, instalado y fijado en localización según planos adjuntos.</t>
    </r>
  </si>
  <si>
    <t>PARTIDA ALZADA ADECUACIÓN CONEXIONES A CS EXISTENTE</t>
  </si>
  <si>
    <t>7.03</t>
  </si>
  <si>
    <t>7.04</t>
  </si>
  <si>
    <t>7.05</t>
  </si>
  <si>
    <r>
      <rPr>
        <b/>
        <sz val="11"/>
        <rFont val="Calibri"/>
        <family val="2"/>
        <scheme val="minor"/>
      </rPr>
      <t>Suministro e instalación de estructura soporte de aluminio con perfiles corridos continuos para módulos fotovoltaicos de fácil instalación sobre cubierta inclinada tipo sándwich o chapa, tornillería autotaladrante zinc-niquelada.</t>
    </r>
    <r>
      <rPr>
        <sz val="11"/>
        <rFont val="Calibri"/>
        <family val="2"/>
        <scheme val="minor"/>
      </rPr>
      <t xml:space="preserve">
*Válido para módulos desde 30 a 40 mm de grosor. Tornillería de acero inoxidable. 
Sistema de fijación de módulos mediante perfiles corridos tipo P26 con sus grapas intermedias y finales G10, o Perfil G1 o G6 con sus grapas intermedias S10 y finales S11. O equivalente tipo Sunfer 04V con accesorio S04  a una interdistancia menor a 50cm y se doblarán piezas de sujeción., O Alusín solar Gulpiyuri 30. Todos ellos con sus conectores de unión pertinentes. (O equivalente)
*Alineado con tiradas de cordeles y laser, tornillería, elementos de montaje, pequeño material y demás accesorios necesarios para su correcta instalación.
*Certificado de presión de carga según mostrado en planos.
*Totalmente montado y fijado firmemente, el accesorio base que se une a la cara de la chapa, incorporará goma EPDM o caucho para evitar posibles goteras en cubierta.</t>
    </r>
  </si>
  <si>
    <t>PRESUPUESTO - INSTALACIÓN SOLAR FOTOVOLTAICA PARA AUTOCONSUMO COLECTIVO
 EMPLAZADO EN EL COMPLEJO POLIDEPORTIVO MUNICIPAL EN LA LOCALIDAD DE MURCHANTE (NAVARRA)</t>
  </si>
  <si>
    <t>1.01</t>
  </si>
  <si>
    <t>1.02</t>
  </si>
  <si>
    <t>1.03</t>
  </si>
  <si>
    <t>1.04</t>
  </si>
  <si>
    <t>1.05</t>
  </si>
  <si>
    <t>1.06</t>
  </si>
  <si>
    <t>1.07</t>
  </si>
  <si>
    <t>1.08</t>
  </si>
  <si>
    <r>
      <rPr>
        <b/>
        <sz val="11"/>
        <rFont val="Calibri"/>
        <family val="2"/>
        <scheme val="minor"/>
      </rPr>
      <t>Suministro e instalación de cable unipolar de extensión alargador  MC4, en versión macho/ hembra, con cable de 10 mm2.  - 1500V DC, CE + TUV. IP 68.
*Repercusión por metro líneal de cable y conectores.</t>
    </r>
    <r>
      <rPr>
        <sz val="11"/>
        <rFont val="Calibri"/>
        <family val="2"/>
        <scheme val="minor"/>
      </rPr>
      <t xml:space="preserve">
*Clase A. Normativa europea
*Totalmente instalado, conexionado y probado. Incluye pequeño mateial de fijación.</t>
    </r>
  </si>
  <si>
    <t>EXTENSIÓN DE CABLE SOLAR CON MC4 MACHO Y HEMBRA  / 10mm. DC</t>
  </si>
  <si>
    <t xml:space="preserve">TUBO Ondaplast HF-UV ECT-023N 23 Ø </t>
  </si>
  <si>
    <r>
      <rPr>
        <b/>
        <sz val="11"/>
        <rFont val="Calibri"/>
        <family val="2"/>
        <scheme val="minor"/>
      </rPr>
      <t xml:space="preserve">Suministro e instalación tubo anillado ligero flexible fabricado con poliamida (PA6) especial modificada. Ondaplast HF-UV ECT-023N 23 Ø. (O equivalente)
</t>
    </r>
    <r>
      <rPr>
        <sz val="11"/>
        <rFont val="Calibri"/>
        <family val="2"/>
        <scheme val="minor"/>
      </rPr>
      <t>-Libre de halógenos, fósforo y cadmio -No propagador de la llama.
-De aplicación general para la protección mecánica de cables en la instalación eléctrica de máquinas. -Colores: gris oscuro y negro. (Utilizar con preferencia el color negro en presencia de radiación UV). *Instalación fija en superficie .
*Incluye parte proporcional de curvas, manguitos, tes, codos.
*Totalmente instalado y fijado en obra, incluso grapado con abrazaderas y tornillería.
*Medida en su verdadera magnitud la unidad terminada por metro de tubo.</t>
    </r>
  </si>
  <si>
    <t>2.02</t>
  </si>
  <si>
    <t>2.03</t>
  </si>
  <si>
    <t>2.05</t>
  </si>
  <si>
    <t>2.07</t>
  </si>
  <si>
    <t>2.08</t>
  </si>
  <si>
    <t>3.02</t>
  </si>
  <si>
    <t>4.02</t>
  </si>
  <si>
    <t>4.03</t>
  </si>
  <si>
    <t>4.04</t>
  </si>
  <si>
    <t>4.05</t>
  </si>
  <si>
    <t>4.09</t>
  </si>
  <si>
    <r>
      <rPr>
        <b/>
        <sz val="11"/>
        <rFont val="Calibri"/>
        <family val="2"/>
        <scheme val="minor"/>
      </rPr>
      <t xml:space="preserve">Trabajos de adecuación de conexión a caja de seccionamiento existente, cables según unifilares hasta repartidor, embarrado, punteras y pequeño material. 
</t>
    </r>
    <r>
      <rPr>
        <sz val="11"/>
        <rFont val="Calibri"/>
        <family val="2"/>
        <scheme val="minor"/>
      </rPr>
      <t>-Puentes cableados, canalizaciones, regletas, fichas, punteras, empalmes y pequeño material.
-2 uds. Pegatinas riesgo eléctrico interiores. Medidas estándar.
Totalmente ejecutado, terminado, instalado y fijado según ubicación en planos adjuntos.</t>
    </r>
  </si>
  <si>
    <t xml:space="preserve">APERTURA Y TAPADO DE ROZAS - FÁBRICA </t>
  </si>
  <si>
    <r>
      <rPr>
        <b/>
        <sz val="11"/>
        <rFont val="Calibri"/>
        <family val="2"/>
        <scheme val="minor"/>
      </rPr>
      <t xml:space="preserve">Apertura y tapado de rozas con mortero de cemento, industrial, M-5 en fábrica de ladrillo, con rozadora eléctrica sin afectar a la estabilidad del elemento constructivo, </t>
    </r>
    <r>
      <rPr>
        <sz val="11"/>
        <rFont val="Calibri"/>
        <family val="2"/>
        <scheme val="minor"/>
      </rPr>
      <t>con maquina cortadora o amoladora de doble disco conectada a aspirador. Con la profundidad necesaria para no provocar roturas estructurales.
*Acometido en 2 cortes por metro lineal o más para lograr ese fin.
*Mortero industrial para albañilería, de cemento, color gris, categoría M-5 (resistencia a compresión 5 N/mm²), suministrado en sacos, según UNE-EN 998-2.
*Incluso ayudante construcción de obra civil.
*Incluido parte proporcional de medios auxiliares. -Totalmente terminado.</t>
    </r>
  </si>
  <si>
    <t>HOJA DE PARTICIÓN INTERIOR - FÁBRICA DE LADRILLO CERÁMICO CARA VISTA</t>
  </si>
  <si>
    <r>
      <rPr>
        <b/>
        <sz val="11"/>
        <rFont val="Calibri"/>
        <family val="2"/>
        <scheme val="minor"/>
      </rPr>
      <t xml:space="preserve">Hoja de partición interior, de 11,5 cm de espesor, de fábrica de ladrillo cerámico cara vista perforado hidrofugado, color Rojo, acabado liso, 24x11,5x5 cm, </t>
    </r>
    <r>
      <rPr>
        <sz val="11"/>
        <rFont val="Calibri"/>
        <family val="2"/>
        <scheme val="minor"/>
      </rPr>
      <t>con juntas horizontales y verticales de 10 mm de espesor, junta rehundida, recibida con mortero de cemento confeccionado en obra, con 250 kg/m³ de cemento, color gris, con aditivo plastificante-aireante, dosificación 1:6, suministrado en sacos.
*Totalmente terminado en situación de los planos adjuntos.</t>
    </r>
  </si>
  <si>
    <t>1.10</t>
  </si>
  <si>
    <r>
      <rPr>
        <b/>
        <sz val="11"/>
        <rFont val="Calibri"/>
        <family val="2"/>
        <scheme val="minor"/>
      </rPr>
      <t>Suministro e instalación de Bandeja aislante PEMSA Metatray 60x150 (Perforada) + Tapa IK10 IP44 (IP2X). Para el soporte, protección y conducción de cables. Material aislante. Longitud: 3m. Color: Gris, s/EN 61537:2007. CE/EN 50085-1:1997 (Montada sobre pared vertical, horizontal y techos),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o producto equivalente. No propagador de la llama.
</t>
    </r>
    <r>
      <rPr>
        <sz val="11"/>
        <rFont val="Calibri"/>
        <family val="2"/>
        <scheme val="minor"/>
      </rPr>
      <t>-Cumple con directivas REACH y ROHS III Libre de sustancias peligrosas, ftalatos, siliconas, plomo, etc -Aislamiento eléctrico: EN 61537 (No conductor eléctrico, no necesita puesta a tierra) -Rigidez dieléctrica: s/EN 60243-1: 18±5 kV/mm
-EN 61537: Ensayo de hilo incandescente a 960ºC 
-UL94: Grado V0, No transmite ni gotea. 
-Buen comportamiento a la Intemperie y Radiación: UV ANSI/UL 568
*Resistencia al impacto: 20 J a -20ºC *Marcado Aenor, CE, o equivalencia.
*Totalmente fijada, incluyendo piezas de sujeción, soportes a techo o pared según fichas técnicas del fabricante y p.p.de piezas especiales de fijación, tornillos, placas unión, curvas, cierres, tes, empalmes. etc, + tapa de superficie. *Medida en su verdadera magnitud la unidad terminada por metro lineal.</t>
    </r>
  </si>
  <si>
    <r>
      <t xml:space="preserve">BANDEJA AISLANTE METATRAY - CON TAPA 60x100 mm (Perforada) </t>
    </r>
    <r>
      <rPr>
        <b/>
        <sz val="11"/>
        <color theme="5"/>
        <rFont val="Calibri"/>
        <family val="2"/>
        <scheme val="minor"/>
      </rPr>
      <t>CORRIENTE CONTINUA</t>
    </r>
  </si>
  <si>
    <r>
      <t xml:space="preserve">BANDEJA AISLANTE METATRAY - CON TAPA 60x150 mm (Perforada) </t>
    </r>
    <r>
      <rPr>
        <b/>
        <sz val="11"/>
        <color theme="5"/>
        <rFont val="Calibri"/>
        <family val="2"/>
        <scheme val="minor"/>
      </rPr>
      <t>CORRIENTE ALTERNA</t>
    </r>
  </si>
  <si>
    <t>CABLEADO CONEXIÓN AC - RZ1-K (AS) de 4x1x95 mm2</t>
  </si>
  <si>
    <r>
      <rPr>
        <b/>
        <sz val="11"/>
        <rFont val="Calibri"/>
        <family val="2"/>
        <scheme val="minor"/>
      </rPr>
      <t>Suministro e instalación de cable unipolar RZ1-K (AS) de 4x1x95 mm2 de Cu 0'6-1 kV/</t>
    </r>
    <r>
      <rPr>
        <sz val="11"/>
        <rFont val="Calibri"/>
        <family val="2"/>
        <scheme val="minor"/>
      </rPr>
      <t>, reacción al fuego clase Cca-s1b,d1,a1 según UNE-EN 50575, con conductor de cobre clase 5 (-K) de 95 mm² de sección, con aislamiento de polietileno reticulado (R) y cubierta de compuesto termoplástico a base de poliolefina libre de halógenos con baja emisión de humos y gases corrosivos (Z1). Según UNE 21123-4.
 *Se incluye pequeño material auxiliar. *Totalmente instalado, conexionado y probado.</t>
    </r>
  </si>
  <si>
    <t>2.09</t>
  </si>
  <si>
    <t>CONDUCTOR TIERRA H07Z1-K (AS) de 1x50 mm2</t>
  </si>
  <si>
    <r>
      <rPr>
        <b/>
        <sz val="11"/>
        <rFont val="Calibri"/>
        <family val="2"/>
        <scheme val="minor"/>
      </rPr>
      <t>Conductor</t>
    </r>
    <r>
      <rPr>
        <sz val="1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TIERRA</t>
    </r>
    <r>
      <rPr>
        <b/>
        <sz val="11"/>
        <rFont val="Calibri"/>
        <family val="2"/>
        <scheme val="minor"/>
      </rPr>
      <t xml:space="preserve">_Suministro e instalación de cable H07Z1-K (AS) de 1x50 mm2 de Cu 450/750 V 
</t>
    </r>
    <r>
      <rPr>
        <sz val="11"/>
        <rFont val="Calibri"/>
        <family val="2"/>
        <scheme val="minor"/>
      </rPr>
      <t>Reacción al fuego clase Cca-s1b,d1,a1, conductor de cobre clase 5 (-K) de 50 mm² de sección, con aislamiento de polietileno reticulado (R) y cubierta de compuesto termoplástico a base de poliolefina libre de halógenos con baja emisión de humos y gases corrosivos (Z1) 
*Se incluye pequeño material auxiliar. *Totalmente instalado, conexionado y probado.</t>
    </r>
  </si>
  <si>
    <r>
      <rPr>
        <b/>
        <sz val="11"/>
        <rFont val="Calibri"/>
        <family val="2"/>
        <scheme val="minor"/>
      </rPr>
      <t>Escalera vertical fija de acceso, con jaula de protección. Desarrollo aproximado: 5 + 1m. (Altura de Desembarco/ Altura total). Salida a 90º hacia la izquierda del eje frontal.</t>
    </r>
    <r>
      <rPr>
        <sz val="11"/>
        <rFont val="Calibri"/>
        <family val="2"/>
        <scheme val="minor"/>
      </rPr>
      <t xml:space="preserve">
Suministro e instalación de escalera EXTERIOR con protección circundante fija de aluminio, peldaños antideslizantes, ancho mínimo escalera 52 cm. Fijada sobre chapa o pared de obra con anclajes mecánicos. Acabado en aluminio natural, con barandillas de salida y piezas de sujeción a pared en acero galvanizado por inmersión en caliente.  *Accesorios incluidos: Conjunto anti-acceso, salida con base, base para anclaje al suelo. *Todos los componentes certificados según normativas DIN EN ISO 14 122 y EN 353-1. Para instalar permanentemente como escalera para mantenimiento en edificios (DIN 18799-1), escalera de emergencia (DIN 14094-1) o acceso a máquinas (DIN EN ISO 14122-4). Fabricación según las indicaciones en la nueva norma DIN EN 1090.  *Placa de señalización. 
*Incluso fijaciones para la sujeción de los componentes, montaje y desmontaje de andamio auxiliar. *Totalmente fijada y montada para su uso.</t>
    </r>
  </si>
  <si>
    <t>PASILLO TÉCNICO 400mm + PERFIL SOPORTE LARGO PARA APOYO DE REJILLA PASACABLES</t>
  </si>
  <si>
    <t>7.06</t>
  </si>
  <si>
    <t>INV. HUAWEI SUN2000-100KTL-M2</t>
  </si>
  <si>
    <r>
      <rPr>
        <b/>
        <sz val="11"/>
        <rFont val="Calibri"/>
        <family val="2"/>
        <scheme val="minor"/>
      </rPr>
      <t xml:space="preserve">Suministro e instalación de Inversor HUAWEI SUN2000-100 KTL-M2 trifásico 100 kW de potencia formado por un inversor con paquete de comunicaciones, conexión WLAN o similar/ MPPTS: 10/ Número de entradas por MPPT:2 </t>
    </r>
    <r>
      <rPr>
        <sz val="11"/>
        <rFont val="Calibri"/>
        <family val="2"/>
        <scheme val="minor"/>
      </rPr>
      <t xml:space="preserve"> (O equivalente)
*Protección contra sobretensiones y fusibles integrados. *Conexión a red para autoconsumo.*Garantía: 10 años *Totalmente montado, conexionado, probado.
Se incluye material auxiliar de montaje. 
*Incluye puesta en marcha, monitorización de instalación con APP para información del beneficiario, formación básica para el usuario incluida, Instalación y configuración incluida.</t>
    </r>
  </si>
  <si>
    <r>
      <rPr>
        <b/>
        <sz val="11"/>
        <rFont val="Calibri"/>
        <family val="2"/>
        <scheme val="minor"/>
      </rPr>
      <t xml:space="preserve">Desmontaje y reposición de dispositivo de anclaje metálico fijado mecánicamente a la estructura actual. </t>
    </r>
    <r>
      <rPr>
        <sz val="11"/>
        <rFont val="Calibri"/>
        <family val="2"/>
        <scheme val="minor"/>
      </rPr>
      <t>-Desmontaje, replanteo y reposición del dispositivo actual.
-Sellado de ajujeros, espacios, perforaciones, grietas o huecos.
*Incluso fijaciones y pequeño material de fijación para la sujeción de todos los componentes.
*Totalmente instalado según planos.
*Replanteo de nueva ubicación según criterio de la Dirección Facualtativa.</t>
    </r>
  </si>
  <si>
    <r>
      <rPr>
        <b/>
        <sz val="11"/>
        <rFont val="Calibri"/>
        <family val="2"/>
        <scheme val="minor"/>
      </rPr>
      <t>Suministro, instalación y montaje de pasillo técnico Carex by Alusín Solar o equivalente, para asegurar el paso y el mantenimiento de la instalación a los operarios, instalación lineal según planos adjuntos.</t>
    </r>
    <r>
      <rPr>
        <sz val="11"/>
        <rFont val="Calibri"/>
        <family val="2"/>
        <scheme val="minor"/>
      </rPr>
      <t xml:space="preserve">
</t>
    </r>
    <r>
      <rPr>
        <u/>
        <sz val="11"/>
        <rFont val="Calibri"/>
        <family val="2"/>
        <scheme val="minor"/>
      </rPr>
      <t>Estos estarán formados por:</t>
    </r>
    <r>
      <rPr>
        <sz val="11"/>
        <rFont val="Calibri"/>
        <family val="2"/>
        <scheme val="minor"/>
      </rPr>
      <t xml:space="preserve">
*Tablones de 400x3000mm o 400x1500mm (Ancho x Largo). *Conectores de pasillo.
*En tramos verticales, según el tipo de grecas en el tejado, será necesario la instalación de perfiles de Raíl Gulpiyuri 30, de 700mm. bajo los pasillos, para salvar los ríos y la altura de las crestas. Y para los tramos que se ubicarán las rejillas pasacables, estos serán de 900mm. (estos accesorios, ya se incluyen en el precio, según el tipo de tejado que nos ocupa)
*Incluye tornillería para sujeción, tornillos roscachapa JF3-2-5,5x25 E16, Juntas EPDM. 
*Incluso pequeño material para la sujeción de todos los componentes, según ficha técnica del producto. *Totalmente instalado y fijado con total seguridad.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</si>
</sst>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4E0F1"/>
        <bgColor indexed="64"/>
      </patternFill>
    </fill>
    <fill>
      <patternFill patternType="solid">
        <fgColor rgb="FFFD6B7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 vertical="top"/>
    </xf>
    <xf numFmtId="164" fontId="5" fillId="4" borderId="8" xfId="0" applyNumberFormat="1" applyFont="1" applyFill="1" applyBorder="1" applyAlignment="1">
      <alignment horizontal="center" vertical="top"/>
    </xf>
    <xf numFmtId="0" fontId="0" fillId="2" borderId="0" xfId="0" applyFill="1"/>
    <xf numFmtId="0" fontId="0" fillId="3" borderId="7" xfId="0" applyFill="1" applyBorder="1" applyAlignment="1">
      <alignment horizontal="center" vertical="top"/>
    </xf>
    <xf numFmtId="164" fontId="0" fillId="3" borderId="8" xfId="0" applyNumberFormat="1" applyFill="1" applyBorder="1" applyAlignment="1">
      <alignment horizontal="center" vertical="top"/>
    </xf>
    <xf numFmtId="0" fontId="0" fillId="5" borderId="14" xfId="0" applyFill="1" applyBorder="1" applyAlignment="1">
      <alignment horizontal="center" vertical="top"/>
    </xf>
    <xf numFmtId="164" fontId="0" fillId="5" borderId="15" xfId="0" applyNumberFormat="1" applyFill="1" applyBorder="1" applyAlignment="1">
      <alignment horizontal="center" vertical="top"/>
    </xf>
    <xf numFmtId="164" fontId="4" fillId="6" borderId="6" xfId="0" applyNumberFormat="1" applyFont="1" applyFill="1" applyBorder="1" applyAlignment="1">
      <alignment horizontal="center" vertical="center"/>
    </xf>
    <xf numFmtId="164" fontId="4" fillId="6" borderId="8" xfId="0" applyNumberFormat="1" applyFont="1" applyFill="1" applyBorder="1" applyAlignment="1">
      <alignment horizontal="center" vertical="top"/>
    </xf>
    <xf numFmtId="164" fontId="4" fillId="7" borderId="6" xfId="0" applyNumberFormat="1" applyFont="1" applyFill="1" applyBorder="1" applyAlignment="1">
      <alignment horizontal="center" vertical="center"/>
    </xf>
    <xf numFmtId="164" fontId="4" fillId="8" borderId="6" xfId="0" applyNumberFormat="1" applyFont="1" applyFill="1" applyBorder="1" applyAlignment="1">
      <alignment horizontal="center" vertical="center"/>
    </xf>
    <xf numFmtId="164" fontId="4" fillId="9" borderId="6" xfId="0" applyNumberFormat="1" applyFont="1" applyFill="1" applyBorder="1" applyAlignment="1">
      <alignment horizontal="center" vertical="center"/>
    </xf>
    <xf numFmtId="164" fontId="4" fillId="10" borderId="6" xfId="0" applyNumberFormat="1" applyFont="1" applyFill="1" applyBorder="1" applyAlignment="1">
      <alignment horizontal="center" vertical="center"/>
    </xf>
    <xf numFmtId="164" fontId="4" fillId="7" borderId="8" xfId="0" applyNumberFormat="1" applyFont="1" applyFill="1" applyBorder="1" applyAlignment="1">
      <alignment horizontal="center" vertical="top"/>
    </xf>
    <xf numFmtId="164" fontId="4" fillId="8" borderId="8" xfId="0" applyNumberFormat="1" applyFont="1" applyFill="1" applyBorder="1" applyAlignment="1">
      <alignment horizontal="center" vertical="top"/>
    </xf>
    <xf numFmtId="164" fontId="4" fillId="9" borderId="8" xfId="0" applyNumberFormat="1" applyFont="1" applyFill="1" applyBorder="1" applyAlignment="1">
      <alignment horizontal="center" vertical="top"/>
    </xf>
    <xf numFmtId="164" fontId="4" fillId="10" borderId="8" xfId="0" applyNumberFormat="1" applyFont="1" applyFill="1" applyBorder="1" applyAlignment="1">
      <alignment horizontal="center" vertical="top"/>
    </xf>
    <xf numFmtId="0" fontId="4" fillId="5" borderId="14" xfId="0" applyFont="1" applyFill="1" applyBorder="1" applyAlignment="1">
      <alignment horizontal="center" vertical="center"/>
    </xf>
    <xf numFmtId="164" fontId="4" fillId="5" borderId="12" xfId="0" applyNumberFormat="1" applyFont="1" applyFill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center" vertical="top"/>
    </xf>
    <xf numFmtId="164" fontId="0" fillId="0" borderId="8" xfId="0" applyNumberFormat="1" applyBorder="1" applyAlignment="1">
      <alignment horizontal="center" vertical="top"/>
    </xf>
    <xf numFmtId="164" fontId="9" fillId="2" borderId="0" xfId="0" applyNumberFormat="1" applyFont="1" applyFill="1" applyAlignment="1">
      <alignment horizontal="center" vertical="top"/>
    </xf>
    <xf numFmtId="0" fontId="9" fillId="2" borderId="0" xfId="0" applyFont="1" applyFill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0" fillId="2" borderId="27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top"/>
    </xf>
    <xf numFmtId="164" fontId="0" fillId="2" borderId="22" xfId="0" applyNumberForma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4" fillId="11" borderId="6" xfId="0" applyNumberFormat="1" applyFont="1" applyFill="1" applyBorder="1" applyAlignment="1">
      <alignment horizontal="center" vertical="center"/>
    </xf>
    <xf numFmtId="164" fontId="4" fillId="11" borderId="8" xfId="0" applyNumberFormat="1" applyFont="1" applyFill="1" applyBorder="1" applyAlignment="1">
      <alignment horizontal="center" vertical="top"/>
    </xf>
    <xf numFmtId="164" fontId="4" fillId="12" borderId="6" xfId="0" applyNumberFormat="1" applyFont="1" applyFill="1" applyBorder="1" applyAlignment="1">
      <alignment horizontal="center" vertical="center"/>
    </xf>
    <xf numFmtId="164" fontId="4" fillId="12" borderId="8" xfId="0" applyNumberFormat="1" applyFont="1" applyFill="1" applyBorder="1" applyAlignment="1">
      <alignment horizontal="center" vertical="top"/>
    </xf>
    <xf numFmtId="164" fontId="0" fillId="3" borderId="7" xfId="0" applyNumberFormat="1" applyFill="1" applyBorder="1" applyAlignment="1">
      <alignment horizontal="center" vertical="top"/>
    </xf>
    <xf numFmtId="164" fontId="0" fillId="5" borderId="14" xfId="0" applyNumberFormat="1" applyFill="1" applyBorder="1" applyAlignment="1">
      <alignment horizontal="center" vertical="top"/>
    </xf>
    <xf numFmtId="164" fontId="0" fillId="0" borderId="7" xfId="0" applyNumberFormat="1" applyBorder="1" applyAlignment="1">
      <alignment horizontal="center" vertical="top"/>
    </xf>
    <xf numFmtId="164" fontId="4" fillId="5" borderId="19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9" fillId="0" borderId="9" xfId="0" applyFont="1" applyBorder="1" applyAlignment="1">
      <alignment horizontal="left" vertical="top" wrapText="1"/>
    </xf>
    <xf numFmtId="164" fontId="2" fillId="2" borderId="7" xfId="0" applyNumberFormat="1" applyFont="1" applyFill="1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2" fillId="0" borderId="23" xfId="0" applyFont="1" applyBorder="1" applyAlignment="1">
      <alignment horizontal="left" vertical="top" wrapText="1"/>
    </xf>
    <xf numFmtId="164" fontId="0" fillId="0" borderId="31" xfId="0" applyNumberFormat="1" applyBorder="1" applyAlignment="1">
      <alignment horizontal="center" vertical="top"/>
    </xf>
    <xf numFmtId="164" fontId="2" fillId="0" borderId="30" xfId="0" applyNumberFormat="1" applyFont="1" applyBorder="1" applyAlignment="1">
      <alignment horizontal="center" vertical="top"/>
    </xf>
    <xf numFmtId="164" fontId="2" fillId="3" borderId="8" xfId="0" applyNumberFormat="1" applyFont="1" applyFill="1" applyBorder="1" applyAlignment="1">
      <alignment horizontal="center" vertical="top"/>
    </xf>
    <xf numFmtId="164" fontId="0" fillId="2" borderId="7" xfId="0" applyNumberFormat="1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19" fillId="2" borderId="0" xfId="0" applyFont="1" applyFill="1"/>
    <xf numFmtId="0" fontId="18" fillId="13" borderId="6" xfId="0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top"/>
    </xf>
    <xf numFmtId="164" fontId="2" fillId="0" borderId="31" xfId="0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5" borderId="13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4" fillId="5" borderId="13" xfId="0" applyFont="1" applyFill="1" applyBorder="1" applyAlignment="1">
      <alignment horizontal="left" vertical="top"/>
    </xf>
    <xf numFmtId="2" fontId="9" fillId="2" borderId="0" xfId="0" applyNumberFormat="1" applyFont="1" applyFill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19" fillId="2" borderId="0" xfId="0" applyNumberFormat="1" applyFont="1" applyFill="1" applyAlignment="1">
      <alignment horizontal="center" vertical="center"/>
    </xf>
    <xf numFmtId="0" fontId="2" fillId="3" borderId="4" xfId="0" applyFont="1" applyFill="1" applyBorder="1"/>
    <xf numFmtId="0" fontId="0" fillId="0" borderId="9" xfId="0" applyBorder="1" applyAlignment="1">
      <alignment horizontal="left" vertical="top" wrapText="1"/>
    </xf>
    <xf numFmtId="0" fontId="18" fillId="2" borderId="2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3" fontId="18" fillId="2" borderId="28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left" vertical="center"/>
    </xf>
    <xf numFmtId="0" fontId="12" fillId="3" borderId="10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6B7C"/>
      <color rgb="FFFF9393"/>
      <color rgb="FFF4E0F1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J186"/>
  <sheetViews>
    <sheetView showGridLines="0" tabSelected="1" zoomScaleNormal="100" workbookViewId="0">
      <selection activeCell="I141" sqref="I141"/>
    </sheetView>
  </sheetViews>
  <sheetFormatPr baseColWidth="10" defaultRowHeight="15" x14ac:dyDescent="0.25"/>
  <cols>
    <col min="1" max="1" width="2.5703125" customWidth="1"/>
    <col min="2" max="2" width="3.7109375" style="51" bestFit="1" customWidth="1"/>
    <col min="3" max="3" width="76.28515625" style="55" customWidth="1"/>
    <col min="4" max="4" width="5" style="1" bestFit="1" customWidth="1"/>
    <col min="5" max="5" width="9.42578125" style="2" bestFit="1" customWidth="1"/>
    <col min="6" max="6" width="14.85546875" style="2" bestFit="1" customWidth="1"/>
    <col min="7" max="7" width="3.28515625" style="24" customWidth="1"/>
    <col min="8" max="8" width="22.5703125" style="24" bestFit="1" customWidth="1"/>
    <col min="9" max="9" width="30.42578125" style="39" customWidth="1"/>
    <col min="10" max="10" width="21.5703125" style="40" customWidth="1"/>
    <col min="11" max="11" width="32.85546875" customWidth="1"/>
    <col min="12" max="12" width="12.140625" customWidth="1"/>
    <col min="13" max="13" width="16.5703125" bestFit="1" customWidth="1"/>
    <col min="14" max="14" width="5.7109375" customWidth="1"/>
  </cols>
  <sheetData>
    <row r="1" spans="1:10" s="64" customFormat="1" x14ac:dyDescent="0.25">
      <c r="A1" s="63"/>
      <c r="B1" s="40"/>
    </row>
    <row r="2" spans="1:10" s="64" customFormat="1" x14ac:dyDescent="0.25">
      <c r="B2" s="65"/>
      <c r="G2" s="62"/>
    </row>
    <row r="3" spans="1:10" ht="16.149999999999999" customHeight="1" thickBot="1" x14ac:dyDescent="0.3">
      <c r="H3"/>
      <c r="I3"/>
      <c r="J3"/>
    </row>
    <row r="4" spans="1:10" ht="33.6" customHeight="1" thickBot="1" x14ac:dyDescent="0.3">
      <c r="C4" s="114" t="s">
        <v>145</v>
      </c>
      <c r="D4" s="115"/>
      <c r="E4" s="115"/>
      <c r="F4" s="116"/>
      <c r="G4" s="25"/>
      <c r="H4"/>
      <c r="I4"/>
      <c r="J4"/>
    </row>
    <row r="5" spans="1:10" ht="2.4500000000000002" customHeight="1" thickBot="1" x14ac:dyDescent="0.3">
      <c r="C5" s="56"/>
      <c r="D5" s="7"/>
      <c r="E5" s="36"/>
      <c r="F5" s="8"/>
      <c r="G5" s="25"/>
      <c r="H5"/>
      <c r="I5"/>
      <c r="J5"/>
    </row>
    <row r="6" spans="1:10" ht="21" customHeight="1" thickBot="1" x14ac:dyDescent="0.3">
      <c r="B6" s="52" t="s">
        <v>36</v>
      </c>
      <c r="C6" s="117" t="s">
        <v>2</v>
      </c>
      <c r="D6" s="118"/>
      <c r="E6" s="118"/>
      <c r="F6" s="119"/>
      <c r="G6" s="25"/>
      <c r="H6"/>
      <c r="I6"/>
      <c r="J6"/>
    </row>
    <row r="7" spans="1:10" ht="15.75" thickBot="1" x14ac:dyDescent="0.3">
      <c r="B7" s="68" t="s">
        <v>146</v>
      </c>
      <c r="C7" s="57" t="s">
        <v>129</v>
      </c>
      <c r="D7" s="5" t="s">
        <v>28</v>
      </c>
      <c r="E7" s="35" t="s">
        <v>0</v>
      </c>
      <c r="F7" s="6" t="s">
        <v>34</v>
      </c>
      <c r="G7" s="25"/>
      <c r="H7"/>
      <c r="I7"/>
      <c r="J7"/>
    </row>
    <row r="8" spans="1:10" ht="165.75" thickBot="1" x14ac:dyDescent="0.3">
      <c r="B8" s="69"/>
      <c r="C8" s="21" t="s">
        <v>130</v>
      </c>
      <c r="D8" s="22">
        <v>235</v>
      </c>
      <c r="E8" s="37">
        <v>86.35</v>
      </c>
      <c r="F8" s="23">
        <f>D8*E8</f>
        <v>20292.25</v>
      </c>
      <c r="G8" s="25"/>
      <c r="H8"/>
      <c r="I8"/>
      <c r="J8"/>
    </row>
    <row r="9" spans="1:10" ht="15.75" thickBot="1" x14ac:dyDescent="0.3">
      <c r="B9" s="68" t="s">
        <v>147</v>
      </c>
      <c r="C9" s="57" t="s">
        <v>101</v>
      </c>
      <c r="D9" s="5" t="s">
        <v>28</v>
      </c>
      <c r="E9" s="35" t="s">
        <v>0</v>
      </c>
      <c r="F9" s="6" t="s">
        <v>34</v>
      </c>
      <c r="G9" s="25"/>
      <c r="H9"/>
      <c r="I9"/>
      <c r="J9"/>
    </row>
    <row r="10" spans="1:10" ht="225.75" thickBot="1" x14ac:dyDescent="0.3">
      <c r="B10" s="69"/>
      <c r="C10" s="21" t="s">
        <v>144</v>
      </c>
      <c r="D10" s="22">
        <v>235</v>
      </c>
      <c r="E10" s="37">
        <v>42.73</v>
      </c>
      <c r="F10" s="23">
        <f>D10*E10</f>
        <v>10041.549999999999</v>
      </c>
      <c r="G10" s="25"/>
      <c r="H10"/>
      <c r="I10"/>
      <c r="J10"/>
    </row>
    <row r="11" spans="1:10" ht="15.75" thickBot="1" x14ac:dyDescent="0.3">
      <c r="B11" s="68" t="s">
        <v>148</v>
      </c>
      <c r="C11" s="58" t="s">
        <v>97</v>
      </c>
      <c r="D11" s="5" t="s">
        <v>28</v>
      </c>
      <c r="E11" s="35" t="s">
        <v>0</v>
      </c>
      <c r="F11" s="6" t="s">
        <v>34</v>
      </c>
      <c r="G11"/>
      <c r="H11"/>
      <c r="I11"/>
      <c r="J11"/>
    </row>
    <row r="12" spans="1:10" ht="105.75" thickBot="1" x14ac:dyDescent="0.3">
      <c r="B12" s="69"/>
      <c r="C12" s="21" t="s">
        <v>102</v>
      </c>
      <c r="D12" s="22">
        <v>3</v>
      </c>
      <c r="E12" s="37">
        <v>18.100000000000001</v>
      </c>
      <c r="F12" s="23">
        <f>D12*E12</f>
        <v>54.300000000000004</v>
      </c>
      <c r="G12"/>
      <c r="H12"/>
      <c r="I12"/>
      <c r="J12"/>
    </row>
    <row r="13" spans="1:10" ht="15.75" thickBot="1" x14ac:dyDescent="0.3">
      <c r="B13" s="68" t="s">
        <v>149</v>
      </c>
      <c r="C13" s="57" t="s">
        <v>37</v>
      </c>
      <c r="D13" s="5" t="s">
        <v>17</v>
      </c>
      <c r="E13" s="35" t="s">
        <v>30</v>
      </c>
      <c r="F13" s="6" t="s">
        <v>34</v>
      </c>
      <c r="G13" s="25"/>
      <c r="H13"/>
      <c r="I13"/>
      <c r="J13"/>
    </row>
    <row r="14" spans="1:10" ht="90.75" thickBot="1" x14ac:dyDescent="0.3">
      <c r="B14" s="69"/>
      <c r="C14" s="21" t="s">
        <v>103</v>
      </c>
      <c r="D14" s="22">
        <v>0.5</v>
      </c>
      <c r="E14" s="37">
        <v>41.13</v>
      </c>
      <c r="F14" s="23">
        <f>D14*E14</f>
        <v>20.565000000000001</v>
      </c>
      <c r="G14" s="25"/>
      <c r="H14"/>
      <c r="I14"/>
      <c r="J14"/>
    </row>
    <row r="15" spans="1:10" ht="15.75" thickBot="1" x14ac:dyDescent="0.3">
      <c r="B15" s="68" t="s">
        <v>150</v>
      </c>
      <c r="C15" s="57" t="s">
        <v>127</v>
      </c>
      <c r="D15" s="5" t="s">
        <v>47</v>
      </c>
      <c r="E15" s="35" t="s">
        <v>31</v>
      </c>
      <c r="F15" s="6" t="s">
        <v>34</v>
      </c>
      <c r="G15" s="25"/>
      <c r="H15"/>
      <c r="I15"/>
      <c r="J15"/>
    </row>
    <row r="16" spans="1:10" ht="101.45" customHeight="1" thickBot="1" x14ac:dyDescent="0.3">
      <c r="B16" s="69"/>
      <c r="C16" s="21" t="s">
        <v>128</v>
      </c>
      <c r="D16" s="22">
        <v>0.32</v>
      </c>
      <c r="E16" s="37">
        <v>94.14</v>
      </c>
      <c r="F16" s="23">
        <f>D16*E16</f>
        <v>30.1248</v>
      </c>
      <c r="G16" s="25"/>
      <c r="H16"/>
      <c r="I16"/>
      <c r="J16"/>
    </row>
    <row r="17" spans="2:10" ht="15.75" thickBot="1" x14ac:dyDescent="0.3">
      <c r="B17" s="68" t="s">
        <v>151</v>
      </c>
      <c r="C17" s="57" t="s">
        <v>104</v>
      </c>
      <c r="D17" s="5" t="s">
        <v>47</v>
      </c>
      <c r="E17" s="35" t="s">
        <v>31</v>
      </c>
      <c r="F17" s="6" t="s">
        <v>34</v>
      </c>
      <c r="G17" s="25"/>
      <c r="H17"/>
      <c r="I17"/>
      <c r="J17"/>
    </row>
    <row r="18" spans="2:10" ht="103.15" customHeight="1" thickBot="1" x14ac:dyDescent="0.3">
      <c r="B18" s="69"/>
      <c r="C18" s="21" t="s">
        <v>105</v>
      </c>
      <c r="D18" s="22">
        <v>0.85</v>
      </c>
      <c r="E18" s="37">
        <v>242.07</v>
      </c>
      <c r="F18" s="23">
        <f>D18*E18</f>
        <v>205.7595</v>
      </c>
      <c r="G18" s="25"/>
      <c r="H18"/>
      <c r="I18"/>
      <c r="J18"/>
    </row>
    <row r="19" spans="2:10" ht="15.75" thickBot="1" x14ac:dyDescent="0.3">
      <c r="B19" s="68" t="s">
        <v>152</v>
      </c>
      <c r="C19" s="57" t="s">
        <v>170</v>
      </c>
      <c r="D19" s="5" t="s">
        <v>35</v>
      </c>
      <c r="E19" s="35" t="s">
        <v>32</v>
      </c>
      <c r="F19" s="6" t="s">
        <v>34</v>
      </c>
      <c r="G19" s="25"/>
      <c r="H19"/>
      <c r="I19"/>
      <c r="J19"/>
    </row>
    <row r="20" spans="2:10" ht="135.75" thickBot="1" x14ac:dyDescent="0.3">
      <c r="B20" s="69"/>
      <c r="C20" s="21" t="s">
        <v>171</v>
      </c>
      <c r="D20" s="22">
        <v>1.8</v>
      </c>
      <c r="E20" s="37">
        <v>16.739999999999998</v>
      </c>
      <c r="F20" s="23">
        <f>D20*E20</f>
        <v>30.131999999999998</v>
      </c>
      <c r="G20" s="25"/>
      <c r="H20"/>
      <c r="I20"/>
      <c r="J20"/>
    </row>
    <row r="21" spans="2:10" ht="15.75" thickBot="1" x14ac:dyDescent="0.3">
      <c r="B21" s="68" t="s">
        <v>153</v>
      </c>
      <c r="C21" s="57" t="s">
        <v>172</v>
      </c>
      <c r="D21" s="5" t="s">
        <v>17</v>
      </c>
      <c r="E21" s="35" t="s">
        <v>30</v>
      </c>
      <c r="F21" s="6" t="s">
        <v>34</v>
      </c>
      <c r="G21" s="25"/>
      <c r="H21"/>
      <c r="I21"/>
      <c r="J21"/>
    </row>
    <row r="22" spans="2:10" ht="90.75" thickBot="1" x14ac:dyDescent="0.3">
      <c r="B22" s="69"/>
      <c r="C22" s="21" t="s">
        <v>173</v>
      </c>
      <c r="D22" s="22">
        <v>0.38</v>
      </c>
      <c r="E22" s="37">
        <v>269.70999999999998</v>
      </c>
      <c r="F22" s="23">
        <f>D22*E22</f>
        <v>102.48979999999999</v>
      </c>
      <c r="G22" s="25"/>
      <c r="H22"/>
      <c r="I22"/>
      <c r="J22"/>
    </row>
    <row r="23" spans="2:10" ht="15" customHeight="1" thickBot="1" x14ac:dyDescent="0.3">
      <c r="B23" s="68" t="s">
        <v>38</v>
      </c>
      <c r="C23" s="57" t="s">
        <v>100</v>
      </c>
      <c r="D23" s="5" t="s">
        <v>33</v>
      </c>
      <c r="E23" s="53" t="s">
        <v>30</v>
      </c>
      <c r="F23" s="48" t="s">
        <v>34</v>
      </c>
      <c r="G23" s="25"/>
      <c r="H23"/>
      <c r="I23"/>
      <c r="J23"/>
    </row>
    <row r="24" spans="2:10" ht="117" customHeight="1" thickBot="1" x14ac:dyDescent="0.3">
      <c r="B24" s="69"/>
      <c r="C24" s="45" t="s">
        <v>106</v>
      </c>
      <c r="D24" s="44">
        <v>1.34</v>
      </c>
      <c r="E24" s="47">
        <v>78.3</v>
      </c>
      <c r="F24" s="54">
        <f t="shared" ref="F24" si="0">D24*E24</f>
        <v>104.922</v>
      </c>
      <c r="G24" s="25"/>
      <c r="H24"/>
      <c r="I24"/>
      <c r="J24"/>
    </row>
    <row r="25" spans="2:10" ht="15.75" thickBot="1" x14ac:dyDescent="0.3">
      <c r="B25" s="68" t="s">
        <v>174</v>
      </c>
      <c r="C25" s="57" t="s">
        <v>92</v>
      </c>
      <c r="D25" s="5" t="s">
        <v>28</v>
      </c>
      <c r="E25" s="35" t="s">
        <v>0</v>
      </c>
      <c r="F25" s="6" t="s">
        <v>34</v>
      </c>
      <c r="G25" s="25"/>
      <c r="H25"/>
      <c r="I25"/>
      <c r="J25"/>
    </row>
    <row r="26" spans="2:10" ht="103.15" customHeight="1" thickBot="1" x14ac:dyDescent="0.3">
      <c r="B26" s="69"/>
      <c r="C26" s="21" t="s">
        <v>93</v>
      </c>
      <c r="D26" s="22">
        <v>1</v>
      </c>
      <c r="E26" s="37">
        <v>412.7</v>
      </c>
      <c r="F26" s="23">
        <f>D26*E26</f>
        <v>412.7</v>
      </c>
      <c r="G26" s="25"/>
      <c r="H26"/>
      <c r="I26"/>
      <c r="J26"/>
    </row>
    <row r="27" spans="2:10" ht="16.149999999999999" customHeight="1" thickBot="1" x14ac:dyDescent="0.3">
      <c r="C27" s="77" t="s">
        <v>3</v>
      </c>
      <c r="D27" s="78"/>
      <c r="E27" s="78"/>
      <c r="F27" s="9">
        <f>SUM(F7:F26)</f>
        <v>31294.793099999999</v>
      </c>
      <c r="G27" s="25"/>
      <c r="H27"/>
      <c r="I27"/>
      <c r="J27"/>
    </row>
    <row r="28" spans="2:10" s="4" customFormat="1" ht="13.15" customHeight="1" thickBot="1" x14ac:dyDescent="0.3">
      <c r="B28" s="51"/>
      <c r="C28" s="59"/>
    </row>
    <row r="29" spans="2:10" ht="21" customHeight="1" thickBot="1" x14ac:dyDescent="0.3">
      <c r="B29" s="52" t="s">
        <v>36</v>
      </c>
      <c r="C29" s="128" t="s">
        <v>9</v>
      </c>
      <c r="D29" s="129"/>
      <c r="E29" s="129"/>
      <c r="F29" s="130"/>
      <c r="G29" s="25"/>
      <c r="H29"/>
      <c r="I29"/>
      <c r="J29"/>
    </row>
    <row r="30" spans="2:10" ht="15.75" thickBot="1" x14ac:dyDescent="0.3">
      <c r="B30" s="68" t="s">
        <v>39</v>
      </c>
      <c r="C30" s="57" t="s">
        <v>43</v>
      </c>
      <c r="D30" s="5" t="s">
        <v>35</v>
      </c>
      <c r="E30" s="35" t="s">
        <v>32</v>
      </c>
      <c r="F30" s="6" t="s">
        <v>34</v>
      </c>
      <c r="G30" s="25"/>
      <c r="H30"/>
      <c r="I30"/>
      <c r="J30"/>
    </row>
    <row r="31" spans="2:10" ht="75.75" thickBot="1" x14ac:dyDescent="0.3">
      <c r="B31" s="69"/>
      <c r="C31" s="21" t="s">
        <v>107</v>
      </c>
      <c r="D31" s="50">
        <v>522</v>
      </c>
      <c r="E31" s="37">
        <v>2.0499999999999998</v>
      </c>
      <c r="F31" s="23">
        <f>D31*E31</f>
        <v>1070.0999999999999</v>
      </c>
      <c r="G31" s="25"/>
      <c r="H31"/>
      <c r="I31"/>
      <c r="J31"/>
    </row>
    <row r="32" spans="2:10" ht="15.75" thickBot="1" x14ac:dyDescent="0.3">
      <c r="B32" s="68" t="s">
        <v>158</v>
      </c>
      <c r="C32" s="57" t="s">
        <v>42</v>
      </c>
      <c r="D32" s="5" t="s">
        <v>35</v>
      </c>
      <c r="E32" s="35" t="s">
        <v>32</v>
      </c>
      <c r="F32" s="6" t="s">
        <v>34</v>
      </c>
      <c r="G32" s="25"/>
      <c r="H32"/>
      <c r="I32"/>
      <c r="J32"/>
    </row>
    <row r="33" spans="2:10" ht="75.75" thickBot="1" x14ac:dyDescent="0.3">
      <c r="B33" s="69"/>
      <c r="C33" s="21" t="s">
        <v>108</v>
      </c>
      <c r="D33" s="50">
        <v>786</v>
      </c>
      <c r="E33" s="37">
        <v>2.0499999999999998</v>
      </c>
      <c r="F33" s="23">
        <f>D33*E33</f>
        <v>1611.3</v>
      </c>
      <c r="G33" s="25"/>
      <c r="H33"/>
      <c r="I33"/>
      <c r="J33"/>
    </row>
    <row r="34" spans="2:10" ht="15.75" thickBot="1" x14ac:dyDescent="0.3">
      <c r="B34" s="68" t="s">
        <v>159</v>
      </c>
      <c r="C34" s="57" t="s">
        <v>40</v>
      </c>
      <c r="D34" s="5" t="s">
        <v>28</v>
      </c>
      <c r="E34" s="35" t="s">
        <v>0</v>
      </c>
      <c r="F34" s="6" t="s">
        <v>34</v>
      </c>
      <c r="G34" s="25"/>
      <c r="H34"/>
      <c r="I34"/>
      <c r="J34"/>
    </row>
    <row r="35" spans="2:10" ht="74.45" customHeight="1" thickBot="1" x14ac:dyDescent="0.3">
      <c r="B35" s="69"/>
      <c r="C35" s="21" t="s">
        <v>94</v>
      </c>
      <c r="D35" s="50">
        <v>56</v>
      </c>
      <c r="E35" s="37">
        <v>4.17</v>
      </c>
      <c r="F35" s="23">
        <f>D35*E35</f>
        <v>233.51999999999998</v>
      </c>
      <c r="G35" s="25"/>
      <c r="H35"/>
      <c r="I35"/>
      <c r="J35"/>
    </row>
    <row r="36" spans="2:10" ht="15.75" thickBot="1" x14ac:dyDescent="0.3">
      <c r="B36" s="68" t="s">
        <v>44</v>
      </c>
      <c r="C36" s="57" t="s">
        <v>155</v>
      </c>
      <c r="D36" s="5" t="s">
        <v>35</v>
      </c>
      <c r="E36" s="35" t="s">
        <v>32</v>
      </c>
      <c r="F36" s="6" t="s">
        <v>34</v>
      </c>
      <c r="G36" s="25"/>
      <c r="H36"/>
      <c r="I36"/>
      <c r="J36"/>
    </row>
    <row r="37" spans="2:10" ht="73.900000000000006" customHeight="1" thickBot="1" x14ac:dyDescent="0.3">
      <c r="B37" s="69"/>
      <c r="C37" s="21" t="s">
        <v>154</v>
      </c>
      <c r="D37" s="22">
        <v>26</v>
      </c>
      <c r="E37" s="37">
        <v>2.78</v>
      </c>
      <c r="F37" s="23">
        <f>D37*E37</f>
        <v>72.28</v>
      </c>
      <c r="G37" s="25"/>
      <c r="H37"/>
      <c r="I37"/>
      <c r="J37"/>
    </row>
    <row r="38" spans="2:10" ht="15.75" thickBot="1" x14ac:dyDescent="0.3">
      <c r="B38" s="68" t="s">
        <v>160</v>
      </c>
      <c r="C38" s="57" t="s">
        <v>41</v>
      </c>
      <c r="D38" s="5" t="s">
        <v>35</v>
      </c>
      <c r="E38" s="35" t="s">
        <v>32</v>
      </c>
      <c r="F38" s="6" t="s">
        <v>34</v>
      </c>
      <c r="G38" s="25"/>
      <c r="H38"/>
      <c r="I38"/>
      <c r="J38"/>
    </row>
    <row r="39" spans="2:10" ht="131.44999999999999" customHeight="1" thickBot="1" x14ac:dyDescent="0.3">
      <c r="B39" s="69"/>
      <c r="C39" s="21" t="s">
        <v>109</v>
      </c>
      <c r="D39" s="22">
        <v>35</v>
      </c>
      <c r="E39" s="37">
        <v>2.35</v>
      </c>
      <c r="F39" s="23">
        <f>D39*E39</f>
        <v>82.25</v>
      </c>
      <c r="G39" s="25"/>
      <c r="H39"/>
      <c r="I39"/>
      <c r="J39"/>
    </row>
    <row r="40" spans="2:10" ht="15.75" thickBot="1" x14ac:dyDescent="0.3">
      <c r="B40" s="68" t="s">
        <v>45</v>
      </c>
      <c r="C40" s="58" t="s">
        <v>176</v>
      </c>
      <c r="D40" s="5" t="s">
        <v>35</v>
      </c>
      <c r="E40" s="35" t="s">
        <v>32</v>
      </c>
      <c r="F40" s="6" t="s">
        <v>34</v>
      </c>
      <c r="G40" s="25"/>
      <c r="H40"/>
      <c r="I40"/>
      <c r="J40"/>
    </row>
    <row r="41" spans="2:10" ht="217.15" customHeight="1" thickBot="1" x14ac:dyDescent="0.3">
      <c r="B41" s="69"/>
      <c r="C41" s="21" t="s">
        <v>134</v>
      </c>
      <c r="D41" s="22">
        <v>69</v>
      </c>
      <c r="E41" s="37">
        <v>27.2</v>
      </c>
      <c r="F41" s="23">
        <f>D41*E41</f>
        <v>1876.8</v>
      </c>
      <c r="G41" s="25"/>
      <c r="H41"/>
      <c r="I41"/>
      <c r="J41"/>
    </row>
    <row r="42" spans="2:10" ht="15.75" thickBot="1" x14ac:dyDescent="0.3">
      <c r="B42" s="68" t="s">
        <v>161</v>
      </c>
      <c r="C42" s="58" t="s">
        <v>177</v>
      </c>
      <c r="D42" s="5" t="s">
        <v>35</v>
      </c>
      <c r="E42" s="35" t="s">
        <v>32</v>
      </c>
      <c r="F42" s="6" t="s">
        <v>34</v>
      </c>
      <c r="G42" s="25"/>
      <c r="H42"/>
      <c r="I42"/>
      <c r="J42"/>
    </row>
    <row r="43" spans="2:10" ht="217.15" customHeight="1" thickBot="1" x14ac:dyDescent="0.3">
      <c r="B43" s="69"/>
      <c r="C43" s="21" t="s">
        <v>175</v>
      </c>
      <c r="D43" s="22">
        <v>18</v>
      </c>
      <c r="E43" s="37">
        <v>38.1</v>
      </c>
      <c r="F43" s="23">
        <f>D43*E43</f>
        <v>685.80000000000007</v>
      </c>
      <c r="G43" s="25"/>
      <c r="H43"/>
      <c r="I43"/>
      <c r="J43"/>
    </row>
    <row r="44" spans="2:10" ht="14.45" customHeight="1" thickBot="1" x14ac:dyDescent="0.3">
      <c r="B44" s="68" t="s">
        <v>162</v>
      </c>
      <c r="C44" s="58" t="s">
        <v>156</v>
      </c>
      <c r="D44" s="5" t="s">
        <v>35</v>
      </c>
      <c r="E44" s="35" t="s">
        <v>32</v>
      </c>
      <c r="F44" s="6" t="s">
        <v>34</v>
      </c>
      <c r="G44" s="25"/>
      <c r="H44"/>
      <c r="I44"/>
      <c r="J44"/>
    </row>
    <row r="45" spans="2:10" ht="150.75" thickBot="1" x14ac:dyDescent="0.3">
      <c r="B45" s="69"/>
      <c r="C45" s="21" t="s">
        <v>157</v>
      </c>
      <c r="D45" s="22">
        <v>25</v>
      </c>
      <c r="E45" s="37">
        <v>14.7</v>
      </c>
      <c r="F45" s="23">
        <f>D45*E45</f>
        <v>367.5</v>
      </c>
      <c r="G45" s="25"/>
      <c r="H45"/>
      <c r="I45"/>
      <c r="J45"/>
    </row>
    <row r="46" spans="2:10" ht="15.75" thickBot="1" x14ac:dyDescent="0.3">
      <c r="B46" s="68" t="s">
        <v>180</v>
      </c>
      <c r="C46" s="57" t="s">
        <v>178</v>
      </c>
      <c r="D46" s="5" t="s">
        <v>35</v>
      </c>
      <c r="E46" s="35" t="s">
        <v>32</v>
      </c>
      <c r="F46" s="6" t="s">
        <v>34</v>
      </c>
      <c r="G46" s="25"/>
      <c r="H46"/>
      <c r="I46"/>
      <c r="J46"/>
    </row>
    <row r="47" spans="2:10" ht="87.6" customHeight="1" thickBot="1" x14ac:dyDescent="0.3">
      <c r="B47" s="69"/>
      <c r="C47" s="21" t="s">
        <v>179</v>
      </c>
      <c r="D47" s="22">
        <v>16</v>
      </c>
      <c r="E47" s="37">
        <v>84.78</v>
      </c>
      <c r="F47" s="23">
        <f>D47*E47</f>
        <v>1356.48</v>
      </c>
      <c r="G47" s="25"/>
      <c r="H47"/>
      <c r="I47"/>
      <c r="J47"/>
    </row>
    <row r="48" spans="2:10" ht="16.149999999999999" customHeight="1" thickBot="1" x14ac:dyDescent="0.3">
      <c r="C48" s="131" t="s">
        <v>8</v>
      </c>
      <c r="D48" s="132"/>
      <c r="E48" s="132"/>
      <c r="F48" s="11">
        <f>SUM(F30:F47)</f>
        <v>7356.0300000000007</v>
      </c>
      <c r="G48" s="25"/>
      <c r="H48"/>
      <c r="I48"/>
      <c r="J48"/>
    </row>
    <row r="49" spans="2:10" s="4" customFormat="1" ht="13.15" customHeight="1" thickBot="1" x14ac:dyDescent="0.3">
      <c r="B49" s="51"/>
      <c r="C49" s="59"/>
    </row>
    <row r="50" spans="2:10" ht="23.45" customHeight="1" thickBot="1" x14ac:dyDescent="0.3">
      <c r="B50" s="52" t="s">
        <v>36</v>
      </c>
      <c r="C50" s="133" t="s">
        <v>5</v>
      </c>
      <c r="D50" s="134"/>
      <c r="E50" s="134"/>
      <c r="F50" s="135"/>
      <c r="G50" s="25"/>
      <c r="H50"/>
      <c r="I50"/>
      <c r="J50"/>
    </row>
    <row r="51" spans="2:10" ht="15.75" thickBot="1" x14ac:dyDescent="0.3">
      <c r="B51" s="70" t="s">
        <v>46</v>
      </c>
      <c r="C51" s="60" t="s">
        <v>186</v>
      </c>
      <c r="D51" s="5" t="s">
        <v>28</v>
      </c>
      <c r="E51" s="35" t="s">
        <v>0</v>
      </c>
      <c r="F51" s="6" t="s">
        <v>34</v>
      </c>
      <c r="G51" s="25"/>
      <c r="H51"/>
      <c r="I51"/>
      <c r="J51"/>
    </row>
    <row r="52" spans="2:10" ht="135.75" thickBot="1" x14ac:dyDescent="0.3">
      <c r="B52" s="69"/>
      <c r="C52" s="21" t="s">
        <v>187</v>
      </c>
      <c r="D52" s="50">
        <v>1</v>
      </c>
      <c r="E52" s="37">
        <v>4570.3999999999996</v>
      </c>
      <c r="F52" s="23">
        <f>D52*E52</f>
        <v>4570.3999999999996</v>
      </c>
      <c r="G52" s="25"/>
      <c r="H52"/>
      <c r="I52"/>
      <c r="J52"/>
    </row>
    <row r="53" spans="2:10" ht="15.75" thickBot="1" x14ac:dyDescent="0.3">
      <c r="B53" s="70" t="s">
        <v>163</v>
      </c>
      <c r="C53" s="60" t="s">
        <v>48</v>
      </c>
      <c r="D53" s="5" t="s">
        <v>28</v>
      </c>
      <c r="E53" s="35" t="s">
        <v>0</v>
      </c>
      <c r="F53" s="6" t="s">
        <v>34</v>
      </c>
      <c r="G53" s="25"/>
      <c r="H53"/>
      <c r="I53"/>
      <c r="J53"/>
    </row>
    <row r="54" spans="2:10" ht="74.45" customHeight="1" thickBot="1" x14ac:dyDescent="0.3">
      <c r="B54" s="69"/>
      <c r="C54" s="21" t="s">
        <v>49</v>
      </c>
      <c r="D54" s="22">
        <v>1</v>
      </c>
      <c r="E54" s="37">
        <v>127.44</v>
      </c>
      <c r="F54" s="23">
        <f>D54*E54</f>
        <v>127.44</v>
      </c>
      <c r="G54" s="25"/>
      <c r="H54"/>
      <c r="I54"/>
      <c r="J54"/>
    </row>
    <row r="55" spans="2:10" ht="16.149999999999999" customHeight="1" thickBot="1" x14ac:dyDescent="0.3">
      <c r="C55" s="136" t="s">
        <v>6</v>
      </c>
      <c r="D55" s="137"/>
      <c r="E55" s="137"/>
      <c r="F55" s="12">
        <f>SUM(F51:F54)</f>
        <v>4697.8399999999992</v>
      </c>
      <c r="G55" s="25"/>
      <c r="H55"/>
      <c r="I55"/>
      <c r="J55"/>
    </row>
    <row r="56" spans="2:10" s="4" customFormat="1" ht="13.15" customHeight="1" thickBot="1" x14ac:dyDescent="0.3">
      <c r="B56" s="51"/>
      <c r="C56" s="59"/>
    </row>
    <row r="57" spans="2:10" ht="23.45" customHeight="1" thickBot="1" x14ac:dyDescent="0.3">
      <c r="B57" s="52" t="s">
        <v>36</v>
      </c>
      <c r="C57" s="125" t="s">
        <v>26</v>
      </c>
      <c r="D57" s="126"/>
      <c r="E57" s="126"/>
      <c r="F57" s="127"/>
      <c r="G57" s="25"/>
      <c r="H57"/>
      <c r="I57"/>
      <c r="J57"/>
    </row>
    <row r="58" spans="2:10" ht="15.75" thickBot="1" x14ac:dyDescent="0.3">
      <c r="B58" s="68" t="s">
        <v>50</v>
      </c>
      <c r="C58" s="57" t="s">
        <v>53</v>
      </c>
      <c r="D58" s="5" t="s">
        <v>35</v>
      </c>
      <c r="E58" s="35" t="s">
        <v>32</v>
      </c>
      <c r="F58" s="6" t="s">
        <v>34</v>
      </c>
      <c r="G58" s="25"/>
      <c r="H58"/>
      <c r="I58"/>
      <c r="J58"/>
    </row>
    <row r="59" spans="2:10" ht="87.6" customHeight="1" thickBot="1" x14ac:dyDescent="0.3">
      <c r="B59" s="69"/>
      <c r="C59" s="21" t="s">
        <v>110</v>
      </c>
      <c r="D59" s="50">
        <v>125</v>
      </c>
      <c r="E59" s="37">
        <v>2.0499999999999998</v>
      </c>
      <c r="F59" s="23">
        <f>D59*E59</f>
        <v>256.25</v>
      </c>
      <c r="G59" s="25"/>
      <c r="H59"/>
      <c r="I59"/>
      <c r="J59"/>
    </row>
    <row r="60" spans="2:10" ht="15.75" thickBot="1" x14ac:dyDescent="0.3">
      <c r="B60" s="68" t="s">
        <v>164</v>
      </c>
      <c r="C60" s="57" t="s">
        <v>51</v>
      </c>
      <c r="D60" s="5" t="s">
        <v>28</v>
      </c>
      <c r="E60" s="35" t="s">
        <v>0</v>
      </c>
      <c r="F60" s="6" t="s">
        <v>34</v>
      </c>
      <c r="G60" s="25"/>
      <c r="H60"/>
      <c r="I60"/>
      <c r="J60"/>
    </row>
    <row r="61" spans="2:10" ht="60.75" thickBot="1" x14ac:dyDescent="0.3">
      <c r="B61" s="69"/>
      <c r="C61" s="21" t="s">
        <v>111</v>
      </c>
      <c r="D61" s="22">
        <v>22</v>
      </c>
      <c r="E61" s="37">
        <v>3.77</v>
      </c>
      <c r="F61" s="23">
        <f>D61*E61</f>
        <v>82.94</v>
      </c>
      <c r="G61" s="25"/>
      <c r="H61"/>
      <c r="I61"/>
      <c r="J61"/>
    </row>
    <row r="62" spans="2:10" ht="15.75" thickBot="1" x14ac:dyDescent="0.3">
      <c r="B62" s="68" t="s">
        <v>165</v>
      </c>
      <c r="C62" s="57" t="s">
        <v>112</v>
      </c>
      <c r="D62" s="5" t="s">
        <v>28</v>
      </c>
      <c r="E62" s="35" t="s">
        <v>0</v>
      </c>
      <c r="F62" s="6" t="s">
        <v>34</v>
      </c>
      <c r="G62" s="25"/>
      <c r="H62"/>
      <c r="I62"/>
      <c r="J62"/>
    </row>
    <row r="63" spans="2:10" ht="64.5" thickBot="1" x14ac:dyDescent="0.3">
      <c r="B63" s="69"/>
      <c r="C63" s="42" t="s">
        <v>113</v>
      </c>
      <c r="D63" s="22">
        <v>1</v>
      </c>
      <c r="E63" s="37">
        <v>112.49</v>
      </c>
      <c r="F63" s="23">
        <f>D63*E63</f>
        <v>112.49</v>
      </c>
      <c r="G63" s="25"/>
      <c r="H63"/>
      <c r="I63"/>
      <c r="J63"/>
    </row>
    <row r="64" spans="2:10" ht="15.75" thickBot="1" x14ac:dyDescent="0.3">
      <c r="B64" s="68" t="s">
        <v>166</v>
      </c>
      <c r="C64" s="57" t="s">
        <v>125</v>
      </c>
      <c r="D64" s="5" t="s">
        <v>28</v>
      </c>
      <c r="E64" s="35" t="s">
        <v>0</v>
      </c>
      <c r="F64" s="6" t="s">
        <v>34</v>
      </c>
      <c r="G64" s="25"/>
      <c r="H64"/>
      <c r="I64"/>
      <c r="J64"/>
    </row>
    <row r="65" spans="2:10" ht="51.75" thickBot="1" x14ac:dyDescent="0.3">
      <c r="B65" s="69"/>
      <c r="C65" s="42" t="s">
        <v>126</v>
      </c>
      <c r="D65" s="22">
        <v>1</v>
      </c>
      <c r="E65" s="37">
        <v>38.479999999999997</v>
      </c>
      <c r="F65" s="23">
        <f>D65*E65</f>
        <v>38.479999999999997</v>
      </c>
      <c r="G65" s="25"/>
      <c r="H65"/>
      <c r="I65"/>
      <c r="J65"/>
    </row>
    <row r="66" spans="2:10" ht="15.75" thickBot="1" x14ac:dyDescent="0.3">
      <c r="B66" s="68" t="s">
        <v>167</v>
      </c>
      <c r="C66" s="57" t="s">
        <v>181</v>
      </c>
      <c r="D66" s="5" t="s">
        <v>35</v>
      </c>
      <c r="E66" s="35" t="s">
        <v>32</v>
      </c>
      <c r="F66" s="6" t="s">
        <v>34</v>
      </c>
      <c r="G66" s="25"/>
      <c r="H66"/>
      <c r="I66"/>
      <c r="J66"/>
    </row>
    <row r="67" spans="2:10" ht="87" customHeight="1" thickBot="1" x14ac:dyDescent="0.3">
      <c r="B67" s="69"/>
      <c r="C67" s="21" t="s">
        <v>182</v>
      </c>
      <c r="D67" s="22">
        <v>24</v>
      </c>
      <c r="E67" s="37">
        <v>12.3</v>
      </c>
      <c r="F67" s="23">
        <f>D67*E67</f>
        <v>295.20000000000005</v>
      </c>
      <c r="G67" s="25"/>
      <c r="H67"/>
      <c r="I67"/>
      <c r="J67"/>
    </row>
    <row r="68" spans="2:10" ht="15.75" thickBot="1" x14ac:dyDescent="0.3">
      <c r="B68" s="68" t="s">
        <v>54</v>
      </c>
      <c r="C68" s="57" t="s">
        <v>57</v>
      </c>
      <c r="D68" s="5" t="s">
        <v>28</v>
      </c>
      <c r="E68" s="35" t="s">
        <v>0</v>
      </c>
      <c r="F68" s="6" t="s">
        <v>34</v>
      </c>
      <c r="G68" s="25"/>
      <c r="H68"/>
      <c r="I68"/>
      <c r="J68"/>
    </row>
    <row r="69" spans="2:10" ht="120.75" thickBot="1" x14ac:dyDescent="0.3">
      <c r="B69" s="69"/>
      <c r="C69" s="21" t="s">
        <v>135</v>
      </c>
      <c r="D69" s="22">
        <v>28</v>
      </c>
      <c r="E69" s="37">
        <v>8.42</v>
      </c>
      <c r="F69" s="23">
        <f>D69*E69</f>
        <v>235.76</v>
      </c>
      <c r="G69" s="25"/>
      <c r="H69"/>
      <c r="I69"/>
      <c r="J69"/>
    </row>
    <row r="70" spans="2:10" ht="15.75" thickBot="1" x14ac:dyDescent="0.3">
      <c r="B70" s="68" t="s">
        <v>55</v>
      </c>
      <c r="C70" s="57" t="s">
        <v>58</v>
      </c>
      <c r="D70" s="5" t="s">
        <v>28</v>
      </c>
      <c r="E70" s="35" t="s">
        <v>0</v>
      </c>
      <c r="F70" s="6" t="s">
        <v>34</v>
      </c>
      <c r="G70" s="25"/>
      <c r="H70"/>
      <c r="I70"/>
      <c r="J70"/>
    </row>
    <row r="71" spans="2:10" ht="72.599999999999994" customHeight="1" thickBot="1" x14ac:dyDescent="0.3">
      <c r="B71" s="69"/>
      <c r="C71" s="21" t="s">
        <v>59</v>
      </c>
      <c r="D71" s="22">
        <v>14</v>
      </c>
      <c r="E71" s="37">
        <v>178.5</v>
      </c>
      <c r="F71" s="23">
        <f>D71*E71</f>
        <v>2499</v>
      </c>
      <c r="G71" s="25"/>
      <c r="H71"/>
      <c r="I71"/>
      <c r="J71"/>
    </row>
    <row r="72" spans="2:10" ht="15.75" thickBot="1" x14ac:dyDescent="0.3">
      <c r="B72" s="68" t="s">
        <v>56</v>
      </c>
      <c r="C72" s="57" t="s">
        <v>60</v>
      </c>
      <c r="D72" s="5" t="s">
        <v>28</v>
      </c>
      <c r="E72" s="35" t="s">
        <v>0</v>
      </c>
      <c r="F72" s="6" t="s">
        <v>34</v>
      </c>
      <c r="G72" s="25"/>
      <c r="H72"/>
      <c r="I72"/>
      <c r="J72"/>
    </row>
    <row r="73" spans="2:10" ht="44.45" customHeight="1" thickBot="1" x14ac:dyDescent="0.3">
      <c r="B73" s="69"/>
      <c r="C73" s="21" t="s">
        <v>61</v>
      </c>
      <c r="D73" s="22">
        <v>14</v>
      </c>
      <c r="E73" s="37">
        <v>41.58</v>
      </c>
      <c r="F73" s="23">
        <f>D73*E73</f>
        <v>582.12</v>
      </c>
      <c r="G73" s="25"/>
      <c r="H73"/>
      <c r="I73"/>
      <c r="J73"/>
    </row>
    <row r="74" spans="2:10" ht="15.75" thickBot="1" x14ac:dyDescent="0.3">
      <c r="B74" s="68" t="s">
        <v>168</v>
      </c>
      <c r="C74" s="57" t="s">
        <v>52</v>
      </c>
      <c r="D74" s="5" t="s">
        <v>28</v>
      </c>
      <c r="E74" s="35" t="s">
        <v>0</v>
      </c>
      <c r="F74" s="6" t="s">
        <v>34</v>
      </c>
      <c r="G74" s="25"/>
      <c r="H74"/>
      <c r="I74"/>
      <c r="J74"/>
    </row>
    <row r="75" spans="2:10" ht="88.9" customHeight="1" thickBot="1" x14ac:dyDescent="0.3">
      <c r="B75" s="69"/>
      <c r="C75" s="21" t="s">
        <v>136</v>
      </c>
      <c r="D75" s="22">
        <v>1</v>
      </c>
      <c r="E75" s="37">
        <v>239.85</v>
      </c>
      <c r="F75" s="23">
        <f>D75*E75</f>
        <v>239.85</v>
      </c>
      <c r="G75" s="25"/>
      <c r="H75"/>
      <c r="I75"/>
      <c r="J75"/>
    </row>
    <row r="76" spans="2:10" ht="16.149999999999999" customHeight="1" thickBot="1" x14ac:dyDescent="0.3">
      <c r="C76" s="138" t="s">
        <v>25</v>
      </c>
      <c r="D76" s="139"/>
      <c r="E76" s="139"/>
      <c r="F76" s="13">
        <f>SUM(F58:F75)</f>
        <v>4342.09</v>
      </c>
      <c r="G76" s="25"/>
      <c r="H76"/>
      <c r="I76"/>
      <c r="J76"/>
    </row>
    <row r="77" spans="2:10" s="4" customFormat="1" ht="13.15" customHeight="1" thickBot="1" x14ac:dyDescent="0.3">
      <c r="B77" s="51"/>
      <c r="C77" s="59"/>
    </row>
    <row r="78" spans="2:10" ht="23.45" customHeight="1" thickBot="1" x14ac:dyDescent="0.3">
      <c r="B78" s="52" t="s">
        <v>36</v>
      </c>
      <c r="C78" s="120" t="s">
        <v>10</v>
      </c>
      <c r="D78" s="121"/>
      <c r="E78" s="121"/>
      <c r="F78" s="122"/>
      <c r="G78" s="25"/>
      <c r="H78"/>
      <c r="I78"/>
      <c r="J78"/>
    </row>
    <row r="79" spans="2:10" ht="15.75" thickBot="1" x14ac:dyDescent="0.3">
      <c r="B79" s="68" t="s">
        <v>62</v>
      </c>
      <c r="C79" s="57" t="s">
        <v>114</v>
      </c>
      <c r="D79" s="5" t="s">
        <v>28</v>
      </c>
      <c r="E79" s="35" t="s">
        <v>0</v>
      </c>
      <c r="F79" s="6" t="s">
        <v>34</v>
      </c>
      <c r="G79" s="25"/>
      <c r="H79"/>
      <c r="I79"/>
      <c r="J79"/>
    </row>
    <row r="80" spans="2:10" ht="87.6" customHeight="1" thickBot="1" x14ac:dyDescent="0.3">
      <c r="B80" s="69"/>
      <c r="C80" s="21" t="s">
        <v>117</v>
      </c>
      <c r="D80" s="22">
        <v>1</v>
      </c>
      <c r="E80" s="37">
        <v>714.3</v>
      </c>
      <c r="F80" s="23">
        <f>D80*E80</f>
        <v>714.3</v>
      </c>
      <c r="G80" s="25"/>
      <c r="H80"/>
      <c r="I80"/>
      <c r="J80"/>
    </row>
    <row r="81" spans="2:10" ht="15.75" thickBot="1" x14ac:dyDescent="0.3">
      <c r="B81" s="68" t="s">
        <v>63</v>
      </c>
      <c r="C81" s="57" t="s">
        <v>115</v>
      </c>
      <c r="D81" s="5" t="s">
        <v>28</v>
      </c>
      <c r="E81" s="35" t="s">
        <v>0</v>
      </c>
      <c r="F81" s="6" t="s">
        <v>34</v>
      </c>
      <c r="G81" s="25"/>
      <c r="H81"/>
      <c r="I81"/>
      <c r="J81"/>
    </row>
    <row r="82" spans="2:10" ht="120.75" thickBot="1" x14ac:dyDescent="0.3">
      <c r="B82" s="69"/>
      <c r="C82" s="21" t="s">
        <v>137</v>
      </c>
      <c r="D82" s="22">
        <v>1</v>
      </c>
      <c r="E82" s="37">
        <v>507.2</v>
      </c>
      <c r="F82" s="23">
        <f>D82*E82</f>
        <v>507.2</v>
      </c>
      <c r="G82" s="25"/>
      <c r="H82"/>
      <c r="I82"/>
      <c r="J82"/>
    </row>
    <row r="83" spans="2:10" ht="15.75" thickBot="1" x14ac:dyDescent="0.3">
      <c r="B83" s="68" t="s">
        <v>64</v>
      </c>
      <c r="C83" s="57" t="s">
        <v>116</v>
      </c>
      <c r="D83" s="5" t="s">
        <v>28</v>
      </c>
      <c r="E83" s="35" t="s">
        <v>0</v>
      </c>
      <c r="F83" s="6" t="s">
        <v>34</v>
      </c>
      <c r="G83" s="25"/>
      <c r="H83"/>
      <c r="I83"/>
      <c r="J83"/>
    </row>
    <row r="84" spans="2:10" ht="75.75" thickBot="1" x14ac:dyDescent="0.3">
      <c r="B84" s="69"/>
      <c r="C84" s="21" t="s">
        <v>118</v>
      </c>
      <c r="D84" s="22">
        <v>1</v>
      </c>
      <c r="E84" s="37">
        <v>602.13</v>
      </c>
      <c r="F84" s="23">
        <f>D84*E84</f>
        <v>602.13</v>
      </c>
      <c r="G84" s="25"/>
      <c r="H84"/>
      <c r="I84"/>
      <c r="J84"/>
    </row>
    <row r="85" spans="2:10" ht="15.75" thickBot="1" x14ac:dyDescent="0.3">
      <c r="B85" s="68" t="s">
        <v>65</v>
      </c>
      <c r="C85" s="57" t="s">
        <v>75</v>
      </c>
      <c r="D85" s="5" t="s">
        <v>28</v>
      </c>
      <c r="E85" s="35" t="s">
        <v>0</v>
      </c>
      <c r="F85" s="6" t="s">
        <v>34</v>
      </c>
      <c r="G85" s="25"/>
      <c r="H85"/>
      <c r="I85"/>
      <c r="J85"/>
    </row>
    <row r="86" spans="2:10" ht="60.75" thickBot="1" x14ac:dyDescent="0.3">
      <c r="B86" s="69"/>
      <c r="C86" s="21" t="s">
        <v>119</v>
      </c>
      <c r="D86" s="22">
        <v>1</v>
      </c>
      <c r="E86" s="37">
        <v>395.1</v>
      </c>
      <c r="F86" s="23">
        <f>D86*E86</f>
        <v>395.1</v>
      </c>
      <c r="G86" s="25"/>
      <c r="H86"/>
      <c r="I86"/>
      <c r="J86"/>
    </row>
    <row r="87" spans="2:10" ht="15.75" thickBot="1" x14ac:dyDescent="0.3">
      <c r="B87" s="68" t="s">
        <v>66</v>
      </c>
      <c r="C87" s="57" t="s">
        <v>76</v>
      </c>
      <c r="D87" s="5" t="s">
        <v>28</v>
      </c>
      <c r="E87" s="35" t="s">
        <v>0</v>
      </c>
      <c r="F87" s="6" t="s">
        <v>34</v>
      </c>
      <c r="G87" s="25"/>
      <c r="H87"/>
      <c r="I87"/>
      <c r="J87"/>
    </row>
    <row r="88" spans="2:10" ht="105.75" thickBot="1" x14ac:dyDescent="0.3">
      <c r="B88" s="69"/>
      <c r="C88" s="21" t="s">
        <v>120</v>
      </c>
      <c r="D88" s="22">
        <v>1</v>
      </c>
      <c r="E88" s="37">
        <v>239.85</v>
      </c>
      <c r="F88" s="23">
        <f>D88*E88</f>
        <v>239.85</v>
      </c>
      <c r="G88" s="25"/>
      <c r="H88"/>
      <c r="I88"/>
      <c r="J88"/>
    </row>
    <row r="89" spans="2:10" ht="15.75" thickBot="1" x14ac:dyDescent="0.3">
      <c r="B89" s="68" t="s">
        <v>67</v>
      </c>
      <c r="C89" s="57" t="s">
        <v>85</v>
      </c>
      <c r="D89" s="5" t="s">
        <v>28</v>
      </c>
      <c r="E89" s="35" t="s">
        <v>0</v>
      </c>
      <c r="F89" s="6" t="s">
        <v>34</v>
      </c>
      <c r="G89" s="25"/>
      <c r="H89"/>
      <c r="I89"/>
      <c r="J89"/>
    </row>
    <row r="90" spans="2:10" ht="29.45" customHeight="1" thickBot="1" x14ac:dyDescent="0.3">
      <c r="B90" s="69"/>
      <c r="C90" s="21" t="s">
        <v>86</v>
      </c>
      <c r="D90" s="22">
        <v>1</v>
      </c>
      <c r="E90" s="49">
        <v>31.5</v>
      </c>
      <c r="F90" s="23">
        <f>D90*E90</f>
        <v>31.5</v>
      </c>
      <c r="G90" s="25"/>
      <c r="H90"/>
      <c r="I90"/>
      <c r="J90"/>
    </row>
    <row r="91" spans="2:10" ht="15.75" thickBot="1" x14ac:dyDescent="0.3">
      <c r="B91" s="68" t="s">
        <v>68</v>
      </c>
      <c r="C91" s="57" t="s">
        <v>91</v>
      </c>
      <c r="D91" s="5" t="s">
        <v>28</v>
      </c>
      <c r="E91" s="35" t="s">
        <v>0</v>
      </c>
      <c r="F91" s="6" t="s">
        <v>34</v>
      </c>
      <c r="G91" s="25"/>
      <c r="H91"/>
      <c r="I91"/>
      <c r="J91"/>
    </row>
    <row r="92" spans="2:10" ht="159.6" customHeight="1" thickBot="1" x14ac:dyDescent="0.3">
      <c r="B92" s="69"/>
      <c r="C92" s="21" t="s">
        <v>123</v>
      </c>
      <c r="D92" s="50">
        <v>1</v>
      </c>
      <c r="E92" s="49">
        <v>430</v>
      </c>
      <c r="F92" s="23">
        <f>D92*E92</f>
        <v>430</v>
      </c>
      <c r="G92" s="25"/>
      <c r="H92"/>
      <c r="I92"/>
      <c r="J92"/>
    </row>
    <row r="93" spans="2:10" ht="15.75" thickBot="1" x14ac:dyDescent="0.3">
      <c r="B93" s="68" t="s">
        <v>69</v>
      </c>
      <c r="C93" s="66" t="s">
        <v>131</v>
      </c>
      <c r="D93" s="5" t="s">
        <v>28</v>
      </c>
      <c r="E93" s="35" t="s">
        <v>0</v>
      </c>
      <c r="F93" s="6" t="s">
        <v>34</v>
      </c>
      <c r="G93" s="25"/>
      <c r="H93"/>
      <c r="I93"/>
      <c r="J93"/>
    </row>
    <row r="94" spans="2:10" ht="391.15" customHeight="1" thickBot="1" x14ac:dyDescent="0.3">
      <c r="B94" s="69"/>
      <c r="C94" s="21" t="s">
        <v>132</v>
      </c>
      <c r="D94" s="22">
        <v>1</v>
      </c>
      <c r="E94" s="37">
        <v>2274.61</v>
      </c>
      <c r="F94" s="23">
        <f>D94*E94</f>
        <v>2274.61</v>
      </c>
      <c r="G94" s="25"/>
      <c r="H94"/>
      <c r="I94"/>
      <c r="J94"/>
    </row>
    <row r="95" spans="2:10" ht="15.75" thickBot="1" x14ac:dyDescent="0.3">
      <c r="B95" s="68" t="s">
        <v>70</v>
      </c>
      <c r="C95" s="57" t="s">
        <v>138</v>
      </c>
      <c r="D95" s="5" t="s">
        <v>28</v>
      </c>
      <c r="E95" s="35" t="s">
        <v>0</v>
      </c>
      <c r="F95" s="6" t="s">
        <v>34</v>
      </c>
      <c r="G95" s="25"/>
      <c r="H95"/>
      <c r="I95"/>
      <c r="J95"/>
    </row>
    <row r="96" spans="2:10" ht="135.75" thickBot="1" x14ac:dyDescent="0.3">
      <c r="B96" s="69"/>
      <c r="C96" s="67" t="s">
        <v>139</v>
      </c>
      <c r="D96" s="50">
        <v>1</v>
      </c>
      <c r="E96" s="37">
        <v>623.4</v>
      </c>
      <c r="F96" s="23">
        <f>D96*E96</f>
        <v>623.4</v>
      </c>
      <c r="G96" s="25"/>
      <c r="H96"/>
      <c r="I96"/>
      <c r="J96"/>
    </row>
    <row r="97" spans="2:10" ht="15.75" thickBot="1" x14ac:dyDescent="0.3">
      <c r="B97" s="68" t="s">
        <v>71</v>
      </c>
      <c r="C97" s="57" t="s">
        <v>140</v>
      </c>
      <c r="D97" s="5" t="s">
        <v>28</v>
      </c>
      <c r="E97" s="35" t="s">
        <v>0</v>
      </c>
      <c r="F97" s="6" t="s">
        <v>34</v>
      </c>
      <c r="G97" s="25"/>
      <c r="H97"/>
      <c r="I97"/>
      <c r="J97"/>
    </row>
    <row r="98" spans="2:10" ht="74.45" customHeight="1" thickBot="1" x14ac:dyDescent="0.3">
      <c r="B98" s="69"/>
      <c r="C98" s="21" t="s">
        <v>169</v>
      </c>
      <c r="D98" s="50">
        <v>1</v>
      </c>
      <c r="E98" s="37">
        <v>194.12</v>
      </c>
      <c r="F98" s="23">
        <f>D98*E98</f>
        <v>194.12</v>
      </c>
      <c r="G98" s="25"/>
      <c r="H98"/>
      <c r="I98"/>
      <c r="J98"/>
    </row>
    <row r="99" spans="2:10" ht="15.75" thickBot="1" x14ac:dyDescent="0.3">
      <c r="B99" s="68" t="s">
        <v>72</v>
      </c>
      <c r="C99" s="57" t="s">
        <v>98</v>
      </c>
      <c r="D99" s="5" t="s">
        <v>28</v>
      </c>
      <c r="E99" s="35" t="s">
        <v>0</v>
      </c>
      <c r="F99" s="6" t="s">
        <v>34</v>
      </c>
      <c r="G99" s="25"/>
      <c r="H99"/>
      <c r="I99"/>
      <c r="J99"/>
    </row>
    <row r="100" spans="2:10" ht="75.75" thickBot="1" x14ac:dyDescent="0.3">
      <c r="B100" s="69"/>
      <c r="C100" s="21" t="s">
        <v>99</v>
      </c>
      <c r="D100" s="50">
        <v>1</v>
      </c>
      <c r="E100" s="49">
        <v>115.35</v>
      </c>
      <c r="F100" s="23">
        <f>D100*E100</f>
        <v>115.35</v>
      </c>
      <c r="G100" s="25"/>
      <c r="H100"/>
      <c r="I100"/>
      <c r="J100"/>
    </row>
    <row r="101" spans="2:10" ht="15.75" thickBot="1" x14ac:dyDescent="0.3">
      <c r="B101" s="68" t="s">
        <v>73</v>
      </c>
      <c r="C101" s="57" t="s">
        <v>87</v>
      </c>
      <c r="D101" s="5" t="s">
        <v>28</v>
      </c>
      <c r="E101" s="35" t="s">
        <v>0</v>
      </c>
      <c r="F101" s="6" t="s">
        <v>34</v>
      </c>
      <c r="G101" s="25"/>
      <c r="H101"/>
      <c r="I101"/>
      <c r="J101"/>
    </row>
    <row r="102" spans="2:10" ht="105.75" thickBot="1" x14ac:dyDescent="0.3">
      <c r="B102" s="69"/>
      <c r="C102" s="21" t="s">
        <v>88</v>
      </c>
      <c r="D102" s="22">
        <v>1</v>
      </c>
      <c r="E102" s="49">
        <v>460</v>
      </c>
      <c r="F102" s="23">
        <f>D102*E102</f>
        <v>460</v>
      </c>
      <c r="G102" s="25"/>
      <c r="H102"/>
      <c r="I102"/>
      <c r="J102"/>
    </row>
    <row r="103" spans="2:10" ht="15.75" thickBot="1" x14ac:dyDescent="0.3">
      <c r="B103" s="68" t="s">
        <v>74</v>
      </c>
      <c r="C103" s="57" t="s">
        <v>89</v>
      </c>
      <c r="D103" s="5" t="s">
        <v>28</v>
      </c>
      <c r="E103" s="35" t="s">
        <v>0</v>
      </c>
      <c r="F103" s="6" t="s">
        <v>34</v>
      </c>
      <c r="G103" s="25"/>
      <c r="H103"/>
      <c r="I103"/>
      <c r="J103"/>
    </row>
    <row r="104" spans="2:10" ht="105.75" thickBot="1" x14ac:dyDescent="0.3">
      <c r="B104" s="69"/>
      <c r="C104" s="21" t="s">
        <v>90</v>
      </c>
      <c r="D104" s="22">
        <v>1</v>
      </c>
      <c r="E104" s="49">
        <v>220</v>
      </c>
      <c r="F104" s="23">
        <f>D104*E104</f>
        <v>220</v>
      </c>
      <c r="G104" s="25"/>
      <c r="H104"/>
      <c r="I104"/>
      <c r="J104"/>
    </row>
    <row r="105" spans="2:10" ht="16.149999999999999" customHeight="1" thickBot="1" x14ac:dyDescent="0.3">
      <c r="C105" s="123" t="s">
        <v>11</v>
      </c>
      <c r="D105" s="124"/>
      <c r="E105" s="124"/>
      <c r="F105" s="14">
        <f>SUM(F79:F104)</f>
        <v>6807.56</v>
      </c>
      <c r="H105"/>
      <c r="I105"/>
      <c r="J105"/>
    </row>
    <row r="106" spans="2:10" s="4" customFormat="1" ht="13.15" customHeight="1" thickBot="1" x14ac:dyDescent="0.3">
      <c r="B106" s="51"/>
      <c r="C106" s="59"/>
    </row>
    <row r="107" spans="2:10" ht="23.45" customHeight="1" thickBot="1" x14ac:dyDescent="0.3">
      <c r="B107" s="52" t="s">
        <v>36</v>
      </c>
      <c r="C107" s="109" t="s">
        <v>18</v>
      </c>
      <c r="D107" s="110"/>
      <c r="E107" s="110"/>
      <c r="F107" s="111"/>
      <c r="G107" s="30"/>
      <c r="H107"/>
      <c r="I107"/>
      <c r="J107"/>
    </row>
    <row r="108" spans="2:10" ht="15.75" thickBot="1" x14ac:dyDescent="0.3">
      <c r="B108" s="68" t="s">
        <v>77</v>
      </c>
      <c r="C108" s="57" t="s">
        <v>78</v>
      </c>
      <c r="D108" s="5" t="s">
        <v>28</v>
      </c>
      <c r="E108" s="35" t="s">
        <v>0</v>
      </c>
      <c r="F108" s="6" t="s">
        <v>34</v>
      </c>
      <c r="H108"/>
      <c r="I108"/>
      <c r="J108"/>
    </row>
    <row r="109" spans="2:10" ht="120.75" thickBot="1" x14ac:dyDescent="0.3">
      <c r="B109" s="69"/>
      <c r="C109" s="45" t="s">
        <v>121</v>
      </c>
      <c r="D109" s="44">
        <v>1</v>
      </c>
      <c r="E109" s="47">
        <v>2550</v>
      </c>
      <c r="F109" s="46">
        <f>D109*E109</f>
        <v>2550</v>
      </c>
      <c r="H109"/>
      <c r="I109"/>
      <c r="J109"/>
    </row>
    <row r="110" spans="2:10" ht="16.149999999999999" customHeight="1" thickBot="1" x14ac:dyDescent="0.3">
      <c r="C110" s="112" t="s">
        <v>19</v>
      </c>
      <c r="D110" s="113"/>
      <c r="E110" s="113"/>
      <c r="F110" s="33">
        <f>SUM(F108:F109)</f>
        <v>2550</v>
      </c>
      <c r="H110"/>
      <c r="I110"/>
      <c r="J110"/>
    </row>
    <row r="111" spans="2:10" s="4" customFormat="1" ht="13.15" customHeight="1" thickBot="1" x14ac:dyDescent="0.3">
      <c r="B111" s="51"/>
      <c r="C111" s="59"/>
    </row>
    <row r="112" spans="2:10" ht="23.45" customHeight="1" thickBot="1" x14ac:dyDescent="0.3">
      <c r="B112" s="52" t="s">
        <v>36</v>
      </c>
      <c r="C112" s="106" t="s">
        <v>20</v>
      </c>
      <c r="D112" s="107"/>
      <c r="E112" s="107"/>
      <c r="F112" s="108"/>
      <c r="G112" s="30"/>
      <c r="H112"/>
      <c r="I112"/>
      <c r="J112"/>
    </row>
    <row r="113" spans="2:10" ht="15.75" thickBot="1" x14ac:dyDescent="0.3">
      <c r="B113" s="68" t="s">
        <v>80</v>
      </c>
      <c r="C113" s="57" t="s">
        <v>79</v>
      </c>
      <c r="D113" s="5" t="s">
        <v>28</v>
      </c>
      <c r="E113" s="35" t="s">
        <v>0</v>
      </c>
      <c r="F113" s="6" t="s">
        <v>34</v>
      </c>
      <c r="H113"/>
      <c r="I113"/>
      <c r="J113"/>
    </row>
    <row r="114" spans="2:10" ht="90.75" thickBot="1" x14ac:dyDescent="0.3">
      <c r="B114" s="69"/>
      <c r="C114" s="21" t="s">
        <v>82</v>
      </c>
      <c r="D114" s="22">
        <v>1</v>
      </c>
      <c r="E114" s="43">
        <v>1293.7</v>
      </c>
      <c r="F114" s="23">
        <f>D114*E114</f>
        <v>1293.7</v>
      </c>
      <c r="H114"/>
      <c r="I114"/>
      <c r="J114"/>
    </row>
    <row r="115" spans="2:10" ht="15.75" thickBot="1" x14ac:dyDescent="0.3">
      <c r="B115" s="68" t="s">
        <v>83</v>
      </c>
      <c r="C115" s="57" t="s">
        <v>95</v>
      </c>
      <c r="D115" s="5" t="s">
        <v>35</v>
      </c>
      <c r="E115" s="35" t="s">
        <v>32</v>
      </c>
      <c r="F115" s="6" t="s">
        <v>34</v>
      </c>
      <c r="H115"/>
      <c r="I115"/>
      <c r="J115"/>
    </row>
    <row r="116" spans="2:10" ht="150.75" thickBot="1" x14ac:dyDescent="0.3">
      <c r="B116" s="69"/>
      <c r="C116" s="21" t="s">
        <v>122</v>
      </c>
      <c r="D116" s="22">
        <v>60</v>
      </c>
      <c r="E116" s="43">
        <v>3.48</v>
      </c>
      <c r="F116" s="23">
        <f>D116*E116</f>
        <v>208.8</v>
      </c>
      <c r="H116"/>
      <c r="I116"/>
      <c r="J116"/>
    </row>
    <row r="117" spans="2:10" ht="15.75" thickBot="1" x14ac:dyDescent="0.3">
      <c r="B117" s="68" t="s">
        <v>141</v>
      </c>
      <c r="C117" s="57" t="s">
        <v>133</v>
      </c>
      <c r="D117" s="5" t="s">
        <v>28</v>
      </c>
      <c r="E117" s="35" t="s">
        <v>0</v>
      </c>
      <c r="F117" s="6" t="s">
        <v>34</v>
      </c>
      <c r="H117"/>
      <c r="I117"/>
      <c r="J117"/>
    </row>
    <row r="118" spans="2:10" ht="87" customHeight="1" thickBot="1" x14ac:dyDescent="0.3">
      <c r="B118" s="69"/>
      <c r="C118" s="21" t="s">
        <v>188</v>
      </c>
      <c r="D118" s="22">
        <v>3</v>
      </c>
      <c r="E118" s="43">
        <v>71.14</v>
      </c>
      <c r="F118" s="23">
        <f>D118*E118</f>
        <v>213.42000000000002</v>
      </c>
      <c r="H118"/>
      <c r="I118"/>
      <c r="J118"/>
    </row>
    <row r="119" spans="2:10" ht="15.75" thickBot="1" x14ac:dyDescent="0.3">
      <c r="B119" s="68" t="s">
        <v>142</v>
      </c>
      <c r="C119" s="57" t="s">
        <v>96</v>
      </c>
      <c r="D119" s="5" t="s">
        <v>28</v>
      </c>
      <c r="E119" s="35" t="s">
        <v>0</v>
      </c>
      <c r="F119" s="6" t="s">
        <v>34</v>
      </c>
      <c r="H119"/>
      <c r="I119"/>
      <c r="J119"/>
    </row>
    <row r="120" spans="2:10" ht="175.15" customHeight="1" thickBot="1" x14ac:dyDescent="0.3">
      <c r="B120" s="69"/>
      <c r="C120" s="21" t="s">
        <v>124</v>
      </c>
      <c r="D120" s="22">
        <v>4</v>
      </c>
      <c r="E120" s="43">
        <v>63.55</v>
      </c>
      <c r="F120" s="23">
        <f>D120*E120</f>
        <v>254.2</v>
      </c>
      <c r="H120"/>
      <c r="I120"/>
      <c r="J120"/>
    </row>
    <row r="121" spans="2:10" ht="15.75" thickBot="1" x14ac:dyDescent="0.3">
      <c r="B121" s="68" t="s">
        <v>143</v>
      </c>
      <c r="C121" s="57" t="s">
        <v>81</v>
      </c>
      <c r="D121" s="5" t="s">
        <v>28</v>
      </c>
      <c r="E121" s="35" t="s">
        <v>0</v>
      </c>
      <c r="F121" s="6" t="s">
        <v>34</v>
      </c>
      <c r="H121"/>
      <c r="I121"/>
      <c r="J121"/>
    </row>
    <row r="122" spans="2:10" ht="225.75" thickBot="1" x14ac:dyDescent="0.3">
      <c r="B122" s="69"/>
      <c r="C122" s="21" t="s">
        <v>183</v>
      </c>
      <c r="D122" s="50">
        <v>1</v>
      </c>
      <c r="E122" s="43">
        <v>3448.64</v>
      </c>
      <c r="F122" s="23">
        <f>D122*E122</f>
        <v>3448.64</v>
      </c>
      <c r="H122"/>
      <c r="I122"/>
      <c r="J122"/>
    </row>
    <row r="123" spans="2:10" ht="15.75" thickBot="1" x14ac:dyDescent="0.3">
      <c r="B123" s="68" t="s">
        <v>185</v>
      </c>
      <c r="C123" s="57" t="s">
        <v>184</v>
      </c>
      <c r="D123" s="5" t="s">
        <v>35</v>
      </c>
      <c r="E123" s="35" t="s">
        <v>32</v>
      </c>
      <c r="F123" s="6" t="s">
        <v>34</v>
      </c>
      <c r="H123"/>
      <c r="I123"/>
      <c r="J123"/>
    </row>
    <row r="124" spans="2:10" ht="172.9" customHeight="1" thickBot="1" x14ac:dyDescent="0.3">
      <c r="B124" s="69"/>
      <c r="C124" s="21" t="s">
        <v>189</v>
      </c>
      <c r="D124" s="22">
        <v>63</v>
      </c>
      <c r="E124" s="43">
        <v>55.71</v>
      </c>
      <c r="F124" s="23">
        <f>D124*E124</f>
        <v>3509.73</v>
      </c>
      <c r="H124"/>
      <c r="I124"/>
      <c r="J124"/>
    </row>
    <row r="125" spans="2:10" ht="16.149999999999999" customHeight="1" thickBot="1" x14ac:dyDescent="0.3">
      <c r="C125" s="143" t="s">
        <v>21</v>
      </c>
      <c r="D125" s="144"/>
      <c r="E125" s="144"/>
      <c r="F125" s="31">
        <f>SUM(F113:F124)</f>
        <v>8928.49</v>
      </c>
      <c r="H125"/>
      <c r="I125"/>
      <c r="J125"/>
    </row>
    <row r="126" spans="2:10" s="4" customFormat="1" ht="15.6" customHeight="1" thickBot="1" x14ac:dyDescent="0.3">
      <c r="B126" s="51"/>
      <c r="C126" s="59"/>
    </row>
    <row r="127" spans="2:10" ht="19.899999999999999" customHeight="1" thickBot="1" x14ac:dyDescent="0.3">
      <c r="C127" s="145" t="s">
        <v>84</v>
      </c>
      <c r="D127" s="146"/>
      <c r="E127" s="146"/>
      <c r="F127" s="147"/>
      <c r="H127"/>
      <c r="I127"/>
      <c r="J127"/>
    </row>
    <row r="128" spans="2:10" ht="15.75" thickBot="1" x14ac:dyDescent="0.3">
      <c r="C128" s="77" t="s">
        <v>4</v>
      </c>
      <c r="D128" s="78"/>
      <c r="E128" s="79"/>
      <c r="F128" s="10">
        <f>F27</f>
        <v>31294.793099999999</v>
      </c>
      <c r="H128"/>
      <c r="I128"/>
      <c r="J128"/>
    </row>
    <row r="129" spans="2:10" ht="15.75" thickBot="1" x14ac:dyDescent="0.3">
      <c r="C129" s="80" t="s">
        <v>12</v>
      </c>
      <c r="D129" s="81"/>
      <c r="E129" s="82"/>
      <c r="F129" s="15">
        <f>F48</f>
        <v>7356.0300000000007</v>
      </c>
      <c r="H129"/>
      <c r="I129"/>
      <c r="J129"/>
    </row>
    <row r="130" spans="2:10" ht="15.75" thickBot="1" x14ac:dyDescent="0.3">
      <c r="C130" s="83" t="s">
        <v>7</v>
      </c>
      <c r="D130" s="84"/>
      <c r="E130" s="85"/>
      <c r="F130" s="16">
        <f>F55</f>
        <v>4697.8399999999992</v>
      </c>
      <c r="H130"/>
      <c r="I130"/>
      <c r="J130"/>
    </row>
    <row r="131" spans="2:10" ht="15.75" thickBot="1" x14ac:dyDescent="0.3">
      <c r="C131" s="86" t="s">
        <v>27</v>
      </c>
      <c r="D131" s="87"/>
      <c r="E131" s="88"/>
      <c r="F131" s="17">
        <f>F76</f>
        <v>4342.09</v>
      </c>
      <c r="H131"/>
      <c r="I131"/>
      <c r="J131"/>
    </row>
    <row r="132" spans="2:10" ht="15.75" thickBot="1" x14ac:dyDescent="0.3">
      <c r="C132" s="89" t="s">
        <v>13</v>
      </c>
      <c r="D132" s="90"/>
      <c r="E132" s="91"/>
      <c r="F132" s="18">
        <f>F105</f>
        <v>6807.56</v>
      </c>
      <c r="H132"/>
      <c r="I132"/>
      <c r="J132"/>
    </row>
    <row r="133" spans="2:10" ht="15.75" thickBot="1" x14ac:dyDescent="0.3">
      <c r="C133" s="103" t="s">
        <v>23</v>
      </c>
      <c r="D133" s="104"/>
      <c r="E133" s="105"/>
      <c r="F133" s="34">
        <f>F110</f>
        <v>2550</v>
      </c>
      <c r="H133"/>
      <c r="I133"/>
      <c r="J133"/>
    </row>
    <row r="134" spans="2:10" ht="15.75" thickBot="1" x14ac:dyDescent="0.3">
      <c r="C134" s="100" t="s">
        <v>22</v>
      </c>
      <c r="D134" s="101"/>
      <c r="E134" s="102"/>
      <c r="F134" s="32">
        <f>F125</f>
        <v>8928.49</v>
      </c>
      <c r="H134"/>
      <c r="I134"/>
      <c r="J134"/>
    </row>
    <row r="135" spans="2:10" ht="3.6" customHeight="1" x14ac:dyDescent="0.25">
      <c r="C135" s="61"/>
      <c r="D135" s="19"/>
      <c r="E135" s="38"/>
      <c r="F135" s="20"/>
      <c r="H135"/>
      <c r="I135"/>
      <c r="J135"/>
    </row>
    <row r="136" spans="2:10" ht="15.75" x14ac:dyDescent="0.25">
      <c r="C136" s="71" t="s">
        <v>15</v>
      </c>
      <c r="D136" s="72"/>
      <c r="E136" s="73"/>
      <c r="F136" s="26">
        <f>SUM(F128:F134)</f>
        <v>65976.803100000005</v>
      </c>
      <c r="H136"/>
      <c r="I136"/>
      <c r="J136"/>
    </row>
    <row r="137" spans="2:10" ht="15.75" x14ac:dyDescent="0.25">
      <c r="C137" s="92" t="s">
        <v>14</v>
      </c>
      <c r="D137" s="93"/>
      <c r="E137" s="94"/>
      <c r="F137" s="27">
        <f>F136*0.13</f>
        <v>8576.9844030000004</v>
      </c>
      <c r="H137"/>
      <c r="I137"/>
      <c r="J137"/>
    </row>
    <row r="138" spans="2:10" ht="15.75" x14ac:dyDescent="0.25">
      <c r="C138" s="140" t="s">
        <v>24</v>
      </c>
      <c r="D138" s="141"/>
      <c r="E138" s="142"/>
      <c r="F138" s="27">
        <f>F136*0.06</f>
        <v>3958.6081859999999</v>
      </c>
      <c r="H138"/>
      <c r="I138"/>
      <c r="J138"/>
    </row>
    <row r="139" spans="2:10" ht="17.45" customHeight="1" x14ac:dyDescent="0.25">
      <c r="C139" s="95" t="s">
        <v>29</v>
      </c>
      <c r="D139" s="96"/>
      <c r="E139" s="97"/>
      <c r="F139" s="28">
        <f>F136+F137+F138</f>
        <v>78512.395688999997</v>
      </c>
      <c r="H139"/>
      <c r="I139"/>
      <c r="J139"/>
    </row>
    <row r="140" spans="2:10" ht="15.75" thickBot="1" x14ac:dyDescent="0.3">
      <c r="C140" s="98" t="s">
        <v>1</v>
      </c>
      <c r="D140" s="99"/>
      <c r="E140" s="99"/>
      <c r="F140" s="29">
        <f>F139*0.21</f>
        <v>16487.603094689999</v>
      </c>
      <c r="H140"/>
      <c r="I140"/>
      <c r="J140"/>
    </row>
    <row r="141" spans="2:10" ht="3" customHeight="1" thickBot="1" x14ac:dyDescent="0.3">
      <c r="C141" s="61"/>
      <c r="D141" s="19"/>
      <c r="E141" s="38"/>
      <c r="F141" s="20"/>
      <c r="H141"/>
      <c r="I141"/>
      <c r="J141"/>
    </row>
    <row r="142" spans="2:10" ht="19.5" thickBot="1" x14ac:dyDescent="0.35">
      <c r="C142" s="74" t="s">
        <v>16</v>
      </c>
      <c r="D142" s="75"/>
      <c r="E142" s="76"/>
      <c r="F142" s="3">
        <f>SUM(F139:F140)</f>
        <v>94999.998783689996</v>
      </c>
      <c r="H142"/>
      <c r="I142"/>
      <c r="J142"/>
    </row>
    <row r="143" spans="2:10" ht="19.149999999999999" customHeight="1" x14ac:dyDescent="0.25">
      <c r="B143"/>
      <c r="C143"/>
      <c r="D143"/>
      <c r="E143"/>
      <c r="F143"/>
      <c r="G143"/>
      <c r="H143"/>
      <c r="I143"/>
      <c r="J143"/>
    </row>
    <row r="144" spans="2:10" x14ac:dyDescent="0.25">
      <c r="B144"/>
      <c r="C144"/>
      <c r="D144"/>
      <c r="E144"/>
      <c r="F144"/>
      <c r="G144"/>
      <c r="H144"/>
      <c r="I144"/>
      <c r="J144"/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s="41" customFormat="1" ht="14.45" customHeight="1" x14ac:dyDescent="0.25"/>
    <row r="152" customFormat="1" ht="15.6" customHeight="1" x14ac:dyDescent="0.25"/>
    <row r="153" customFormat="1" ht="23.45" customHeight="1" x14ac:dyDescent="0.25"/>
    <row r="154" customFormat="1" x14ac:dyDescent="0.25"/>
    <row r="155" customFormat="1" ht="72.599999999999994" customHeight="1" x14ac:dyDescent="0.25"/>
    <row r="156" customFormat="1" x14ac:dyDescent="0.25"/>
    <row r="157" customFormat="1" ht="70.900000000000006" customHeigh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ht="13.5" customHeight="1" x14ac:dyDescent="0.25"/>
    <row r="163" customFormat="1" ht="114" customHeight="1" x14ac:dyDescent="0.25"/>
    <row r="164" customFormat="1" x14ac:dyDescent="0.25"/>
    <row r="165" customFormat="1" ht="42.6" customHeight="1" x14ac:dyDescent="0.25"/>
    <row r="166" customFormat="1" ht="16.149999999999999" customHeight="1" x14ac:dyDescent="0.25"/>
    <row r="167" customFormat="1" ht="11.45" customHeight="1" x14ac:dyDescent="0.25"/>
    <row r="168" customFormat="1" x14ac:dyDescent="0.25"/>
    <row r="169" customFormat="1" x14ac:dyDescent="0.25"/>
    <row r="170" customFormat="1" x14ac:dyDescent="0.25"/>
    <row r="171" customFormat="1" ht="3.75" customHeight="1" x14ac:dyDescent="0.25"/>
    <row r="172" customFormat="1" ht="21.95" customHeight="1" x14ac:dyDescent="0.25"/>
    <row r="173" customFormat="1" x14ac:dyDescent="0.25"/>
    <row r="174" customFormat="1" x14ac:dyDescent="0.25"/>
    <row r="175" customFormat="1" x14ac:dyDescent="0.25"/>
    <row r="176" customFormat="1" ht="3.75" customHeight="1" x14ac:dyDescent="0.25"/>
    <row r="177" spans="2:10" ht="21.95" customHeight="1" x14ac:dyDescent="0.25">
      <c r="B177"/>
      <c r="C177"/>
      <c r="D177"/>
      <c r="E177"/>
      <c r="F177"/>
      <c r="G177"/>
      <c r="H177"/>
      <c r="I177"/>
      <c r="J177"/>
    </row>
    <row r="178" spans="2:10" x14ac:dyDescent="0.25">
      <c r="B178"/>
      <c r="C178"/>
      <c r="D178"/>
      <c r="E178"/>
      <c r="F178"/>
      <c r="G178"/>
      <c r="H178"/>
      <c r="I178"/>
      <c r="J178"/>
    </row>
    <row r="179" spans="2:10" x14ac:dyDescent="0.25">
      <c r="B179"/>
      <c r="C179"/>
      <c r="D179"/>
      <c r="E179"/>
      <c r="F179"/>
      <c r="G179"/>
      <c r="H179"/>
      <c r="I179"/>
      <c r="J179"/>
    </row>
    <row r="180" spans="2:10" x14ac:dyDescent="0.25">
      <c r="B180"/>
      <c r="C180"/>
      <c r="D180"/>
      <c r="E180"/>
      <c r="F180"/>
      <c r="G180"/>
      <c r="H180"/>
      <c r="I180"/>
      <c r="J180"/>
    </row>
    <row r="181" spans="2:10" x14ac:dyDescent="0.25">
      <c r="B181"/>
      <c r="C181"/>
      <c r="D181"/>
      <c r="E181"/>
      <c r="F181"/>
      <c r="G181"/>
      <c r="H181"/>
      <c r="I181"/>
      <c r="J181"/>
    </row>
    <row r="182" spans="2:10" x14ac:dyDescent="0.25">
      <c r="B182"/>
      <c r="C182"/>
      <c r="D182"/>
      <c r="E182"/>
      <c r="F182"/>
      <c r="G182"/>
      <c r="H182"/>
      <c r="I182"/>
      <c r="J182"/>
    </row>
    <row r="183" spans="2:10" x14ac:dyDescent="0.25">
      <c r="H183"/>
      <c r="I183"/>
      <c r="J183"/>
    </row>
    <row r="184" spans="2:10" x14ac:dyDescent="0.25">
      <c r="H184"/>
      <c r="I184"/>
      <c r="J184"/>
    </row>
    <row r="185" spans="2:10" x14ac:dyDescent="0.25">
      <c r="H185"/>
      <c r="I185"/>
      <c r="J185"/>
    </row>
    <row r="186" spans="2:10" x14ac:dyDescent="0.25">
      <c r="H186"/>
      <c r="I186"/>
      <c r="J186"/>
    </row>
  </sheetData>
  <mergeCells count="79">
    <mergeCell ref="B117:B118"/>
    <mergeCell ref="C138:E138"/>
    <mergeCell ref="B121:B122"/>
    <mergeCell ref="C125:E125"/>
    <mergeCell ref="C127:F127"/>
    <mergeCell ref="B123:B124"/>
    <mergeCell ref="B97:B98"/>
    <mergeCell ref="B99:B100"/>
    <mergeCell ref="B101:B102"/>
    <mergeCell ref="B115:B116"/>
    <mergeCell ref="B119:B120"/>
    <mergeCell ref="B103:B104"/>
    <mergeCell ref="B113:B114"/>
    <mergeCell ref="B108:B109"/>
    <mergeCell ref="C112:F112"/>
    <mergeCell ref="C107:F107"/>
    <mergeCell ref="C110:E110"/>
    <mergeCell ref="C4:F4"/>
    <mergeCell ref="C6:F6"/>
    <mergeCell ref="C27:E27"/>
    <mergeCell ref="C78:F78"/>
    <mergeCell ref="C105:E105"/>
    <mergeCell ref="C57:F57"/>
    <mergeCell ref="C29:F29"/>
    <mergeCell ref="C48:E48"/>
    <mergeCell ref="C50:F50"/>
    <mergeCell ref="C55:E55"/>
    <mergeCell ref="C76:E76"/>
    <mergeCell ref="B42:B43"/>
    <mergeCell ref="B9:B10"/>
    <mergeCell ref="B11:B12"/>
    <mergeCell ref="B7:B8"/>
    <mergeCell ref="C142:E142"/>
    <mergeCell ref="C128:E128"/>
    <mergeCell ref="C129:E129"/>
    <mergeCell ref="C130:E130"/>
    <mergeCell ref="C131:E131"/>
    <mergeCell ref="C132:E132"/>
    <mergeCell ref="C137:E137"/>
    <mergeCell ref="C139:E139"/>
    <mergeCell ref="C140:E140"/>
    <mergeCell ref="C134:E134"/>
    <mergeCell ref="C133:E133"/>
    <mergeCell ref="C136:E136"/>
    <mergeCell ref="B46:B47"/>
    <mergeCell ref="B17:B18"/>
    <mergeCell ref="B13:B14"/>
    <mergeCell ref="B15:B16"/>
    <mergeCell ref="B36:B37"/>
    <mergeCell ref="B30:B31"/>
    <mergeCell ref="B23:B24"/>
    <mergeCell ref="B25:B26"/>
    <mergeCell ref="B19:B20"/>
    <mergeCell ref="B44:B45"/>
    <mergeCell ref="B40:B41"/>
    <mergeCell ref="B38:B39"/>
    <mergeCell ref="B34:B35"/>
    <mergeCell ref="B32:B33"/>
    <mergeCell ref="B21:B22"/>
    <mergeCell ref="B74:B75"/>
    <mergeCell ref="B79:B80"/>
    <mergeCell ref="B60:B61"/>
    <mergeCell ref="B64:B65"/>
    <mergeCell ref="B72:B73"/>
    <mergeCell ref="B93:B94"/>
    <mergeCell ref="B95:B96"/>
    <mergeCell ref="B89:B90"/>
    <mergeCell ref="B62:B63"/>
    <mergeCell ref="B81:B82"/>
    <mergeCell ref="B83:B84"/>
    <mergeCell ref="B85:B86"/>
    <mergeCell ref="B87:B88"/>
    <mergeCell ref="B91:B92"/>
    <mergeCell ref="B66:B67"/>
    <mergeCell ref="B68:B69"/>
    <mergeCell ref="B70:B71"/>
    <mergeCell ref="B58:B59"/>
    <mergeCell ref="B51:B52"/>
    <mergeCell ref="B53:B54"/>
  </mergeCells>
  <phoneticPr fontId="13" type="noConversion"/>
  <pageMargins left="0.23622047244094491" right="0.23622047244094491" top="0.27559055118110237" bottom="0.27559055118110237" header="0.11811023622047245" footer="0.11811023622047245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Fotovoltaica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Susana Traver Piquer</cp:lastModifiedBy>
  <cp:lastPrinted>2025-06-25T12:02:19Z</cp:lastPrinted>
  <dcterms:created xsi:type="dcterms:W3CDTF">2018-10-01T06:31:36Z</dcterms:created>
  <dcterms:modified xsi:type="dcterms:W3CDTF">2025-07-16T11:33:12Z</dcterms:modified>
</cp:coreProperties>
</file>