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0 AM RP y DO Arrosadía, Barañain y Sarriguren\02. Pliego Condiciones Reguladoras\25.10 Anexos Condiciones Reguladoras\"/>
    </mc:Choice>
  </mc:AlternateContent>
  <bookViews>
    <workbookView xWindow="0" yWindow="0" windowWidth="28800" windowHeight="12180"/>
  </bookViews>
  <sheets>
    <sheet name="ANEXO IV" sheetId="3" r:id="rId1"/>
  </sheets>
  <definedNames>
    <definedName name="_xlnm.Print_Area" localSheetId="0">'ANEXO IV'!$A$1:$G$75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3" l="1"/>
  <c r="C18" i="3"/>
  <c r="C15" i="3"/>
  <c r="D25" i="3" l="1"/>
  <c r="G25" i="3" s="1"/>
  <c r="D16" i="3" l="1"/>
  <c r="G16" i="3" s="1"/>
  <c r="D17" i="3"/>
  <c r="G17" i="3" s="1"/>
  <c r="D24" i="3" l="1"/>
  <c r="G24" i="3" s="1"/>
  <c r="D26" i="3" l="1"/>
  <c r="G26" i="3" s="1"/>
  <c r="D21" i="3" l="1"/>
  <c r="G21" i="3" s="1"/>
  <c r="D27" i="3"/>
  <c r="G27" i="3" s="1"/>
  <c r="D22" i="3"/>
  <c r="G22" i="3" s="1"/>
  <c r="D20" i="3"/>
  <c r="G20" i="3" s="1"/>
  <c r="D23" i="3" l="1"/>
  <c r="G23" i="3" s="1"/>
  <c r="D18" i="3"/>
  <c r="G18" i="3" s="1"/>
  <c r="D19" i="3"/>
  <c r="G19" i="3" s="1"/>
  <c r="D15" i="3"/>
  <c r="G29" i="3" l="1"/>
</calcChain>
</file>

<file path=xl/comments1.xml><?xml version="1.0" encoding="utf-8"?>
<comments xmlns="http://schemas.openxmlformats.org/spreadsheetml/2006/main">
  <authors>
    <author>D778269</author>
  </authors>
  <commentList>
    <comment ref="E14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%MÁXIMO A OFERTAR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D778269:</t>
        </r>
        <r>
          <rPr>
            <sz val="9"/>
            <color indexed="81"/>
            <rFont val="Tahoma"/>
            <family val="2"/>
          </rPr>
          <t xml:space="preserve">
%MÁXIMO A OFERTAR</t>
        </r>
      </text>
    </comment>
  </commentList>
</comments>
</file>

<file path=xl/sharedStrings.xml><?xml version="1.0" encoding="utf-8"?>
<sst xmlns="http://schemas.openxmlformats.org/spreadsheetml/2006/main" count="28" uniqueCount="28">
  <si>
    <t xml:space="preserve">El importe que figura relativo al PEM es el “PEM estimado por NASUVINSA inicialmente” </t>
  </si>
  <si>
    <t>PROYECTOS PREVISTOS EN EL ACUERDO MARCO</t>
  </si>
  <si>
    <t>PEC</t>
  </si>
  <si>
    <t>Honorarios</t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</si>
  <si>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88 viviendas en Pamplona</t>
    </r>
  </si>
  <si>
    <t>Fase 1: 60 viviendas</t>
  </si>
  <si>
    <t>Fase 2: 28 viviendas</t>
  </si>
  <si>
    <r>
      <t>2.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Edificio de 78 viviendas en Barañain</t>
    </r>
  </si>
  <si>
    <r>
      <t>3.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103 viviendas en Egües</t>
    </r>
  </si>
  <si>
    <r>
      <t>4.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122 viviendas en Pamplona</t>
    </r>
  </si>
  <si>
    <r>
      <t>5.</t>
    </r>
    <r>
      <rPr>
        <sz val="7"/>
        <rFont val="Times New Roman"/>
        <family val="1"/>
      </rPr>
      <t xml:space="preserve">    </t>
    </r>
    <r>
      <rPr>
        <sz val="11"/>
        <rFont val="Trebuchet MS"/>
        <family val="2"/>
      </rPr>
      <t>Edificio de 90 viviendas en Pamplona</t>
    </r>
  </si>
  <si>
    <r>
      <t>6.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100 viviendas en Pamplona</t>
    </r>
  </si>
  <si>
    <r>
      <t>7.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Trebuchet MS"/>
        <family val="2"/>
      </rPr>
      <t>Edificio de 100 viviendas en Berrioplano</t>
    </r>
  </si>
  <si>
    <r>
      <rPr>
        <sz val="11"/>
        <color rgb="FF000000"/>
        <rFont val="Trebuchet MS"/>
        <family val="2"/>
      </rPr>
      <t>8.</t>
    </r>
    <r>
      <rPr>
        <sz val="7"/>
        <color rgb="FF000000"/>
        <rFont val="Times New Roman"/>
        <family val="1"/>
      </rPr>
      <t xml:space="preserve">    </t>
    </r>
    <r>
      <rPr>
        <sz val="11"/>
        <color rgb="FF000000"/>
        <rFont val="Trebuchet MS"/>
        <family val="2"/>
      </rPr>
      <t>Promoción adicional (97 viviendas s/media prom. 1 a 7)</t>
    </r>
  </si>
  <si>
    <r>
      <rPr>
        <sz val="11"/>
        <color rgb="FF000000"/>
        <rFont val="Trebuchet MS"/>
        <family val="2"/>
      </rPr>
      <t xml:space="preserve">11. </t>
    </r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Trebuchet MS"/>
        <family val="2"/>
      </rPr>
      <t>Edificio de 28 viviendas en Estella</t>
    </r>
  </si>
  <si>
    <r>
      <rPr>
        <sz val="11"/>
        <color rgb="FF000000"/>
        <rFont val="Trebuchet MS"/>
        <family val="2"/>
      </rPr>
      <t xml:space="preserve">9. </t>
    </r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Trebuchet MS"/>
        <family val="2"/>
      </rPr>
      <t>Edificio de 34 viviendas en Beriáin</t>
    </r>
  </si>
  <si>
    <r>
      <rPr>
        <sz val="11"/>
        <color rgb="FF000000"/>
        <rFont val="Trebuchet MS"/>
        <family val="2"/>
      </rPr>
      <t>10.</t>
    </r>
    <r>
      <rPr>
        <sz val="7"/>
        <color rgb="FF000000"/>
        <rFont val="Times New Roman"/>
        <family val="1"/>
      </rPr>
      <t xml:space="preserve">    </t>
    </r>
    <r>
      <rPr>
        <sz val="11"/>
        <color rgb="FF000000"/>
        <rFont val="Trebuchet MS"/>
        <family val="2"/>
      </rPr>
      <t>Edificio de 40 viviendas en Tudela</t>
    </r>
  </si>
  <si>
    <t>PROYECTOS</t>
  </si>
  <si>
    <t>Año aprox. contratación</t>
  </si>
  <si>
    <t>% máx.</t>
  </si>
  <si>
    <t>PEM estimado</t>
  </si>
  <si>
    <t>(Criterio de adjudicación 2)</t>
  </si>
  <si>
    <t xml:space="preserve">DE LAS CONDICIONES REGULADORAS DEL ACUERDO MARCO PARA LA SELECCIÓN DE LOS SERVICIOS DE REDACCIÓN DE PROYECTO Y DIRECCIÓN DE OBRAS (EN SU CASO) DE EDIFICIOS DE VIVIENDAS DE PROTECCIÓN OFICIAL de la FASE 2 y 3 del NAVARRA SOCIAL HOUSING </t>
  </si>
  <si>
    <t>% OFERTADO</t>
  </si>
  <si>
    <t>Precio ofertado (para criterio de adjudicación 2)</t>
  </si>
  <si>
    <t>A __ de _________ de ___</t>
  </si>
  <si>
    <t>(Fecha y firma electrónica)</t>
  </si>
  <si>
    <t>ANEXO IV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</si>
</sst>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7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rebuchet MS"/>
      <family val="2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theme="2" tint="-0.249977111117893"/>
      <name val="Trebuchet MS"/>
      <family val="2"/>
    </font>
    <font>
      <sz val="11"/>
      <color rgb="FF000000"/>
      <name val="Trebuchet MS"/>
      <family val="2"/>
    </font>
    <font>
      <sz val="7"/>
      <color rgb="FF000000"/>
      <name val="Times New Roman"/>
      <family val="1"/>
    </font>
    <font>
      <sz val="11"/>
      <color rgb="FF000000"/>
      <name val="Trebuchet MS"/>
      <family val="2"/>
    </font>
    <font>
      <sz val="11"/>
      <color rgb="FFFF0000"/>
      <name val="Trebuchet MS"/>
      <family val="2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4" fontId="0" fillId="0" borderId="0" xfId="0" applyNumberFormat="1"/>
    <xf numFmtId="0" fontId="2" fillId="0" borderId="0" xfId="0" applyFont="1" applyAlignment="1">
      <alignment horizontal="justify" vertical="center"/>
    </xf>
    <xf numFmtId="4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0" fontId="6" fillId="0" borderId="0" xfId="0" applyFont="1"/>
    <xf numFmtId="10" fontId="0" fillId="0" borderId="0" xfId="0" applyNumberFormat="1" applyAlignment="1">
      <alignment vertical="center"/>
    </xf>
    <xf numFmtId="0" fontId="10" fillId="0" borderId="0" xfId="0" applyFont="1"/>
    <xf numFmtId="44" fontId="0" fillId="0" borderId="0" xfId="0" applyNumberFormat="1"/>
    <xf numFmtId="44" fontId="10" fillId="0" borderId="0" xfId="0" applyNumberFormat="1" applyFont="1"/>
    <xf numFmtId="0" fontId="16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44" fontId="0" fillId="0" borderId="1" xfId="2" applyFont="1" applyFill="1" applyBorder="1" applyAlignment="1">
      <alignment horizontal="center"/>
    </xf>
    <xf numFmtId="44" fontId="0" fillId="0" borderId="1" xfId="2" applyFont="1" applyFill="1" applyBorder="1" applyAlignment="1">
      <alignment horizontal="right"/>
    </xf>
    <xf numFmtId="0" fontId="8" fillId="0" borderId="1" xfId="0" applyFont="1" applyBorder="1" applyAlignment="1">
      <alignment horizontal="justify" vertical="center"/>
    </xf>
    <xf numFmtId="0" fontId="17" fillId="0" borderId="1" xfId="0" applyFont="1" applyBorder="1" applyAlignment="1">
      <alignment horizontal="center"/>
    </xf>
    <xf numFmtId="0" fontId="15" fillId="0" borderId="1" xfId="0" applyFont="1" applyBorder="1" applyAlignment="1">
      <alignment horizontal="justify" vertical="center"/>
    </xf>
    <xf numFmtId="0" fontId="12" fillId="0" borderId="10" xfId="0" applyFont="1" applyBorder="1" applyAlignment="1">
      <alignment horizontal="center" vertical="center"/>
    </xf>
    <xf numFmtId="44" fontId="11" fillId="0" borderId="10" xfId="2" applyFont="1" applyFill="1" applyBorder="1" applyAlignment="1">
      <alignment horizontal="center"/>
    </xf>
    <xf numFmtId="0" fontId="13" fillId="0" borderId="1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0" fontId="12" fillId="0" borderId="11" xfId="0" applyFont="1" applyBorder="1" applyAlignment="1">
      <alignment horizontal="center" vertical="center"/>
    </xf>
    <xf numFmtId="44" fontId="0" fillId="0" borderId="9" xfId="2" applyFont="1" applyFill="1" applyBorder="1" applyAlignment="1">
      <alignment horizontal="center"/>
    </xf>
    <xf numFmtId="44" fontId="0" fillId="0" borderId="9" xfId="2" applyFont="1" applyFill="1" applyBorder="1" applyAlignment="1">
      <alignment horizontal="right"/>
    </xf>
    <xf numFmtId="44" fontId="11" fillId="0" borderId="11" xfId="2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4" fontId="0" fillId="0" borderId="9" xfId="2" applyFont="1" applyFill="1" applyBorder="1" applyAlignment="1">
      <alignment horizontal="center" vertical="center"/>
    </xf>
    <xf numFmtId="44" fontId="11" fillId="0" borderId="11" xfId="2" applyFont="1" applyFill="1" applyBorder="1" applyAlignment="1">
      <alignment horizontal="center" vertical="center"/>
    </xf>
    <xf numFmtId="44" fontId="11" fillId="0" borderId="10" xfId="2" applyFont="1" applyFill="1" applyBorder="1" applyAlignment="1">
      <alignment horizontal="center" vertical="center"/>
    </xf>
    <xf numFmtId="44" fontId="17" fillId="0" borderId="1" xfId="2" applyFont="1" applyFill="1" applyBorder="1" applyAlignment="1">
      <alignment horizontal="center" vertical="center"/>
    </xf>
    <xf numFmtId="4" fontId="6" fillId="0" borderId="0" xfId="1" applyNumberFormat="1" applyFont="1" applyFill="1" applyAlignment="1">
      <alignment horizontal="center" vertical="center"/>
    </xf>
    <xf numFmtId="164" fontId="0" fillId="0" borderId="1" xfId="2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 wrapText="1"/>
    </xf>
    <xf numFmtId="0" fontId="6" fillId="2" borderId="9" xfId="0" applyFont="1" applyFill="1" applyBorder="1" applyAlignment="1">
      <alignment horizontal="center" vertical="center" wrapText="1"/>
    </xf>
    <xf numFmtId="44" fontId="6" fillId="2" borderId="15" xfId="2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8" fillId="2" borderId="4" xfId="0" applyFont="1" applyFill="1" applyBorder="1" applyAlignment="1">
      <alignment horizontal="center"/>
    </xf>
    <xf numFmtId="10" fontId="0" fillId="2" borderId="1" xfId="0" applyNumberFormat="1" applyFill="1" applyBorder="1" applyAlignment="1" applyProtection="1">
      <alignment horizontal="center" vertical="center"/>
      <protection locked="0"/>
    </xf>
    <xf numFmtId="0" fontId="18" fillId="0" borderId="7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67236</xdr:colOff>
      <xdr:row>0</xdr:row>
      <xdr:rowOff>78441</xdr:rowOff>
    </xdr:from>
    <xdr:ext cx="1341755" cy="278130"/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36" y="78441"/>
          <a:ext cx="1341755" cy="27813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100263</xdr:colOff>
      <xdr:row>72</xdr:row>
      <xdr:rowOff>75198</xdr:rowOff>
    </xdr:from>
    <xdr:to>
      <xdr:col>0</xdr:col>
      <xdr:colOff>1862388</xdr:colOff>
      <xdr:row>73</xdr:row>
      <xdr:rowOff>141874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63" y="13836316"/>
          <a:ext cx="1762125" cy="26720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rellano Yanguas, Luis (NASUVINSA)" id="{08904DBC-BD94-46DC-BB9F-4917D5C902CA}" userId="S::larellay@nasuvinsa.es::639328ab-8fe8-44fa-a0f9-b5a360eb7ab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6" dT="2025-06-13T10:46:00.47" personId="{08904DBC-BD94-46DC-BB9F-4917D5C902CA}" id="{0C44EC7E-222B-4CE2-8970-C76B2BC9369E}">
    <text>En estrategia 2% sobre PEC + 2% otros costes (en estrategia 15%-real 13%)</text>
  </threadedComment>
  <threadedComment ref="K10" dT="2025-06-13T11:03:43.74" personId="{08904DBC-BD94-46DC-BB9F-4917D5C902CA}" id="{1E08D47C-CF5D-42FE-B791-92AC723149F2}">
    <text>En estrategia 2% sobre PEC + 2% otros costes (en estrategia 15%-real 13%)</text>
  </threadedComment>
  <threadedComment ref="J11" dT="2025-06-16T11:33:20.07" personId="{08904DBC-BD94-46DC-BB9F-4917D5C902CA}" id="{F17B5093-AE89-4EF8-BEC4-CBBDE6596653}">
    <text>Incremento bianual 3%</text>
  </threadedComment>
  <threadedComment ref="K12" dT="2025-06-13T10:50:00.02" personId="{08904DBC-BD94-46DC-BB9F-4917D5C902CA}" id="{64A4A05C-015B-4596-9412-E17C62C2ACFB}">
    <text>En estrategia 1,2% sobre PEC + 2% otros costes (en estrategia 15%-real 13%)</text>
  </threadedComment>
  <threadedComment ref="K13" dT="2025-06-13T10:49:26.85" personId="{08904DBC-BD94-46DC-BB9F-4917D5C902CA}" id="{C7562C5F-4EBC-48B7-8D1E-A5C2C68D957F}">
    <text>En estrategia 2% sobre PEC + 2% otros costes (en estrategia 15%-real 13%)</text>
  </threadedComment>
  <threadedComment ref="K14" dT="2025-06-16T11:58:25.00" personId="{08904DBC-BD94-46DC-BB9F-4917D5C902CA}" id="{9A858F16-87AB-4E1E-A499-956DE1E665D5}">
    <text>El 2% de Otros Costes de la EV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35"/>
  <sheetViews>
    <sheetView tabSelected="1" zoomScale="85" zoomScaleNormal="85" zoomScaleSheetLayoutView="38" workbookViewId="0">
      <selection activeCell="L14" sqref="L13:L14"/>
    </sheetView>
  </sheetViews>
  <sheetFormatPr baseColWidth="10" defaultColWidth="11.42578125" defaultRowHeight="15" x14ac:dyDescent="0.25"/>
  <cols>
    <col min="1" max="1" width="54.42578125" customWidth="1"/>
    <col min="2" max="2" width="11.85546875" customWidth="1"/>
    <col min="3" max="3" width="15.85546875" style="1" customWidth="1"/>
    <col min="4" max="4" width="15.7109375" customWidth="1"/>
    <col min="5" max="5" width="7.7109375" customWidth="1"/>
    <col min="6" max="6" width="12.28515625" customWidth="1"/>
    <col min="7" max="7" width="16.85546875" style="31" customWidth="1"/>
    <col min="8" max="8" width="17" customWidth="1"/>
  </cols>
  <sheetData>
    <row r="2" spans="1:8" ht="15.75" x14ac:dyDescent="0.25">
      <c r="A2" s="45" t="s">
        <v>27</v>
      </c>
      <c r="B2" s="45"/>
      <c r="C2" s="45"/>
      <c r="D2" s="45"/>
      <c r="E2" s="45"/>
      <c r="F2" s="45"/>
      <c r="G2" s="45"/>
    </row>
    <row r="3" spans="1:8" ht="15.75" x14ac:dyDescent="0.25">
      <c r="A3" s="51" t="s">
        <v>21</v>
      </c>
      <c r="B3" s="51"/>
      <c r="C3" s="51"/>
      <c r="D3" s="51"/>
      <c r="E3" s="51"/>
      <c r="F3" s="51"/>
      <c r="G3" s="51"/>
    </row>
    <row r="4" spans="1:8" ht="15.75" x14ac:dyDescent="0.25">
      <c r="A4" s="38"/>
      <c r="B4" s="38"/>
      <c r="C4" s="38"/>
      <c r="D4" s="38"/>
      <c r="E4" s="38"/>
      <c r="F4" s="38"/>
      <c r="G4" s="38"/>
    </row>
    <row r="5" spans="1:8" ht="15.75" customHeight="1" x14ac:dyDescent="0.25">
      <c r="A5" s="52" t="s">
        <v>22</v>
      </c>
      <c r="B5" s="52"/>
      <c r="C5" s="52"/>
      <c r="D5" s="52"/>
      <c r="E5" s="52"/>
      <c r="F5" s="52"/>
      <c r="G5" s="52"/>
    </row>
    <row r="6" spans="1:8" ht="15.75" customHeight="1" x14ac:dyDescent="0.25">
      <c r="A6" s="52"/>
      <c r="B6" s="52"/>
      <c r="C6" s="52"/>
      <c r="D6" s="52"/>
      <c r="E6" s="52"/>
      <c r="F6" s="52"/>
      <c r="G6" s="52"/>
    </row>
    <row r="7" spans="1:8" ht="15.75" customHeight="1" x14ac:dyDescent="0.25">
      <c r="A7" s="52"/>
      <c r="B7" s="52"/>
      <c r="C7" s="52"/>
      <c r="D7" s="52"/>
      <c r="E7" s="52"/>
      <c r="F7" s="52"/>
      <c r="G7" s="52"/>
    </row>
    <row r="8" spans="1:8" ht="15.75" x14ac:dyDescent="0.25">
      <c r="A8" s="38"/>
      <c r="B8" s="38"/>
      <c r="C8" s="38"/>
      <c r="D8" s="38"/>
      <c r="E8" s="38"/>
      <c r="F8" s="38"/>
      <c r="G8" s="38"/>
    </row>
    <row r="9" spans="1:8" x14ac:dyDescent="0.25">
      <c r="A9" s="46" t="s">
        <v>0</v>
      </c>
      <c r="B9" s="46"/>
      <c r="C9" s="46"/>
      <c r="D9" s="46"/>
      <c r="E9" s="46"/>
      <c r="F9" s="46"/>
      <c r="G9" s="46"/>
    </row>
    <row r="12" spans="1:8" ht="20.100000000000001" customHeight="1" x14ac:dyDescent="0.25">
      <c r="A12" s="47" t="s">
        <v>1</v>
      </c>
      <c r="B12" s="47"/>
      <c r="C12" s="47"/>
      <c r="D12" s="47"/>
      <c r="E12" s="47"/>
      <c r="F12" s="47"/>
      <c r="G12" s="48"/>
    </row>
    <row r="14" spans="1:8" ht="33" customHeight="1" x14ac:dyDescent="0.25">
      <c r="A14" s="26" t="s">
        <v>17</v>
      </c>
      <c r="B14" s="27" t="s">
        <v>18</v>
      </c>
      <c r="C14" s="28" t="s">
        <v>2</v>
      </c>
      <c r="D14" s="29" t="s">
        <v>20</v>
      </c>
      <c r="E14" s="30" t="s">
        <v>19</v>
      </c>
      <c r="F14" s="39" t="s">
        <v>23</v>
      </c>
      <c r="G14" s="29" t="s">
        <v>3</v>
      </c>
    </row>
    <row r="15" spans="1:8" ht="16.5" x14ac:dyDescent="0.25">
      <c r="A15" s="21" t="s">
        <v>4</v>
      </c>
      <c r="B15" s="49">
        <v>2025</v>
      </c>
      <c r="C15" s="23">
        <f>C17+C16</f>
        <v>12241350.1</v>
      </c>
      <c r="D15" s="24">
        <f>C15/1.15</f>
        <v>10644652.260869566</v>
      </c>
      <c r="E15" s="53">
        <v>6.5000000000000002E-2</v>
      </c>
      <c r="F15" s="44"/>
      <c r="G15" s="32">
        <f>D15*$F$15</f>
        <v>0</v>
      </c>
    </row>
    <row r="16" spans="1:8" ht="16.5" x14ac:dyDescent="0.25">
      <c r="A16" s="22" t="s">
        <v>5</v>
      </c>
      <c r="B16" s="50"/>
      <c r="C16" s="25">
        <v>8262965.7599999998</v>
      </c>
      <c r="D16" s="25">
        <f t="shared" ref="D16:D17" si="0">C16/1.15</f>
        <v>7185187.617391305</v>
      </c>
      <c r="E16" s="53"/>
      <c r="F16" s="44"/>
      <c r="G16" s="33">
        <f t="shared" ref="G16:G17" si="1">D16*$F$15</f>
        <v>0</v>
      </c>
      <c r="H16" s="9"/>
    </row>
    <row r="17" spans="1:8" ht="16.5" x14ac:dyDescent="0.25">
      <c r="A17" s="18" t="s">
        <v>6</v>
      </c>
      <c r="B17" s="49"/>
      <c r="C17" s="19">
        <v>3978384.34</v>
      </c>
      <c r="D17" s="19">
        <f t="shared" si="0"/>
        <v>3459464.6434782608</v>
      </c>
      <c r="E17" s="53"/>
      <c r="F17" s="44"/>
      <c r="G17" s="34">
        <f t="shared" si="1"/>
        <v>0</v>
      </c>
    </row>
    <row r="18" spans="1:8" ht="16.5" x14ac:dyDescent="0.25">
      <c r="A18" s="15" t="s">
        <v>7</v>
      </c>
      <c r="B18" s="16">
        <v>2026</v>
      </c>
      <c r="C18" s="13">
        <f>12317030.6</f>
        <v>12317030.6</v>
      </c>
      <c r="D18" s="14">
        <f>C18/1.15</f>
        <v>10710461.391304348</v>
      </c>
      <c r="E18" s="53"/>
      <c r="F18" s="44"/>
      <c r="G18" s="35">
        <f t="shared" ref="G18:G19" si="2">D18*$F$15</f>
        <v>0</v>
      </c>
    </row>
    <row r="19" spans="1:8" ht="16.5" x14ac:dyDescent="0.25">
      <c r="A19" s="12" t="s">
        <v>8</v>
      </c>
      <c r="B19" s="16">
        <v>2026</v>
      </c>
      <c r="C19" s="13">
        <v>15354313</v>
      </c>
      <c r="D19" s="14">
        <f>C19/1.15</f>
        <v>13351576.521739131</v>
      </c>
      <c r="E19" s="53"/>
      <c r="F19" s="44"/>
      <c r="G19" s="35">
        <f t="shared" si="2"/>
        <v>0</v>
      </c>
    </row>
    <row r="20" spans="1:8" ht="16.5" x14ac:dyDescent="0.25">
      <c r="A20" s="12" t="s">
        <v>9</v>
      </c>
      <c r="B20" s="16">
        <v>2027</v>
      </c>
      <c r="C20" s="37">
        <v>17305404.623359997</v>
      </c>
      <c r="D20" s="14">
        <f t="shared" ref="D20:D27" si="3">C20/1.15</f>
        <v>15048177.93335652</v>
      </c>
      <c r="E20" s="53"/>
      <c r="F20" s="44"/>
      <c r="G20" s="35">
        <f>D20*$F$15</f>
        <v>0</v>
      </c>
      <c r="H20" s="10"/>
    </row>
    <row r="21" spans="1:8" ht="15" customHeight="1" x14ac:dyDescent="0.25">
      <c r="A21" s="15" t="s">
        <v>10</v>
      </c>
      <c r="B21" s="16">
        <v>2028</v>
      </c>
      <c r="C21" s="13">
        <v>13149270.562176</v>
      </c>
      <c r="D21" s="14">
        <f t="shared" si="3"/>
        <v>11434148.314935653</v>
      </c>
      <c r="E21" s="53"/>
      <c r="F21" s="44"/>
      <c r="G21" s="35">
        <f t="shared" ref="G21:G24" si="4">D21*$F$15</f>
        <v>0</v>
      </c>
      <c r="H21" s="8"/>
    </row>
    <row r="22" spans="1:8" ht="16.5" x14ac:dyDescent="0.25">
      <c r="A22" s="12" t="s">
        <v>11</v>
      </c>
      <c r="B22" s="16">
        <v>2027</v>
      </c>
      <c r="C22" s="13">
        <v>15609543.132350003</v>
      </c>
      <c r="D22" s="14">
        <f t="shared" si="3"/>
        <v>13573515.767260874</v>
      </c>
      <c r="E22" s="53"/>
      <c r="F22" s="44"/>
      <c r="G22" s="35">
        <f t="shared" si="4"/>
        <v>0</v>
      </c>
      <c r="H22" s="8"/>
    </row>
    <row r="23" spans="1:8" ht="16.5" x14ac:dyDescent="0.25">
      <c r="A23" s="12" t="s">
        <v>12</v>
      </c>
      <c r="B23" s="16">
        <v>2028</v>
      </c>
      <c r="C23" s="13">
        <v>16077829.426320503</v>
      </c>
      <c r="D23" s="14">
        <f t="shared" si="3"/>
        <v>13980721.240278699</v>
      </c>
      <c r="E23" s="53"/>
      <c r="F23" s="44"/>
      <c r="G23" s="35">
        <f t="shared" si="4"/>
        <v>0</v>
      </c>
      <c r="H23" s="8"/>
    </row>
    <row r="24" spans="1:8" ht="15" customHeight="1" x14ac:dyDescent="0.25">
      <c r="A24" s="17" t="s">
        <v>13</v>
      </c>
      <c r="B24" s="16">
        <v>2029</v>
      </c>
      <c r="C24" s="13">
        <v>16110674.135005701</v>
      </c>
      <c r="D24" s="14">
        <f>C24/1.15</f>
        <v>14009281.856526697</v>
      </c>
      <c r="E24" s="53"/>
      <c r="F24" s="44"/>
      <c r="G24" s="35">
        <f t="shared" si="4"/>
        <v>0</v>
      </c>
      <c r="H24" s="8"/>
    </row>
    <row r="25" spans="1:8" ht="15" customHeight="1" x14ac:dyDescent="0.25">
      <c r="A25" s="20" t="s">
        <v>15</v>
      </c>
      <c r="B25" s="16">
        <v>2027</v>
      </c>
      <c r="C25" s="13">
        <v>5448257.4454620006</v>
      </c>
      <c r="D25" s="13">
        <f t="shared" ref="D25" si="5">C25/1.15</f>
        <v>4737615.1699669575</v>
      </c>
      <c r="E25" s="53">
        <v>7.4999999999999997E-2</v>
      </c>
      <c r="F25" s="44"/>
      <c r="G25" s="35">
        <f>D25*$F$25</f>
        <v>0</v>
      </c>
      <c r="H25" s="8"/>
    </row>
    <row r="26" spans="1:8" ht="16.5" x14ac:dyDescent="0.25">
      <c r="A26" s="20" t="s">
        <v>16</v>
      </c>
      <c r="B26" s="16">
        <v>2028</v>
      </c>
      <c r="C26" s="13">
        <v>6602006.0809715996</v>
      </c>
      <c r="D26" s="13">
        <f t="shared" si="3"/>
        <v>5740874.853018783</v>
      </c>
      <c r="E26" s="53"/>
      <c r="F26" s="44"/>
      <c r="G26" s="35">
        <f>D26*$F$25</f>
        <v>0</v>
      </c>
      <c r="H26" s="8"/>
    </row>
    <row r="27" spans="1:8" ht="16.5" x14ac:dyDescent="0.25">
      <c r="A27" s="17" t="s">
        <v>14</v>
      </c>
      <c r="B27" s="16">
        <v>2029</v>
      </c>
      <c r="C27" s="13">
        <v>4760046.3843805231</v>
      </c>
      <c r="D27" s="13">
        <f t="shared" si="3"/>
        <v>4139170.7690265421</v>
      </c>
      <c r="E27" s="53"/>
      <c r="F27" s="44"/>
      <c r="G27" s="35">
        <f>D27*$F$25</f>
        <v>0</v>
      </c>
      <c r="H27" s="8"/>
    </row>
    <row r="28" spans="1:8" ht="15" customHeight="1" thickBot="1" x14ac:dyDescent="0.3">
      <c r="A28" s="2"/>
      <c r="B28" s="11"/>
      <c r="C28" s="4"/>
      <c r="D28" s="3"/>
      <c r="E28" s="7"/>
      <c r="F28" s="7"/>
    </row>
    <row r="29" spans="1:8" ht="16.5" thickBot="1" x14ac:dyDescent="0.3">
      <c r="A29" s="41" t="s">
        <v>24</v>
      </c>
      <c r="B29" s="42"/>
      <c r="C29" s="42"/>
      <c r="D29" s="42"/>
      <c r="E29" s="42"/>
      <c r="F29" s="43"/>
      <c r="G29" s="40">
        <f>G15+G18+G19+G20+G21+G22+G23+G24+G25+G26+G27</f>
        <v>0</v>
      </c>
      <c r="H29" s="6"/>
    </row>
    <row r="30" spans="1:8" ht="16.5" x14ac:dyDescent="0.25">
      <c r="A30" s="2"/>
      <c r="B30" s="2"/>
      <c r="C30" s="3"/>
      <c r="D30" s="2"/>
      <c r="E30" s="5"/>
      <c r="F30" s="5"/>
      <c r="G30" s="36"/>
      <c r="H30" s="6"/>
    </row>
    <row r="33" spans="2:3" x14ac:dyDescent="0.25">
      <c r="B33" s="1" t="s">
        <v>25</v>
      </c>
      <c r="C33"/>
    </row>
    <row r="34" spans="2:3" x14ac:dyDescent="0.25">
      <c r="B34" s="1"/>
      <c r="C34"/>
    </row>
    <row r="35" spans="2:3" x14ac:dyDescent="0.25">
      <c r="B35" s="1" t="s">
        <v>26</v>
      </c>
      <c r="C35"/>
    </row>
  </sheetData>
  <sheetProtection algorithmName="SHA-512" hashValue="0lEOkN2flTT1qh1V+BJgRGAEc0vT9pgeZ/UvOB5Cf47zt/zN4qOTQHXpls8vjh/CJhELV9i8bAWjRQmxYDECtw==" saltValue="qPm5X4xid8PGWWJnn3Dpaw==" spinCount="100000" sheet="1" objects="1" scenarios="1"/>
  <mergeCells count="11">
    <mergeCell ref="A29:F29"/>
    <mergeCell ref="F25:F27"/>
    <mergeCell ref="A2:G2"/>
    <mergeCell ref="A9:G9"/>
    <mergeCell ref="F15:F24"/>
    <mergeCell ref="A12:G12"/>
    <mergeCell ref="B15:B17"/>
    <mergeCell ref="A3:G3"/>
    <mergeCell ref="A5:G7"/>
    <mergeCell ref="E15:E24"/>
    <mergeCell ref="E25:E27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C6D8C45F1721641A35F0B60D6C0F400" ma:contentTypeVersion="3" ma:contentTypeDescription="Crear nuevo documento." ma:contentTypeScope="" ma:versionID="48a645a3b42b03a051817ff6d678f48a">
  <xsd:schema xmlns:xsd="http://www.w3.org/2001/XMLSchema" xmlns:xs="http://www.w3.org/2001/XMLSchema" xmlns:p="http://schemas.microsoft.com/office/2006/metadata/properties" xmlns:ns2="91dbfa50-05a2-465f-bff0-6ea3b8ac29a0" targetNamespace="http://schemas.microsoft.com/office/2006/metadata/properties" ma:root="true" ma:fieldsID="e62811e3a0f068ea82de981dee18f448" ns2:_="">
    <xsd:import namespace="91dbfa50-05a2-465f-bff0-6ea3b8ac29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dbfa50-05a2-465f-bff0-6ea3b8ac29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33C3DF-B06E-41F9-873F-F543E3B6904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1dbfa50-05a2-465f-bff0-6ea3b8ac29a0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952A9E0-3241-41E9-A9B9-98AAACB17B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28569F-2A51-49E8-A2D4-B9B3AF5CB3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dbfa50-05a2-465f-bff0-6ea3b8ac29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Manager/>
  <Company>Gobierno de Navarra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d494876</dc:creator>
  <cp:keywords/>
  <dc:description/>
  <cp:lastModifiedBy>d432105</cp:lastModifiedBy>
  <cp:revision/>
  <cp:lastPrinted>2025-06-19T11:12:53Z</cp:lastPrinted>
  <dcterms:created xsi:type="dcterms:W3CDTF">2021-12-17T16:01:09Z</dcterms:created>
  <dcterms:modified xsi:type="dcterms:W3CDTF">2025-06-23T07:47:53Z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0x010100CC6D8C45F1721641A35F0B60D6C0F400</vt:lpwstr>
  </property>
</Properties>
</file>