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cheros\gexp\Carpetaexpdtes\CONT_SUMINISTRO\2024\2476957\10\"/>
    </mc:Choice>
  </mc:AlternateContent>
  <bookViews>
    <workbookView xWindow="0" yWindow="0" windowWidth="19200" windowHeight="12150"/>
  </bookViews>
  <sheets>
    <sheet name="Hoja1" sheetId="1" r:id="rId1"/>
  </sheets>
  <definedNames>
    <definedName name="_xlnm.Print_Area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7" i="1" l="1"/>
  <c r="L76" i="1"/>
  <c r="J60" i="1"/>
  <c r="I60" i="1"/>
  <c r="H60" i="1"/>
  <c r="K60" i="1" s="1"/>
  <c r="I7" i="1" l="1"/>
  <c r="H7" i="1"/>
  <c r="J76" i="1"/>
  <c r="I76" i="1"/>
  <c r="H76" i="1"/>
  <c r="J75" i="1"/>
  <c r="I75" i="1"/>
  <c r="H75" i="1"/>
  <c r="K75" i="1" s="1"/>
  <c r="J74" i="1"/>
  <c r="I74" i="1"/>
  <c r="H74" i="1"/>
  <c r="J73" i="1"/>
  <c r="I73" i="1"/>
  <c r="H73" i="1"/>
  <c r="J72" i="1"/>
  <c r="I72" i="1"/>
  <c r="H72" i="1"/>
  <c r="J71" i="1"/>
  <c r="I71" i="1"/>
  <c r="H71" i="1"/>
  <c r="K71" i="1" s="1"/>
  <c r="J70" i="1"/>
  <c r="I70" i="1"/>
  <c r="H70" i="1"/>
  <c r="J69" i="1"/>
  <c r="I69" i="1"/>
  <c r="H69" i="1"/>
  <c r="J68" i="1"/>
  <c r="I68" i="1"/>
  <c r="H68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59" i="1"/>
  <c r="I59" i="1"/>
  <c r="H59" i="1"/>
  <c r="H8" i="1"/>
  <c r="I8" i="1"/>
  <c r="J8" i="1"/>
  <c r="J58" i="1"/>
  <c r="I58" i="1"/>
  <c r="H58" i="1"/>
  <c r="J57" i="1"/>
  <c r="I57" i="1"/>
  <c r="H57" i="1"/>
  <c r="J56" i="1"/>
  <c r="I56" i="1"/>
  <c r="H56" i="1"/>
  <c r="J55" i="1"/>
  <c r="I55" i="1"/>
  <c r="H55" i="1"/>
  <c r="K55" i="1" s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K47" i="1" s="1"/>
  <c r="J46" i="1"/>
  <c r="I46" i="1"/>
  <c r="H46" i="1"/>
  <c r="J45" i="1"/>
  <c r="I45" i="1"/>
  <c r="H45" i="1"/>
  <c r="J44" i="1"/>
  <c r="I44" i="1"/>
  <c r="H44" i="1"/>
  <c r="J43" i="1"/>
  <c r="I43" i="1"/>
  <c r="H43" i="1"/>
  <c r="K43" i="1" s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K31" i="1" s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K19" i="1" s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K11" i="1" s="1"/>
  <c r="J10" i="1"/>
  <c r="I10" i="1"/>
  <c r="H10" i="1"/>
  <c r="J9" i="1"/>
  <c r="I9" i="1"/>
  <c r="H9" i="1"/>
  <c r="J7" i="1"/>
  <c r="K7" i="1" s="1"/>
  <c r="K35" i="1" l="1"/>
  <c r="K23" i="1"/>
  <c r="K24" i="1"/>
  <c r="K67" i="1"/>
  <c r="K38" i="1"/>
  <c r="K42" i="1"/>
  <c r="H77" i="1"/>
  <c r="K12" i="1"/>
  <c r="K16" i="1"/>
  <c r="K20" i="1"/>
  <c r="K28" i="1"/>
  <c r="K32" i="1"/>
  <c r="K36" i="1"/>
  <c r="K40" i="1"/>
  <c r="K44" i="1"/>
  <c r="K48" i="1"/>
  <c r="K52" i="1"/>
  <c r="K56" i="1"/>
  <c r="K59" i="1"/>
  <c r="L59" i="1" s="1"/>
  <c r="K64" i="1"/>
  <c r="K68" i="1"/>
  <c r="K72" i="1"/>
  <c r="K76" i="1"/>
  <c r="K25" i="1"/>
  <c r="K61" i="1"/>
  <c r="K65" i="1"/>
  <c r="K73" i="1"/>
  <c r="K50" i="1"/>
  <c r="K62" i="1"/>
  <c r="K74" i="1"/>
  <c r="K18" i="1"/>
  <c r="K14" i="1"/>
  <c r="K26" i="1"/>
  <c r="K30" i="1"/>
  <c r="K66" i="1"/>
  <c r="K54" i="1"/>
  <c r="K13" i="1"/>
  <c r="K37" i="1"/>
  <c r="K49" i="1"/>
  <c r="K39" i="1"/>
  <c r="K63" i="1"/>
  <c r="K8" i="1"/>
  <c r="K27" i="1"/>
  <c r="I77" i="1"/>
  <c r="K9" i="1"/>
  <c r="K21" i="1"/>
  <c r="K33" i="1"/>
  <c r="K45" i="1"/>
  <c r="K53" i="1"/>
  <c r="K57" i="1"/>
  <c r="K69" i="1"/>
  <c r="K51" i="1"/>
  <c r="K17" i="1"/>
  <c r="K29" i="1"/>
  <c r="K41" i="1"/>
  <c r="K15" i="1"/>
  <c r="K10" i="1"/>
  <c r="K22" i="1"/>
  <c r="K34" i="1"/>
  <c r="K46" i="1"/>
  <c r="K58" i="1"/>
  <c r="K70" i="1"/>
  <c r="L58" i="1" l="1"/>
  <c r="K77" i="1"/>
</calcChain>
</file>

<file path=xl/sharedStrings.xml><?xml version="1.0" encoding="utf-8"?>
<sst xmlns="http://schemas.openxmlformats.org/spreadsheetml/2006/main" count="100" uniqueCount="96">
  <si>
    <t>TERNERA PICADA</t>
  </si>
  <si>
    <t>TERNERA PARA GUISAR</t>
  </si>
  <si>
    <t>POLLO DESHUESADO</t>
  </si>
  <si>
    <t>HUEVO (bandejas de 30)</t>
  </si>
  <si>
    <t>YOGURT</t>
  </si>
  <si>
    <t>ACELGAS</t>
  </si>
  <si>
    <t>AJO</t>
  </si>
  <si>
    <t>BERENJENA</t>
  </si>
  <si>
    <t>BROCOLI</t>
  </si>
  <si>
    <t>CALABACIN</t>
  </si>
  <si>
    <t>CALABAZA</t>
  </si>
  <si>
    <t>CEBOLLA SECA DULCE</t>
  </si>
  <si>
    <t>CHIRIVÍA</t>
  </si>
  <si>
    <t>COLIFLOR</t>
  </si>
  <si>
    <t>ESCAROLA</t>
  </si>
  <si>
    <t>ESPINACAS</t>
  </si>
  <si>
    <t>JUDIA VERDE</t>
  </si>
  <si>
    <t>LECHUGA</t>
  </si>
  <si>
    <t>NABO</t>
  </si>
  <si>
    <t>PATATA</t>
  </si>
  <si>
    <t>PEPINO</t>
  </si>
  <si>
    <t>PEREJIL (MANOJOS)</t>
  </si>
  <si>
    <t>PUERRO</t>
  </si>
  <si>
    <t>RÁBANO</t>
  </si>
  <si>
    <t>REMOLACHA</t>
  </si>
  <si>
    <t>ROMANESCU</t>
  </si>
  <si>
    <t>ZANAHORIA</t>
  </si>
  <si>
    <t>MELÓN</t>
  </si>
  <si>
    <t>SANDIA</t>
  </si>
  <si>
    <t>MANZANA</t>
  </si>
  <si>
    <t>PERA</t>
  </si>
  <si>
    <t>PLÁTANO</t>
  </si>
  <si>
    <t>NARANJA</t>
  </si>
  <si>
    <t>MANDARINA</t>
  </si>
  <si>
    <t>MELOCOTÓN</t>
  </si>
  <si>
    <t>PAVÍA</t>
  </si>
  <si>
    <t>LIMÓN</t>
  </si>
  <si>
    <t>AVENA EN GRANO</t>
  </si>
  <si>
    <t>ARROZ INTEGRAL</t>
  </si>
  <si>
    <t>GARBANZO</t>
  </si>
  <si>
    <t>LENTEJA</t>
  </si>
  <si>
    <t>ALUBIA BLANCA</t>
  </si>
  <si>
    <t>MACARRONES</t>
  </si>
  <si>
    <t>ESPIRALES</t>
  </si>
  <si>
    <t>PAN</t>
  </si>
  <si>
    <t>ACEITE</t>
  </si>
  <si>
    <t>CONSERVA DE TOMATE</t>
  </si>
  <si>
    <t>TRIGO SARRACENO</t>
  </si>
  <si>
    <t>MIJO</t>
  </si>
  <si>
    <t>VINAGRE</t>
  </si>
  <si>
    <t>BONIATO</t>
  </si>
  <si>
    <t>CEBOLLETA (MANOJO)</t>
  </si>
  <si>
    <t>LOMBARDA</t>
  </si>
  <si>
    <t>COL RIZADA</t>
  </si>
  <si>
    <t>PIMIENTO ROJO</t>
  </si>
  <si>
    <t>PIMIENTO VERDE</t>
  </si>
  <si>
    <t>TOMATE ENSALADA</t>
  </si>
  <si>
    <t>TOMATE PERA</t>
  </si>
  <si>
    <t>PAN SIN GLUTEN</t>
  </si>
  <si>
    <t>PAN SIN TRAZAS</t>
  </si>
  <si>
    <t>SAL</t>
  </si>
  <si>
    <t>HARINA SIN ALÉRGENOS</t>
  </si>
  <si>
    <t>PASTA SIN GLUTEN</t>
  </si>
  <si>
    <t>LAUREL</t>
  </si>
  <si>
    <t>ORÉGANO</t>
  </si>
  <si>
    <t>PIMENTÓN</t>
  </si>
  <si>
    <t>LOTE 1</t>
  </si>
  <si>
    <t>PRECIO (€/kg o unidad) sin IVA licitación 2024</t>
  </si>
  <si>
    <t>PRECIO CURSO 2025/26</t>
  </si>
  <si>
    <t>PRECIO CURSO 2026/27</t>
  </si>
  <si>
    <t>CARNE DE TERNERA</t>
  </si>
  <si>
    <t>CARNE DE POLLO</t>
  </si>
  <si>
    <t>HUEVOS</t>
  </si>
  <si>
    <t>PESCADO</t>
  </si>
  <si>
    <t>YOGUR</t>
  </si>
  <si>
    <t>FRUTAS Y VERDURAS</t>
  </si>
  <si>
    <t>CEREALES Y LEGUMBRES</t>
  </si>
  <si>
    <t>TOTAL (kg o unidad)*</t>
  </si>
  <si>
    <t>CARDO</t>
  </si>
  <si>
    <t>PASTA</t>
  </si>
  <si>
    <t>FIDEOS</t>
  </si>
  <si>
    <t xml:space="preserve">PAN </t>
  </si>
  <si>
    <t>LOTE 2</t>
  </si>
  <si>
    <t>PESCADO FRESCO</t>
  </si>
  <si>
    <t>LOTE 3</t>
  </si>
  <si>
    <t>VARIOS</t>
  </si>
  <si>
    <t>YOGUR VEGETAL INDIVIDUAL</t>
  </si>
  <si>
    <t>PRECIO CURSO 2024/25 (1NOV24-30jun25)</t>
  </si>
  <si>
    <t>TOTAL POR ALIMENTO</t>
  </si>
  <si>
    <t>TOTAL CONTRATO</t>
  </si>
  <si>
    <t>2024/25</t>
  </si>
  <si>
    <t>2025/26</t>
  </si>
  <si>
    <t>2026/27</t>
  </si>
  <si>
    <t>TOTAL LOTE 1</t>
  </si>
  <si>
    <t>TOTAL LOTE 2</t>
  </si>
  <si>
    <t>TOTAL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</si>
</sst>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3" fontId="5" fillId="0" borderId="12" xfId="0" applyNumberFormat="1" applyFont="1" applyFill="1" applyBorder="1" applyAlignment="1">
      <alignment vertical="center"/>
    </xf>
    <xf numFmtId="164" fontId="0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3" fontId="5" fillId="0" borderId="15" xfId="0" applyNumberFormat="1" applyFont="1" applyFill="1" applyBorder="1" applyAlignment="1">
      <alignment vertical="center"/>
    </xf>
    <xf numFmtId="164" fontId="0" fillId="0" borderId="16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3" fontId="5" fillId="0" borderId="17" xfId="0" applyNumberFormat="1" applyFont="1" applyFill="1" applyBorder="1" applyAlignment="1">
      <alignment vertical="center"/>
    </xf>
    <xf numFmtId="164" fontId="0" fillId="0" borderId="18" xfId="0" applyNumberFormat="1" applyFont="1" applyFill="1" applyBorder="1" applyAlignment="1">
      <alignment vertical="center"/>
    </xf>
    <xf numFmtId="164" fontId="0" fillId="0" borderId="19" xfId="0" applyNumberFormat="1" applyFont="1" applyFill="1" applyBorder="1" applyAlignment="1">
      <alignment vertical="center"/>
    </xf>
    <xf numFmtId="3" fontId="5" fillId="0" borderId="20" xfId="0" applyNumberFormat="1" applyFont="1" applyFill="1" applyBorder="1" applyAlignment="1">
      <alignment vertical="center"/>
    </xf>
    <xf numFmtId="164" fontId="0" fillId="0" borderId="21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3" fontId="5" fillId="0" borderId="24" xfId="0" applyNumberFormat="1" applyFont="1" applyFill="1" applyBorder="1" applyAlignment="1">
      <alignment vertical="center"/>
    </xf>
    <xf numFmtId="164" fontId="0" fillId="0" borderId="7" xfId="0" applyNumberFormat="1" applyFont="1" applyFill="1" applyBorder="1" applyAlignment="1">
      <alignment vertical="center"/>
    </xf>
    <xf numFmtId="3" fontId="0" fillId="0" borderId="24" xfId="0" applyNumberFormat="1" applyFont="1" applyBorder="1" applyAlignment="1">
      <alignment vertical="center"/>
    </xf>
    <xf numFmtId="164" fontId="0" fillId="0" borderId="7" xfId="0" applyNumberFormat="1" applyFont="1" applyBorder="1" applyAlignment="1">
      <alignment vertical="center"/>
    </xf>
    <xf numFmtId="3" fontId="5" fillId="0" borderId="25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vertical="center"/>
    </xf>
    <xf numFmtId="164" fontId="0" fillId="0" borderId="26" xfId="0" applyNumberFormat="1" applyFont="1" applyFill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164" fontId="0" fillId="4" borderId="7" xfId="0" applyNumberFormat="1" applyFont="1" applyFill="1" applyBorder="1" applyAlignment="1">
      <alignment vertical="center"/>
    </xf>
    <xf numFmtId="164" fontId="0" fillId="4" borderId="16" xfId="0" applyNumberFormat="1" applyFont="1" applyFill="1" applyBorder="1" applyAlignment="1">
      <alignment vertical="center"/>
    </xf>
    <xf numFmtId="164" fontId="0" fillId="0" borderId="27" xfId="0" applyNumberFormat="1" applyFont="1" applyFill="1" applyBorder="1" applyAlignment="1">
      <alignment vertical="center"/>
    </xf>
    <xf numFmtId="164" fontId="0" fillId="0" borderId="28" xfId="0" applyNumberFormat="1" applyFont="1" applyFill="1" applyBorder="1" applyAlignment="1">
      <alignment vertical="center"/>
    </xf>
    <xf numFmtId="164" fontId="0" fillId="0" borderId="29" xfId="0" applyNumberFormat="1" applyFont="1" applyFill="1" applyBorder="1" applyAlignment="1">
      <alignment vertical="center"/>
    </xf>
    <xf numFmtId="164" fontId="0" fillId="0" borderId="30" xfId="0" applyNumberFormat="1" applyFont="1" applyFill="1" applyBorder="1" applyAlignment="1">
      <alignment vertical="center"/>
    </xf>
    <xf numFmtId="164" fontId="0" fillId="0" borderId="31" xfId="0" applyNumberFormat="1" applyFont="1" applyFill="1" applyBorder="1" applyAlignment="1">
      <alignment vertical="center"/>
    </xf>
    <xf numFmtId="164" fontId="0" fillId="0" borderId="32" xfId="0" applyNumberFormat="1" applyFont="1" applyFill="1" applyBorder="1" applyAlignment="1">
      <alignment vertical="center"/>
    </xf>
    <xf numFmtId="164" fontId="0" fillId="4" borderId="31" xfId="0" applyNumberFormat="1" applyFont="1" applyFill="1" applyBorder="1" applyAlignment="1">
      <alignment vertical="center"/>
    </xf>
    <xf numFmtId="164" fontId="0" fillId="4" borderId="28" xfId="0" applyNumberFormat="1" applyFont="1" applyFill="1" applyBorder="1" applyAlignment="1">
      <alignment vertical="center"/>
    </xf>
    <xf numFmtId="4" fontId="2" fillId="2" borderId="33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 vertical="center"/>
    </xf>
    <xf numFmtId="4" fontId="2" fillId="0" borderId="2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34" xfId="0" applyNumberFormat="1" applyFont="1" applyBorder="1" applyAlignment="1">
      <alignment vertical="center"/>
    </xf>
    <xf numFmtId="164" fontId="2" fillId="3" borderId="34" xfId="0" applyNumberFormat="1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164" fontId="2" fillId="4" borderId="34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vertical="center"/>
    </xf>
    <xf numFmtId="164" fontId="1" fillId="4" borderId="19" xfId="0" applyNumberFormat="1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3" fontId="5" fillId="3" borderId="36" xfId="0" applyNumberFormat="1" applyFont="1" applyFill="1" applyBorder="1" applyAlignment="1">
      <alignment vertical="center"/>
    </xf>
    <xf numFmtId="164" fontId="0" fillId="3" borderId="37" xfId="0" applyNumberFormat="1" applyFont="1" applyFill="1" applyBorder="1" applyAlignment="1">
      <alignment vertical="center"/>
    </xf>
    <xf numFmtId="164" fontId="0" fillId="3" borderId="38" xfId="0" applyNumberFormat="1" applyFont="1" applyFill="1" applyBorder="1" applyAlignment="1">
      <alignment vertical="center"/>
    </xf>
    <xf numFmtId="3" fontId="5" fillId="4" borderId="39" xfId="0" applyNumberFormat="1" applyFont="1" applyFill="1" applyBorder="1" applyAlignment="1">
      <alignment vertical="center"/>
    </xf>
    <xf numFmtId="3" fontId="5" fillId="4" borderId="40" xfId="0" applyNumberFormat="1" applyFont="1" applyFill="1" applyBorder="1" applyAlignment="1">
      <alignment vertical="center"/>
    </xf>
    <xf numFmtId="3" fontId="5" fillId="4" borderId="41" xfId="0" applyNumberFormat="1" applyFont="1" applyFill="1" applyBorder="1" applyAlignment="1">
      <alignment vertical="center"/>
    </xf>
    <xf numFmtId="0" fontId="5" fillId="4" borderId="42" xfId="0" applyFont="1" applyFill="1" applyBorder="1" applyAlignment="1">
      <alignment vertical="center"/>
    </xf>
    <xf numFmtId="0" fontId="5" fillId="4" borderId="43" xfId="0" applyFont="1" applyFill="1" applyBorder="1" applyAlignment="1">
      <alignment vertical="center"/>
    </xf>
    <xf numFmtId="0" fontId="5" fillId="4" borderId="4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78"/>
  <sheetViews>
    <sheetView tabSelected="1" topLeftCell="B56" zoomScaleNormal="100" workbookViewId="0">
      <selection activeCell="E89" sqref="E89"/>
    </sheetView>
  </sheetViews>
  <sheetFormatPr baseColWidth="10" defaultRowHeight="12.75" x14ac:dyDescent="0.2"/>
  <cols>
    <col min="2" max="2" width="11.42578125" customWidth="1"/>
    <col min="4" max="4" width="22.5703125" bestFit="1" customWidth="1"/>
    <col min="5" max="5" width="26.5703125" bestFit="1" customWidth="1"/>
    <col min="11" max="11" width="17" bestFit="1" customWidth="1"/>
    <col min="12" max="12" width="13.140625" bestFit="1" customWidth="1"/>
    <col min="13" max="13" width="12.7109375" bestFit="1" customWidth="1"/>
  </cols>
  <sheetData>
    <row r="1" spans="1:11" ht="12.75" customHeight="1" x14ac:dyDescent="0.2"/>
    <row r="3" spans="1:11" ht="12" customHeight="1" thickBot="1" x14ac:dyDescent="0.25"/>
    <row r="4" spans="1:11" ht="12.6" hidden="1" customHeight="1" x14ac:dyDescent="0.2"/>
    <row r="5" spans="1:11" ht="78" customHeight="1" x14ac:dyDescent="0.2">
      <c r="C5" s="2"/>
      <c r="D5" s="3"/>
      <c r="E5" s="4"/>
      <c r="F5" s="57" t="s">
        <v>77</v>
      </c>
      <c r="G5" s="57" t="s">
        <v>67</v>
      </c>
      <c r="H5" s="57" t="s">
        <v>87</v>
      </c>
      <c r="I5" s="57" t="s">
        <v>68</v>
      </c>
      <c r="J5" s="57" t="s">
        <v>69</v>
      </c>
      <c r="K5" s="55" t="s">
        <v>88</v>
      </c>
    </row>
    <row r="6" spans="1:11" ht="25.5" customHeight="1" thickBot="1" x14ac:dyDescent="0.3">
      <c r="A6" s="1" t="s">
        <v>66</v>
      </c>
      <c r="C6" s="2"/>
      <c r="D6" s="3"/>
      <c r="E6" s="4"/>
      <c r="F6" s="56"/>
      <c r="G6" s="56"/>
      <c r="H6" s="56"/>
      <c r="I6" s="56"/>
      <c r="J6" s="56"/>
      <c r="K6" s="56"/>
    </row>
    <row r="7" spans="1:11" ht="15" customHeight="1" thickBot="1" x14ac:dyDescent="0.25">
      <c r="C7" s="58" t="s">
        <v>66</v>
      </c>
      <c r="D7" s="59" t="s">
        <v>70</v>
      </c>
      <c r="E7" s="5" t="s">
        <v>0</v>
      </c>
      <c r="F7" s="6">
        <v>2030.18</v>
      </c>
      <c r="G7" s="7">
        <v>13.96</v>
      </c>
      <c r="H7" s="7">
        <f>F7*G7/10*8</f>
        <v>22673.050240000004</v>
      </c>
      <c r="I7" s="7">
        <f>F7*G7</f>
        <v>28341.312800000003</v>
      </c>
      <c r="J7" s="7">
        <f>F7*G7</f>
        <v>28341.312800000003</v>
      </c>
      <c r="K7" s="34">
        <f>SUM(F7:J7)</f>
        <v>81399.81584000001</v>
      </c>
    </row>
    <row r="8" spans="1:11" ht="15.75" customHeight="1" thickBot="1" x14ac:dyDescent="0.25">
      <c r="C8" s="58"/>
      <c r="D8" s="59"/>
      <c r="E8" s="8" t="s">
        <v>1</v>
      </c>
      <c r="F8" s="9">
        <v>910</v>
      </c>
      <c r="G8" s="10">
        <v>13.96</v>
      </c>
      <c r="H8" s="10">
        <f t="shared" ref="H8:H72" si="0">F8*G8/10*9</f>
        <v>11433.240000000002</v>
      </c>
      <c r="I8" s="10">
        <f t="shared" ref="I8:I72" si="1">F8*G8</f>
        <v>12703.6</v>
      </c>
      <c r="J8" s="10">
        <f t="shared" ref="J8:J72" si="2">F8*G8</f>
        <v>12703.6</v>
      </c>
      <c r="K8" s="35">
        <f t="shared" ref="K8:K72" si="3">SUM(F8:J8)</f>
        <v>37764.400000000001</v>
      </c>
    </row>
    <row r="9" spans="1:11" ht="15.75" thickBot="1" x14ac:dyDescent="0.25">
      <c r="C9" s="58"/>
      <c r="D9" s="11" t="s">
        <v>71</v>
      </c>
      <c r="E9" s="12" t="s">
        <v>2</v>
      </c>
      <c r="F9" s="13">
        <v>4331.04</v>
      </c>
      <c r="G9" s="14">
        <v>14.01</v>
      </c>
      <c r="H9" s="14">
        <f t="shared" si="0"/>
        <v>54610.083360000004</v>
      </c>
      <c r="I9" s="15">
        <f t="shared" si="1"/>
        <v>60677.8704</v>
      </c>
      <c r="J9" s="15">
        <f t="shared" si="2"/>
        <v>60677.8704</v>
      </c>
      <c r="K9" s="36">
        <f t="shared" si="3"/>
        <v>180310.87416000001</v>
      </c>
    </row>
    <row r="10" spans="1:11" ht="15.75" thickBot="1" x14ac:dyDescent="0.25">
      <c r="C10" s="58"/>
      <c r="D10" s="11" t="s">
        <v>72</v>
      </c>
      <c r="E10" s="12" t="s">
        <v>3</v>
      </c>
      <c r="F10" s="16">
        <v>1804.6</v>
      </c>
      <c r="G10" s="17">
        <v>11.63</v>
      </c>
      <c r="H10" s="17">
        <f t="shared" si="0"/>
        <v>18888.748200000002</v>
      </c>
      <c r="I10" s="7">
        <f t="shared" si="1"/>
        <v>20987.498</v>
      </c>
      <c r="J10" s="7">
        <f t="shared" si="2"/>
        <v>20987.498</v>
      </c>
      <c r="K10" s="34">
        <f t="shared" si="3"/>
        <v>62679.974200000004</v>
      </c>
    </row>
    <row r="11" spans="1:11" ht="15.75" thickBot="1" x14ac:dyDescent="0.25">
      <c r="C11" s="58"/>
      <c r="D11" s="11" t="s">
        <v>74</v>
      </c>
      <c r="E11" s="18" t="s">
        <v>4</v>
      </c>
      <c r="F11" s="16">
        <v>5250</v>
      </c>
      <c r="G11" s="17">
        <v>3.9</v>
      </c>
      <c r="H11" s="17">
        <f t="shared" si="0"/>
        <v>18427.5</v>
      </c>
      <c r="I11" s="17">
        <f t="shared" si="1"/>
        <v>20475</v>
      </c>
      <c r="J11" s="17">
        <f t="shared" si="2"/>
        <v>20475</v>
      </c>
      <c r="K11" s="37">
        <f t="shared" si="3"/>
        <v>64631.4</v>
      </c>
    </row>
    <row r="12" spans="1:11" ht="19.5" customHeight="1" thickBot="1" x14ac:dyDescent="0.25">
      <c r="C12" s="58"/>
      <c r="D12" s="59" t="s">
        <v>75</v>
      </c>
      <c r="E12" s="19" t="s">
        <v>5</v>
      </c>
      <c r="F12" s="6">
        <v>2125</v>
      </c>
      <c r="G12" s="7">
        <v>2.13</v>
      </c>
      <c r="H12" s="7">
        <f t="shared" si="0"/>
        <v>4073.625</v>
      </c>
      <c r="I12" s="7">
        <f t="shared" si="1"/>
        <v>4526.25</v>
      </c>
      <c r="J12" s="7">
        <f t="shared" si="2"/>
        <v>4526.25</v>
      </c>
      <c r="K12" s="34">
        <f t="shared" si="3"/>
        <v>15253.255000000001</v>
      </c>
    </row>
    <row r="13" spans="1:11" ht="15.75" thickBot="1" x14ac:dyDescent="0.25">
      <c r="C13" s="58"/>
      <c r="D13" s="59"/>
      <c r="E13" s="20" t="s">
        <v>6</v>
      </c>
      <c r="F13" s="21">
        <v>90</v>
      </c>
      <c r="G13" s="22">
        <v>8.67</v>
      </c>
      <c r="H13" s="22">
        <f t="shared" si="0"/>
        <v>702.27</v>
      </c>
      <c r="I13" s="22">
        <f t="shared" si="1"/>
        <v>780.3</v>
      </c>
      <c r="J13" s="22">
        <f t="shared" si="2"/>
        <v>780.3</v>
      </c>
      <c r="K13" s="38">
        <f t="shared" si="3"/>
        <v>2361.54</v>
      </c>
    </row>
    <row r="14" spans="1:11" ht="15.75" thickBot="1" x14ac:dyDescent="0.25">
      <c r="C14" s="58"/>
      <c r="D14" s="59"/>
      <c r="E14" s="20" t="s">
        <v>7</v>
      </c>
      <c r="F14" s="21">
        <v>235</v>
      </c>
      <c r="G14" s="22">
        <v>2.0699999999999998</v>
      </c>
      <c r="H14" s="22">
        <f t="shared" si="0"/>
        <v>437.80499999999995</v>
      </c>
      <c r="I14" s="22">
        <f t="shared" si="1"/>
        <v>486.45</v>
      </c>
      <c r="J14" s="22">
        <f t="shared" si="2"/>
        <v>486.45</v>
      </c>
      <c r="K14" s="38">
        <f t="shared" si="3"/>
        <v>1647.7750000000001</v>
      </c>
    </row>
    <row r="15" spans="1:11" ht="15.75" thickBot="1" x14ac:dyDescent="0.25">
      <c r="C15" s="58"/>
      <c r="D15" s="59"/>
      <c r="E15" s="20" t="s">
        <v>50</v>
      </c>
      <c r="F15" s="21">
        <v>1100</v>
      </c>
      <c r="G15" s="22">
        <v>2.8</v>
      </c>
      <c r="H15" s="22">
        <f t="shared" si="0"/>
        <v>2772</v>
      </c>
      <c r="I15" s="22">
        <f t="shared" si="1"/>
        <v>3080</v>
      </c>
      <c r="J15" s="22">
        <f t="shared" si="2"/>
        <v>3080</v>
      </c>
      <c r="K15" s="38">
        <f t="shared" si="3"/>
        <v>10034.799999999999</v>
      </c>
    </row>
    <row r="16" spans="1:11" ht="15.75" thickBot="1" x14ac:dyDescent="0.25">
      <c r="C16" s="58"/>
      <c r="D16" s="59"/>
      <c r="E16" s="20" t="s">
        <v>8</v>
      </c>
      <c r="F16" s="21">
        <v>1666</v>
      </c>
      <c r="G16" s="22">
        <v>2.2000000000000002</v>
      </c>
      <c r="H16" s="22">
        <f t="shared" si="0"/>
        <v>3298.6800000000003</v>
      </c>
      <c r="I16" s="22">
        <f t="shared" si="1"/>
        <v>3665.2000000000003</v>
      </c>
      <c r="J16" s="22">
        <f t="shared" si="2"/>
        <v>3665.2000000000003</v>
      </c>
      <c r="K16" s="38">
        <f t="shared" si="3"/>
        <v>12297.28</v>
      </c>
    </row>
    <row r="17" spans="3:11" ht="15.75" thickBot="1" x14ac:dyDescent="0.25">
      <c r="C17" s="58"/>
      <c r="D17" s="59"/>
      <c r="E17" s="20" t="s">
        <v>9</v>
      </c>
      <c r="F17" s="21">
        <v>2300</v>
      </c>
      <c r="G17" s="22">
        <v>1.8</v>
      </c>
      <c r="H17" s="22">
        <f t="shared" si="0"/>
        <v>3726</v>
      </c>
      <c r="I17" s="22">
        <f t="shared" si="1"/>
        <v>4140</v>
      </c>
      <c r="J17" s="22">
        <f t="shared" si="2"/>
        <v>4140</v>
      </c>
      <c r="K17" s="38">
        <f t="shared" si="3"/>
        <v>14307.8</v>
      </c>
    </row>
    <row r="18" spans="3:11" ht="15.75" thickBot="1" x14ac:dyDescent="0.25">
      <c r="C18" s="58"/>
      <c r="D18" s="59"/>
      <c r="E18" s="20" t="s">
        <v>10</v>
      </c>
      <c r="F18" s="23">
        <v>3000</v>
      </c>
      <c r="G18" s="24">
        <v>1.8</v>
      </c>
      <c r="H18" s="24">
        <f t="shared" si="0"/>
        <v>4860</v>
      </c>
      <c r="I18" s="22">
        <f t="shared" si="1"/>
        <v>5400</v>
      </c>
      <c r="J18" s="22">
        <f t="shared" si="2"/>
        <v>5400</v>
      </c>
      <c r="K18" s="38">
        <f t="shared" si="3"/>
        <v>18661.8</v>
      </c>
    </row>
    <row r="19" spans="3:11" ht="15.75" thickBot="1" x14ac:dyDescent="0.25">
      <c r="C19" s="58"/>
      <c r="D19" s="59"/>
      <c r="E19" s="20" t="s">
        <v>78</v>
      </c>
      <c r="F19" s="23">
        <v>200</v>
      </c>
      <c r="G19" s="24">
        <v>1.5</v>
      </c>
      <c r="H19" s="24">
        <f t="shared" si="0"/>
        <v>270</v>
      </c>
      <c r="I19" s="22">
        <f t="shared" si="1"/>
        <v>300</v>
      </c>
      <c r="J19" s="22">
        <f t="shared" si="2"/>
        <v>300</v>
      </c>
      <c r="K19" s="38">
        <f t="shared" si="3"/>
        <v>1071.5</v>
      </c>
    </row>
    <row r="20" spans="3:11" ht="15.75" thickBot="1" x14ac:dyDescent="0.25">
      <c r="C20" s="58"/>
      <c r="D20" s="59"/>
      <c r="E20" s="20" t="s">
        <v>11</v>
      </c>
      <c r="F20" s="23">
        <v>5400</v>
      </c>
      <c r="G20" s="24">
        <v>1.93</v>
      </c>
      <c r="H20" s="24">
        <f t="shared" si="0"/>
        <v>9379.8000000000011</v>
      </c>
      <c r="I20" s="22">
        <f t="shared" si="1"/>
        <v>10422</v>
      </c>
      <c r="J20" s="22">
        <f t="shared" si="2"/>
        <v>10422</v>
      </c>
      <c r="K20" s="38">
        <f t="shared" si="3"/>
        <v>35625.730000000003</v>
      </c>
    </row>
    <row r="21" spans="3:11" ht="15.75" thickBot="1" x14ac:dyDescent="0.25">
      <c r="C21" s="58"/>
      <c r="D21" s="59"/>
      <c r="E21" s="20" t="s">
        <v>51</v>
      </c>
      <c r="F21" s="23">
        <v>600</v>
      </c>
      <c r="G21" s="24">
        <v>2</v>
      </c>
      <c r="H21" s="24">
        <f t="shared" si="0"/>
        <v>1080</v>
      </c>
      <c r="I21" s="22">
        <f t="shared" si="1"/>
        <v>1200</v>
      </c>
      <c r="J21" s="22">
        <f t="shared" si="2"/>
        <v>1200</v>
      </c>
      <c r="K21" s="38">
        <f t="shared" si="3"/>
        <v>4082</v>
      </c>
    </row>
    <row r="22" spans="3:11" ht="15.75" thickBot="1" x14ac:dyDescent="0.25">
      <c r="C22" s="58"/>
      <c r="D22" s="59"/>
      <c r="E22" s="20" t="s">
        <v>53</v>
      </c>
      <c r="F22" s="23">
        <v>1300</v>
      </c>
      <c r="G22" s="24">
        <v>1.94</v>
      </c>
      <c r="H22" s="24">
        <f t="shared" si="0"/>
        <v>2269.7999999999997</v>
      </c>
      <c r="I22" s="22">
        <f t="shared" si="1"/>
        <v>2522</v>
      </c>
      <c r="J22" s="22">
        <f t="shared" si="2"/>
        <v>2522</v>
      </c>
      <c r="K22" s="38">
        <f t="shared" si="3"/>
        <v>8615.74</v>
      </c>
    </row>
    <row r="23" spans="3:11" ht="15.75" thickBot="1" x14ac:dyDescent="0.25">
      <c r="C23" s="58"/>
      <c r="D23" s="59"/>
      <c r="E23" s="20" t="s">
        <v>13</v>
      </c>
      <c r="F23" s="21">
        <v>1165</v>
      </c>
      <c r="G23" s="22">
        <v>1.94</v>
      </c>
      <c r="H23" s="22">
        <f t="shared" si="0"/>
        <v>2034.09</v>
      </c>
      <c r="I23" s="22">
        <f t="shared" si="1"/>
        <v>2260.1</v>
      </c>
      <c r="J23" s="22">
        <f t="shared" si="2"/>
        <v>2260.1</v>
      </c>
      <c r="K23" s="38">
        <f t="shared" si="3"/>
        <v>7721.23</v>
      </c>
    </row>
    <row r="24" spans="3:11" ht="15.75" thickBot="1" x14ac:dyDescent="0.25">
      <c r="C24" s="58"/>
      <c r="D24" s="59"/>
      <c r="E24" s="20" t="s">
        <v>14</v>
      </c>
      <c r="F24" s="21">
        <v>120</v>
      </c>
      <c r="G24" s="22">
        <v>1.56</v>
      </c>
      <c r="H24" s="22">
        <f t="shared" si="0"/>
        <v>168.48000000000002</v>
      </c>
      <c r="I24" s="22">
        <f t="shared" si="1"/>
        <v>187.20000000000002</v>
      </c>
      <c r="J24" s="22">
        <f t="shared" si="2"/>
        <v>187.20000000000002</v>
      </c>
      <c r="K24" s="38">
        <f t="shared" si="3"/>
        <v>664.44</v>
      </c>
    </row>
    <row r="25" spans="3:11" ht="15.75" thickBot="1" x14ac:dyDescent="0.25">
      <c r="C25" s="58"/>
      <c r="D25" s="59"/>
      <c r="E25" s="20" t="s">
        <v>15</v>
      </c>
      <c r="F25" s="21">
        <v>900</v>
      </c>
      <c r="G25" s="22">
        <v>6.94</v>
      </c>
      <c r="H25" s="22">
        <f t="shared" si="0"/>
        <v>5621.4000000000005</v>
      </c>
      <c r="I25" s="22">
        <f t="shared" si="1"/>
        <v>6246</v>
      </c>
      <c r="J25" s="22">
        <f t="shared" si="2"/>
        <v>6246</v>
      </c>
      <c r="K25" s="38">
        <f t="shared" si="3"/>
        <v>19020.34</v>
      </c>
    </row>
    <row r="26" spans="3:11" ht="15.75" thickBot="1" x14ac:dyDescent="0.25">
      <c r="C26" s="58"/>
      <c r="D26" s="59"/>
      <c r="E26" s="20" t="s">
        <v>16</v>
      </c>
      <c r="F26" s="21">
        <v>430</v>
      </c>
      <c r="G26" s="22">
        <v>6.6</v>
      </c>
      <c r="H26" s="22">
        <f t="shared" si="0"/>
        <v>2554.2000000000003</v>
      </c>
      <c r="I26" s="22">
        <f t="shared" si="1"/>
        <v>2838</v>
      </c>
      <c r="J26" s="22">
        <f t="shared" si="2"/>
        <v>2838</v>
      </c>
      <c r="K26" s="38">
        <f t="shared" si="3"/>
        <v>8666.7999999999993</v>
      </c>
    </row>
    <row r="27" spans="3:11" ht="15.75" thickBot="1" x14ac:dyDescent="0.25">
      <c r="C27" s="58"/>
      <c r="D27" s="59"/>
      <c r="E27" s="20" t="s">
        <v>17</v>
      </c>
      <c r="F27" s="21">
        <v>2100</v>
      </c>
      <c r="G27" s="22">
        <v>3.92</v>
      </c>
      <c r="H27" s="22">
        <f t="shared" si="0"/>
        <v>7408.8</v>
      </c>
      <c r="I27" s="22">
        <f t="shared" si="1"/>
        <v>8232</v>
      </c>
      <c r="J27" s="22">
        <f t="shared" si="2"/>
        <v>8232</v>
      </c>
      <c r="K27" s="38">
        <f t="shared" si="3"/>
        <v>25976.720000000001</v>
      </c>
    </row>
    <row r="28" spans="3:11" ht="15.75" thickBot="1" x14ac:dyDescent="0.25">
      <c r="C28" s="58"/>
      <c r="D28" s="59"/>
      <c r="E28" s="20" t="s">
        <v>52</v>
      </c>
      <c r="F28" s="21">
        <v>585</v>
      </c>
      <c r="G28" s="22">
        <v>1.95</v>
      </c>
      <c r="H28" s="22">
        <f t="shared" si="0"/>
        <v>1026.675</v>
      </c>
      <c r="I28" s="22">
        <f t="shared" si="1"/>
        <v>1140.75</v>
      </c>
      <c r="J28" s="22">
        <f t="shared" si="2"/>
        <v>1140.75</v>
      </c>
      <c r="K28" s="38">
        <f t="shared" si="3"/>
        <v>3895.125</v>
      </c>
    </row>
    <row r="29" spans="3:11" ht="15.75" thickBot="1" x14ac:dyDescent="0.25">
      <c r="C29" s="58"/>
      <c r="D29" s="59"/>
      <c r="E29" s="20" t="s">
        <v>29</v>
      </c>
      <c r="F29" s="21">
        <v>9200</v>
      </c>
      <c r="G29" s="22">
        <v>2.4</v>
      </c>
      <c r="H29" s="22">
        <f t="shared" si="0"/>
        <v>19872</v>
      </c>
      <c r="I29" s="22">
        <f t="shared" si="1"/>
        <v>22080</v>
      </c>
      <c r="J29" s="22">
        <f t="shared" si="2"/>
        <v>22080</v>
      </c>
      <c r="K29" s="38">
        <f t="shared" si="3"/>
        <v>73234.399999999994</v>
      </c>
    </row>
    <row r="30" spans="3:11" ht="15.75" thickBot="1" x14ac:dyDescent="0.25">
      <c r="C30" s="58"/>
      <c r="D30" s="59"/>
      <c r="E30" s="20" t="s">
        <v>27</v>
      </c>
      <c r="F30" s="21">
        <v>1400</v>
      </c>
      <c r="G30" s="22">
        <v>1.88</v>
      </c>
      <c r="H30" s="22">
        <f t="shared" si="0"/>
        <v>2368.7999999999997</v>
      </c>
      <c r="I30" s="22">
        <f t="shared" si="1"/>
        <v>2632</v>
      </c>
      <c r="J30" s="22">
        <f t="shared" si="2"/>
        <v>2632</v>
      </c>
      <c r="K30" s="38">
        <f t="shared" si="3"/>
        <v>9034.68</v>
      </c>
    </row>
    <row r="31" spans="3:11" ht="15.75" thickBot="1" x14ac:dyDescent="0.25">
      <c r="C31" s="58"/>
      <c r="D31" s="59"/>
      <c r="E31" s="20" t="s">
        <v>18</v>
      </c>
      <c r="F31" s="21">
        <v>135</v>
      </c>
      <c r="G31" s="22">
        <v>2.13</v>
      </c>
      <c r="H31" s="22">
        <f t="shared" si="0"/>
        <v>258.79500000000002</v>
      </c>
      <c r="I31" s="22">
        <f t="shared" si="1"/>
        <v>287.55</v>
      </c>
      <c r="J31" s="22">
        <f t="shared" si="2"/>
        <v>287.55</v>
      </c>
      <c r="K31" s="38">
        <f t="shared" si="3"/>
        <v>971.02500000000009</v>
      </c>
    </row>
    <row r="32" spans="3:11" ht="15.75" thickBot="1" x14ac:dyDescent="0.25">
      <c r="C32" s="58"/>
      <c r="D32" s="59"/>
      <c r="E32" s="20" t="s">
        <v>19</v>
      </c>
      <c r="F32" s="21">
        <v>7500</v>
      </c>
      <c r="G32" s="22">
        <v>1.69</v>
      </c>
      <c r="H32" s="22">
        <f t="shared" si="0"/>
        <v>11407.5</v>
      </c>
      <c r="I32" s="22">
        <f t="shared" si="1"/>
        <v>12675</v>
      </c>
      <c r="J32" s="22">
        <f t="shared" si="2"/>
        <v>12675</v>
      </c>
      <c r="K32" s="38">
        <f t="shared" si="3"/>
        <v>44259.19</v>
      </c>
    </row>
    <row r="33" spans="3:11" ht="15.75" thickBot="1" x14ac:dyDescent="0.25">
      <c r="C33" s="58"/>
      <c r="D33" s="59"/>
      <c r="E33" s="20" t="s">
        <v>20</v>
      </c>
      <c r="F33" s="21">
        <v>230</v>
      </c>
      <c r="G33" s="22">
        <v>2.1</v>
      </c>
      <c r="H33" s="22">
        <f t="shared" si="0"/>
        <v>434.7</v>
      </c>
      <c r="I33" s="22">
        <f t="shared" si="1"/>
        <v>483</v>
      </c>
      <c r="J33" s="22">
        <f t="shared" si="2"/>
        <v>483</v>
      </c>
      <c r="K33" s="38">
        <f t="shared" si="3"/>
        <v>1632.8</v>
      </c>
    </row>
    <row r="34" spans="3:11" ht="15.75" thickBot="1" x14ac:dyDescent="0.25">
      <c r="C34" s="58"/>
      <c r="D34" s="59"/>
      <c r="E34" s="20" t="s">
        <v>30</v>
      </c>
      <c r="F34" s="21">
        <v>7750</v>
      </c>
      <c r="G34" s="22">
        <v>2.98</v>
      </c>
      <c r="H34" s="22">
        <f t="shared" si="0"/>
        <v>20785.5</v>
      </c>
      <c r="I34" s="22">
        <f t="shared" si="1"/>
        <v>23095</v>
      </c>
      <c r="J34" s="22">
        <f t="shared" si="2"/>
        <v>23095</v>
      </c>
      <c r="K34" s="38">
        <f t="shared" si="3"/>
        <v>74728.479999999996</v>
      </c>
    </row>
    <row r="35" spans="3:11" ht="15.75" thickBot="1" x14ac:dyDescent="0.25">
      <c r="C35" s="58"/>
      <c r="D35" s="59"/>
      <c r="E35" s="20" t="s">
        <v>21</v>
      </c>
      <c r="F35" s="21">
        <v>65</v>
      </c>
      <c r="G35" s="22">
        <v>1.67</v>
      </c>
      <c r="H35" s="22">
        <f t="shared" si="0"/>
        <v>97.695000000000007</v>
      </c>
      <c r="I35" s="22">
        <f t="shared" si="1"/>
        <v>108.55</v>
      </c>
      <c r="J35" s="22">
        <f t="shared" si="2"/>
        <v>108.55</v>
      </c>
      <c r="K35" s="38">
        <f t="shared" si="3"/>
        <v>381.46500000000003</v>
      </c>
    </row>
    <row r="36" spans="3:11" ht="15.75" thickBot="1" x14ac:dyDescent="0.25">
      <c r="C36" s="58"/>
      <c r="D36" s="59"/>
      <c r="E36" s="20" t="s">
        <v>54</v>
      </c>
      <c r="F36" s="21">
        <v>165</v>
      </c>
      <c r="G36" s="22">
        <v>2.27</v>
      </c>
      <c r="H36" s="22">
        <f t="shared" si="0"/>
        <v>337.09499999999997</v>
      </c>
      <c r="I36" s="22">
        <f t="shared" si="1"/>
        <v>374.55</v>
      </c>
      <c r="J36" s="22">
        <f t="shared" si="2"/>
        <v>374.55</v>
      </c>
      <c r="K36" s="38">
        <f t="shared" si="3"/>
        <v>1253.4649999999999</v>
      </c>
    </row>
    <row r="37" spans="3:11" ht="15.75" thickBot="1" x14ac:dyDescent="0.25">
      <c r="C37" s="58"/>
      <c r="D37" s="59"/>
      <c r="E37" s="20" t="s">
        <v>55</v>
      </c>
      <c r="F37" s="21">
        <v>165</v>
      </c>
      <c r="G37" s="22">
        <v>2.27</v>
      </c>
      <c r="H37" s="22">
        <f t="shared" si="0"/>
        <v>337.09499999999997</v>
      </c>
      <c r="I37" s="22">
        <f t="shared" si="1"/>
        <v>374.55</v>
      </c>
      <c r="J37" s="22">
        <f t="shared" si="2"/>
        <v>374.55</v>
      </c>
      <c r="K37" s="38">
        <f t="shared" si="3"/>
        <v>1253.4649999999999</v>
      </c>
    </row>
    <row r="38" spans="3:11" ht="15.75" thickBot="1" x14ac:dyDescent="0.25">
      <c r="C38" s="58"/>
      <c r="D38" s="59"/>
      <c r="E38" s="20" t="s">
        <v>22</v>
      </c>
      <c r="F38" s="21">
        <v>3730</v>
      </c>
      <c r="G38" s="22">
        <v>2.6</v>
      </c>
      <c r="H38" s="22">
        <f t="shared" si="0"/>
        <v>8728.1999999999989</v>
      </c>
      <c r="I38" s="22">
        <f t="shared" si="1"/>
        <v>9698</v>
      </c>
      <c r="J38" s="22">
        <f t="shared" si="2"/>
        <v>9698</v>
      </c>
      <c r="K38" s="38">
        <f t="shared" si="3"/>
        <v>31856.799999999999</v>
      </c>
    </row>
    <row r="39" spans="3:11" ht="15.75" thickBot="1" x14ac:dyDescent="0.25">
      <c r="C39" s="58"/>
      <c r="D39" s="59"/>
      <c r="E39" s="20" t="s">
        <v>23</v>
      </c>
      <c r="F39" s="21">
        <v>220</v>
      </c>
      <c r="G39" s="22">
        <v>2.13</v>
      </c>
      <c r="H39" s="22">
        <f t="shared" si="0"/>
        <v>421.74</v>
      </c>
      <c r="I39" s="22">
        <f t="shared" si="1"/>
        <v>468.59999999999997</v>
      </c>
      <c r="J39" s="22">
        <f t="shared" si="2"/>
        <v>468.59999999999997</v>
      </c>
      <c r="K39" s="38">
        <f t="shared" si="3"/>
        <v>1581.07</v>
      </c>
    </row>
    <row r="40" spans="3:11" ht="15.75" thickBot="1" x14ac:dyDescent="0.25">
      <c r="C40" s="58"/>
      <c r="D40" s="59"/>
      <c r="E40" s="20" t="s">
        <v>24</v>
      </c>
      <c r="F40" s="21">
        <v>1200</v>
      </c>
      <c r="G40" s="22">
        <v>1.87</v>
      </c>
      <c r="H40" s="22">
        <f t="shared" si="0"/>
        <v>2019.6000000000001</v>
      </c>
      <c r="I40" s="22">
        <f t="shared" si="1"/>
        <v>2244</v>
      </c>
      <c r="J40" s="22">
        <f t="shared" si="2"/>
        <v>2244</v>
      </c>
      <c r="K40" s="38">
        <f t="shared" si="3"/>
        <v>7709.47</v>
      </c>
    </row>
    <row r="41" spans="3:11" ht="15.75" thickBot="1" x14ac:dyDescent="0.25">
      <c r="C41" s="58"/>
      <c r="D41" s="59"/>
      <c r="E41" s="20" t="s">
        <v>25</v>
      </c>
      <c r="F41" s="21">
        <v>250</v>
      </c>
      <c r="G41" s="22">
        <v>2.2000000000000002</v>
      </c>
      <c r="H41" s="22">
        <f t="shared" si="0"/>
        <v>495</v>
      </c>
      <c r="I41" s="22">
        <f t="shared" si="1"/>
        <v>550</v>
      </c>
      <c r="J41" s="22">
        <f t="shared" si="2"/>
        <v>550</v>
      </c>
      <c r="K41" s="38">
        <f t="shared" si="3"/>
        <v>1847.2</v>
      </c>
    </row>
    <row r="42" spans="3:11" ht="15.75" thickBot="1" x14ac:dyDescent="0.25">
      <c r="C42" s="58"/>
      <c r="D42" s="59"/>
      <c r="E42" s="20" t="s">
        <v>28</v>
      </c>
      <c r="F42" s="21">
        <v>1285</v>
      </c>
      <c r="G42" s="22">
        <v>1.67</v>
      </c>
      <c r="H42" s="22">
        <f t="shared" si="0"/>
        <v>1931.3549999999998</v>
      </c>
      <c r="I42" s="22">
        <f t="shared" si="1"/>
        <v>2145.9499999999998</v>
      </c>
      <c r="J42" s="22">
        <f t="shared" si="2"/>
        <v>2145.9499999999998</v>
      </c>
      <c r="K42" s="38">
        <f t="shared" si="3"/>
        <v>7509.9249999999993</v>
      </c>
    </row>
    <row r="43" spans="3:11" ht="15.75" thickBot="1" x14ac:dyDescent="0.25">
      <c r="C43" s="58"/>
      <c r="D43" s="59"/>
      <c r="E43" s="20" t="s">
        <v>56</v>
      </c>
      <c r="F43" s="21">
        <v>380</v>
      </c>
      <c r="G43" s="22">
        <v>3.21</v>
      </c>
      <c r="H43" s="22">
        <f t="shared" si="0"/>
        <v>1097.82</v>
      </c>
      <c r="I43" s="22">
        <f t="shared" si="1"/>
        <v>1219.8</v>
      </c>
      <c r="J43" s="22">
        <f t="shared" si="2"/>
        <v>1219.8</v>
      </c>
      <c r="K43" s="38">
        <f t="shared" si="3"/>
        <v>3920.63</v>
      </c>
    </row>
    <row r="44" spans="3:11" ht="15.75" thickBot="1" x14ac:dyDescent="0.25">
      <c r="C44" s="58"/>
      <c r="D44" s="59"/>
      <c r="E44" s="20" t="s">
        <v>57</v>
      </c>
      <c r="F44" s="21">
        <v>1015</v>
      </c>
      <c r="G44" s="22">
        <v>2.4500000000000002</v>
      </c>
      <c r="H44" s="22">
        <f t="shared" si="0"/>
        <v>2238.0750000000003</v>
      </c>
      <c r="I44" s="22">
        <f t="shared" si="1"/>
        <v>2486.75</v>
      </c>
      <c r="J44" s="22">
        <f t="shared" si="2"/>
        <v>2486.75</v>
      </c>
      <c r="K44" s="38">
        <f t="shared" si="3"/>
        <v>8229.0250000000015</v>
      </c>
    </row>
    <row r="45" spans="3:11" ht="15.75" thickBot="1" x14ac:dyDescent="0.25">
      <c r="C45" s="58"/>
      <c r="D45" s="59"/>
      <c r="E45" s="8" t="s">
        <v>26</v>
      </c>
      <c r="F45" s="9">
        <v>7350</v>
      </c>
      <c r="G45" s="10">
        <v>2.4</v>
      </c>
      <c r="H45" s="10">
        <f t="shared" si="0"/>
        <v>15876</v>
      </c>
      <c r="I45" s="10">
        <f t="shared" si="1"/>
        <v>17640</v>
      </c>
      <c r="J45" s="10">
        <f t="shared" si="2"/>
        <v>17640</v>
      </c>
      <c r="K45" s="35">
        <f t="shared" si="3"/>
        <v>58508.4</v>
      </c>
    </row>
    <row r="46" spans="3:11" ht="15.75" thickBot="1" x14ac:dyDescent="0.25">
      <c r="C46" s="58"/>
      <c r="D46" s="59" t="s">
        <v>76</v>
      </c>
      <c r="E46" s="5" t="s">
        <v>37</v>
      </c>
      <c r="F46" s="25">
        <v>385</v>
      </c>
      <c r="G46" s="15">
        <v>2.6</v>
      </c>
      <c r="H46" s="15">
        <f t="shared" si="0"/>
        <v>900.9</v>
      </c>
      <c r="I46" s="15">
        <f t="shared" si="1"/>
        <v>1001</v>
      </c>
      <c r="J46" s="15">
        <f t="shared" si="2"/>
        <v>1001</v>
      </c>
      <c r="K46" s="36">
        <f t="shared" si="3"/>
        <v>3290.5</v>
      </c>
    </row>
    <row r="47" spans="3:11" ht="15.75" thickBot="1" x14ac:dyDescent="0.25">
      <c r="C47" s="58"/>
      <c r="D47" s="59"/>
      <c r="E47" s="20" t="s">
        <v>38</v>
      </c>
      <c r="F47" s="21">
        <v>690</v>
      </c>
      <c r="G47" s="22">
        <v>4.3499999999999996</v>
      </c>
      <c r="H47" s="22">
        <f t="shared" si="0"/>
        <v>2701.35</v>
      </c>
      <c r="I47" s="22">
        <f t="shared" si="1"/>
        <v>3001.4999999999995</v>
      </c>
      <c r="J47" s="22">
        <f t="shared" si="2"/>
        <v>3001.4999999999995</v>
      </c>
      <c r="K47" s="38">
        <f t="shared" si="3"/>
        <v>9398.6999999999989</v>
      </c>
    </row>
    <row r="48" spans="3:11" ht="15.75" thickBot="1" x14ac:dyDescent="0.25">
      <c r="C48" s="58"/>
      <c r="D48" s="59"/>
      <c r="E48" s="20" t="s">
        <v>39</v>
      </c>
      <c r="F48" s="21">
        <v>675</v>
      </c>
      <c r="G48" s="22">
        <v>4.2300000000000004</v>
      </c>
      <c r="H48" s="22">
        <f t="shared" si="0"/>
        <v>2569.7250000000004</v>
      </c>
      <c r="I48" s="22">
        <f t="shared" si="1"/>
        <v>2855.2500000000005</v>
      </c>
      <c r="J48" s="22">
        <f t="shared" si="2"/>
        <v>2855.2500000000005</v>
      </c>
      <c r="K48" s="38">
        <f t="shared" si="3"/>
        <v>8959.4550000000017</v>
      </c>
    </row>
    <row r="49" spans="3:13" ht="15.75" thickBot="1" x14ac:dyDescent="0.25">
      <c r="C49" s="58"/>
      <c r="D49" s="59"/>
      <c r="E49" s="8" t="s">
        <v>40</v>
      </c>
      <c r="F49" s="9">
        <v>840</v>
      </c>
      <c r="G49" s="10">
        <v>4.2300000000000004</v>
      </c>
      <c r="H49" s="10">
        <f t="shared" si="0"/>
        <v>3197.8800000000006</v>
      </c>
      <c r="I49" s="10">
        <f t="shared" si="1"/>
        <v>3553.2000000000003</v>
      </c>
      <c r="J49" s="10">
        <f t="shared" si="2"/>
        <v>3553.2000000000003</v>
      </c>
      <c r="K49" s="35">
        <f t="shared" si="3"/>
        <v>11148.510000000002</v>
      </c>
    </row>
    <row r="50" spans="3:13" ht="15.75" thickBot="1" x14ac:dyDescent="0.25">
      <c r="C50" s="58"/>
      <c r="D50" s="59" t="s">
        <v>79</v>
      </c>
      <c r="E50" s="5" t="s">
        <v>42</v>
      </c>
      <c r="F50" s="25">
        <v>630</v>
      </c>
      <c r="G50" s="15">
        <v>4.59</v>
      </c>
      <c r="H50" s="15">
        <f t="shared" si="0"/>
        <v>2602.5299999999997</v>
      </c>
      <c r="I50" s="15">
        <f t="shared" si="1"/>
        <v>2891.7</v>
      </c>
      <c r="J50" s="15">
        <f t="shared" si="2"/>
        <v>2891.7</v>
      </c>
      <c r="K50" s="36">
        <f t="shared" si="3"/>
        <v>9020.52</v>
      </c>
    </row>
    <row r="51" spans="3:13" ht="15.75" thickBot="1" x14ac:dyDescent="0.25">
      <c r="C51" s="58"/>
      <c r="D51" s="59"/>
      <c r="E51" s="20" t="s">
        <v>43</v>
      </c>
      <c r="F51" s="21">
        <v>630</v>
      </c>
      <c r="G51" s="22">
        <v>4.59</v>
      </c>
      <c r="H51" s="22">
        <f t="shared" si="0"/>
        <v>2602.5299999999997</v>
      </c>
      <c r="I51" s="22">
        <f t="shared" si="1"/>
        <v>2891.7</v>
      </c>
      <c r="J51" s="22">
        <f t="shared" si="2"/>
        <v>2891.7</v>
      </c>
      <c r="K51" s="38">
        <f t="shared" si="3"/>
        <v>9020.52</v>
      </c>
    </row>
    <row r="52" spans="3:13" ht="18" customHeight="1" thickBot="1" x14ac:dyDescent="0.25">
      <c r="C52" s="58"/>
      <c r="D52" s="59"/>
      <c r="E52" s="8" t="s">
        <v>80</v>
      </c>
      <c r="F52" s="9">
        <v>130</v>
      </c>
      <c r="G52" s="10">
        <v>5.36</v>
      </c>
      <c r="H52" s="10">
        <f t="shared" si="0"/>
        <v>627.12000000000012</v>
      </c>
      <c r="I52" s="10">
        <f t="shared" si="1"/>
        <v>696.80000000000007</v>
      </c>
      <c r="J52" s="10">
        <f t="shared" si="2"/>
        <v>696.80000000000007</v>
      </c>
      <c r="K52" s="35">
        <f t="shared" si="3"/>
        <v>2156.0800000000004</v>
      </c>
    </row>
    <row r="53" spans="3:13" ht="15.75" thickBot="1" x14ac:dyDescent="0.25">
      <c r="C53" s="58"/>
      <c r="D53" s="11" t="s">
        <v>45</v>
      </c>
      <c r="E53" s="26" t="s">
        <v>45</v>
      </c>
      <c r="F53" s="27">
        <v>2103.69</v>
      </c>
      <c r="G53" s="28">
        <v>13.6</v>
      </c>
      <c r="H53" s="28">
        <f t="shared" si="0"/>
        <v>25749.1656</v>
      </c>
      <c r="I53" s="28">
        <f t="shared" si="1"/>
        <v>28610.184000000001</v>
      </c>
      <c r="J53" s="28">
        <f t="shared" si="2"/>
        <v>28610.184000000001</v>
      </c>
      <c r="K53" s="39">
        <f t="shared" si="3"/>
        <v>85086.823600000003</v>
      </c>
    </row>
    <row r="54" spans="3:13" ht="15.75" thickBot="1" x14ac:dyDescent="0.25">
      <c r="C54" s="58"/>
      <c r="D54" s="60" t="s">
        <v>81</v>
      </c>
      <c r="E54" s="5" t="s">
        <v>44</v>
      </c>
      <c r="F54" s="25">
        <v>4600</v>
      </c>
      <c r="G54" s="15">
        <v>4.34</v>
      </c>
      <c r="H54" s="15">
        <f t="shared" si="0"/>
        <v>17967.600000000002</v>
      </c>
      <c r="I54" s="15">
        <f t="shared" si="1"/>
        <v>19964</v>
      </c>
      <c r="J54" s="15">
        <f t="shared" si="2"/>
        <v>19964</v>
      </c>
      <c r="K54" s="36">
        <f t="shared" si="3"/>
        <v>62499.94</v>
      </c>
    </row>
    <row r="55" spans="3:13" ht="15.75" thickBot="1" x14ac:dyDescent="0.25">
      <c r="C55" s="58"/>
      <c r="D55" s="61"/>
      <c r="E55" s="20" t="s">
        <v>58</v>
      </c>
      <c r="F55" s="21">
        <v>60</v>
      </c>
      <c r="G55" s="22">
        <v>11.94</v>
      </c>
      <c r="H55" s="22">
        <f t="shared" si="0"/>
        <v>644.76</v>
      </c>
      <c r="I55" s="22">
        <f t="shared" si="1"/>
        <v>716.4</v>
      </c>
      <c r="J55" s="22">
        <f t="shared" si="2"/>
        <v>716.4</v>
      </c>
      <c r="K55" s="38">
        <f t="shared" si="3"/>
        <v>2149.5</v>
      </c>
    </row>
    <row r="56" spans="3:13" ht="15.75" thickBot="1" x14ac:dyDescent="0.25">
      <c r="C56" s="58"/>
      <c r="D56" s="62"/>
      <c r="E56" s="8" t="s">
        <v>59</v>
      </c>
      <c r="F56" s="9">
        <v>98</v>
      </c>
      <c r="G56" s="10">
        <v>5.46</v>
      </c>
      <c r="H56" s="10">
        <f t="shared" si="0"/>
        <v>481.572</v>
      </c>
      <c r="I56" s="10">
        <f t="shared" si="1"/>
        <v>535.08000000000004</v>
      </c>
      <c r="J56" s="10">
        <f t="shared" si="2"/>
        <v>535.08000000000004</v>
      </c>
      <c r="K56" s="35">
        <f t="shared" si="3"/>
        <v>1655.192</v>
      </c>
    </row>
    <row r="57" spans="3:13" ht="15.75" thickBot="1" x14ac:dyDescent="0.25">
      <c r="C57" s="58"/>
      <c r="D57" s="29" t="s">
        <v>46</v>
      </c>
      <c r="E57" s="26" t="s">
        <v>46</v>
      </c>
      <c r="F57" s="27">
        <v>676.72</v>
      </c>
      <c r="G57" s="28">
        <v>2.2000000000000002</v>
      </c>
      <c r="H57" s="28">
        <f t="shared" si="0"/>
        <v>1339.9056</v>
      </c>
      <c r="I57" s="28">
        <f t="shared" si="1"/>
        <v>1488.7840000000001</v>
      </c>
      <c r="J57" s="28">
        <f t="shared" si="2"/>
        <v>1488.7840000000001</v>
      </c>
      <c r="K57" s="39">
        <f t="shared" si="3"/>
        <v>4996.3936000000003</v>
      </c>
    </row>
    <row r="58" spans="3:13" ht="15.75" thickBot="1" x14ac:dyDescent="0.25">
      <c r="C58" s="58"/>
      <c r="D58" s="11" t="s">
        <v>49</v>
      </c>
      <c r="E58" s="26" t="s">
        <v>49</v>
      </c>
      <c r="F58" s="27">
        <v>630</v>
      </c>
      <c r="G58" s="28">
        <v>5.0599999999999996</v>
      </c>
      <c r="H58" s="28">
        <f t="shared" si="0"/>
        <v>2869.0199999999995</v>
      </c>
      <c r="I58" s="28">
        <f t="shared" si="1"/>
        <v>3187.7999999999997</v>
      </c>
      <c r="J58" s="28">
        <f t="shared" si="2"/>
        <v>3187.7999999999997</v>
      </c>
      <c r="K58" s="39">
        <f t="shared" si="3"/>
        <v>9879.6799999999985</v>
      </c>
      <c r="L58" s="47">
        <f>SUM(K7:K58)</f>
        <v>1163863.6433999999</v>
      </c>
      <c r="M58" s="2" t="s">
        <v>93</v>
      </c>
    </row>
    <row r="59" spans="3:13" ht="15.75" thickBot="1" x14ac:dyDescent="0.25">
      <c r="C59" s="30" t="s">
        <v>82</v>
      </c>
      <c r="D59" s="31" t="s">
        <v>73</v>
      </c>
      <c r="E59" s="65" t="s">
        <v>83</v>
      </c>
      <c r="F59" s="66">
        <v>2700</v>
      </c>
      <c r="G59" s="67">
        <v>18.5</v>
      </c>
      <c r="H59" s="67">
        <f t="shared" si="0"/>
        <v>44955</v>
      </c>
      <c r="I59" s="67">
        <f t="shared" si="1"/>
        <v>49950</v>
      </c>
      <c r="J59" s="67">
        <f t="shared" si="2"/>
        <v>49950</v>
      </c>
      <c r="K59" s="68">
        <f t="shared" si="3"/>
        <v>147573.5</v>
      </c>
      <c r="L59" s="48">
        <f>K59</f>
        <v>147573.5</v>
      </c>
      <c r="M59" s="2" t="s">
        <v>94</v>
      </c>
    </row>
    <row r="60" spans="3:13" ht="15" x14ac:dyDescent="0.2">
      <c r="C60" s="51" t="s">
        <v>84</v>
      </c>
      <c r="D60" s="53" t="s">
        <v>85</v>
      </c>
      <c r="E60" s="72" t="s">
        <v>41</v>
      </c>
      <c r="F60" s="69">
        <v>360</v>
      </c>
      <c r="G60" s="64">
        <v>5</v>
      </c>
      <c r="H60" s="64">
        <f t="shared" si="0"/>
        <v>1620</v>
      </c>
      <c r="I60" s="64">
        <f t="shared" si="1"/>
        <v>1800</v>
      </c>
      <c r="J60" s="64">
        <f t="shared" si="2"/>
        <v>1800</v>
      </c>
      <c r="K60" s="64">
        <f t="shared" si="3"/>
        <v>5585</v>
      </c>
      <c r="L60" s="49"/>
      <c r="M60" s="49"/>
    </row>
    <row r="61" spans="3:13" ht="15" x14ac:dyDescent="0.2">
      <c r="C61" s="51"/>
      <c r="D61" s="53"/>
      <c r="E61" s="73" t="s">
        <v>12</v>
      </c>
      <c r="F61" s="70">
        <v>170</v>
      </c>
      <c r="G61" s="32">
        <v>4.25</v>
      </c>
      <c r="H61" s="32">
        <f>F61*G61/10*9</f>
        <v>650.25</v>
      </c>
      <c r="I61" s="32">
        <f>F61*G61</f>
        <v>722.5</v>
      </c>
      <c r="J61" s="32">
        <f>F61*G61</f>
        <v>722.5</v>
      </c>
      <c r="K61" s="32">
        <f>SUM(F61:J61)</f>
        <v>2269.5</v>
      </c>
      <c r="L61" s="49"/>
      <c r="M61" s="49"/>
    </row>
    <row r="62" spans="3:13" ht="15" x14ac:dyDescent="0.2">
      <c r="C62" s="51"/>
      <c r="D62" s="53"/>
      <c r="E62" s="63" t="s">
        <v>61</v>
      </c>
      <c r="F62" s="70">
        <v>48</v>
      </c>
      <c r="G62" s="32">
        <v>4.9400000000000004</v>
      </c>
      <c r="H62" s="32">
        <f t="shared" si="0"/>
        <v>213.40799999999999</v>
      </c>
      <c r="I62" s="32">
        <f t="shared" si="1"/>
        <v>237.12</v>
      </c>
      <c r="J62" s="32">
        <f t="shared" si="2"/>
        <v>237.12</v>
      </c>
      <c r="K62" s="40">
        <f t="shared" si="3"/>
        <v>740.58799999999997</v>
      </c>
      <c r="L62" s="49"/>
      <c r="M62" s="49"/>
    </row>
    <row r="63" spans="3:13" ht="15" x14ac:dyDescent="0.2">
      <c r="C63" s="51"/>
      <c r="D63" s="53"/>
      <c r="E63" s="63" t="s">
        <v>63</v>
      </c>
      <c r="F63" s="70">
        <v>1.5</v>
      </c>
      <c r="G63" s="32">
        <v>29.87</v>
      </c>
      <c r="H63" s="32">
        <f t="shared" si="0"/>
        <v>40.3245</v>
      </c>
      <c r="I63" s="32">
        <f t="shared" si="1"/>
        <v>44.805</v>
      </c>
      <c r="J63" s="32">
        <f t="shared" si="2"/>
        <v>44.805</v>
      </c>
      <c r="K63" s="40">
        <f t="shared" si="3"/>
        <v>161.30450000000002</v>
      </c>
      <c r="L63" s="49"/>
      <c r="M63" s="49"/>
    </row>
    <row r="64" spans="3:13" ht="15" x14ac:dyDescent="0.2">
      <c r="C64" s="51"/>
      <c r="D64" s="53"/>
      <c r="E64" s="63" t="s">
        <v>36</v>
      </c>
      <c r="F64" s="70">
        <v>120</v>
      </c>
      <c r="G64" s="32">
        <v>1.64</v>
      </c>
      <c r="H64" s="32">
        <f t="shared" si="0"/>
        <v>177.12</v>
      </c>
      <c r="I64" s="32">
        <f t="shared" si="1"/>
        <v>196.79999999999998</v>
      </c>
      <c r="J64" s="32">
        <f t="shared" si="2"/>
        <v>196.79999999999998</v>
      </c>
      <c r="K64" s="40">
        <f t="shared" si="3"/>
        <v>692.3599999999999</v>
      </c>
      <c r="L64" s="49"/>
      <c r="M64" s="49"/>
    </row>
    <row r="65" spans="3:13" ht="15" x14ac:dyDescent="0.2">
      <c r="C65" s="51"/>
      <c r="D65" s="53"/>
      <c r="E65" s="63" t="s">
        <v>33</v>
      </c>
      <c r="F65" s="70">
        <v>4600</v>
      </c>
      <c r="G65" s="32">
        <v>2.5099999999999998</v>
      </c>
      <c r="H65" s="32">
        <f t="shared" si="0"/>
        <v>10391.4</v>
      </c>
      <c r="I65" s="32">
        <f t="shared" si="1"/>
        <v>11545.999999999998</v>
      </c>
      <c r="J65" s="32">
        <f t="shared" si="2"/>
        <v>11545.999999999998</v>
      </c>
      <c r="K65" s="40">
        <f t="shared" si="3"/>
        <v>38085.909999999996</v>
      </c>
      <c r="L65" s="49"/>
      <c r="M65" s="49"/>
    </row>
    <row r="66" spans="3:13" ht="15" x14ac:dyDescent="0.2">
      <c r="C66" s="51"/>
      <c r="D66" s="53"/>
      <c r="E66" s="63" t="s">
        <v>34</v>
      </c>
      <c r="F66" s="70">
        <v>325</v>
      </c>
      <c r="G66" s="32">
        <v>2.83</v>
      </c>
      <c r="H66" s="32">
        <f t="shared" si="0"/>
        <v>827.77499999999998</v>
      </c>
      <c r="I66" s="32">
        <f t="shared" si="1"/>
        <v>919.75</v>
      </c>
      <c r="J66" s="32">
        <f t="shared" si="2"/>
        <v>919.75</v>
      </c>
      <c r="K66" s="40">
        <f t="shared" si="3"/>
        <v>2995.105</v>
      </c>
      <c r="L66" s="49"/>
      <c r="M66" s="49"/>
    </row>
    <row r="67" spans="3:13" ht="15" x14ac:dyDescent="0.2">
      <c r="C67" s="51"/>
      <c r="D67" s="53"/>
      <c r="E67" s="63" t="s">
        <v>48</v>
      </c>
      <c r="F67" s="70">
        <v>530</v>
      </c>
      <c r="G67" s="32">
        <v>3.1</v>
      </c>
      <c r="H67" s="32">
        <f t="shared" si="0"/>
        <v>1478.7</v>
      </c>
      <c r="I67" s="32">
        <f t="shared" si="1"/>
        <v>1643</v>
      </c>
      <c r="J67" s="32">
        <f t="shared" si="2"/>
        <v>1643</v>
      </c>
      <c r="K67" s="40">
        <f t="shared" si="3"/>
        <v>5297.8</v>
      </c>
      <c r="L67" s="49"/>
      <c r="M67" s="49"/>
    </row>
    <row r="68" spans="3:13" ht="15" x14ac:dyDescent="0.2">
      <c r="C68" s="51"/>
      <c r="D68" s="53"/>
      <c r="E68" s="63" t="s">
        <v>32</v>
      </c>
      <c r="F68" s="70">
        <v>4550</v>
      </c>
      <c r="G68" s="32">
        <v>2.2599999999999998</v>
      </c>
      <c r="H68" s="32">
        <f t="shared" si="0"/>
        <v>9254.6999999999971</v>
      </c>
      <c r="I68" s="32">
        <f t="shared" si="1"/>
        <v>10282.999999999998</v>
      </c>
      <c r="J68" s="32">
        <f t="shared" si="2"/>
        <v>10282.999999999998</v>
      </c>
      <c r="K68" s="40">
        <f t="shared" si="3"/>
        <v>34372.959999999992</v>
      </c>
      <c r="L68" s="49"/>
      <c r="M68" s="49"/>
    </row>
    <row r="69" spans="3:13" ht="15" x14ac:dyDescent="0.2">
      <c r="C69" s="51"/>
      <c r="D69" s="53"/>
      <c r="E69" s="63" t="s">
        <v>64</v>
      </c>
      <c r="F69" s="70">
        <v>2</v>
      </c>
      <c r="G69" s="32">
        <v>41.12</v>
      </c>
      <c r="H69" s="32">
        <f t="shared" si="0"/>
        <v>74.016000000000005</v>
      </c>
      <c r="I69" s="32">
        <f t="shared" si="1"/>
        <v>82.24</v>
      </c>
      <c r="J69" s="32">
        <f t="shared" si="2"/>
        <v>82.24</v>
      </c>
      <c r="K69" s="40">
        <f t="shared" si="3"/>
        <v>281.61599999999999</v>
      </c>
      <c r="L69" s="49"/>
      <c r="M69" s="49"/>
    </row>
    <row r="70" spans="3:13" ht="15" x14ac:dyDescent="0.2">
      <c r="C70" s="51"/>
      <c r="D70" s="53"/>
      <c r="E70" s="63" t="s">
        <v>62</v>
      </c>
      <c r="F70" s="70">
        <v>35</v>
      </c>
      <c r="G70" s="32">
        <v>10.58</v>
      </c>
      <c r="H70" s="32">
        <f t="shared" si="0"/>
        <v>333.27</v>
      </c>
      <c r="I70" s="32">
        <f t="shared" si="1"/>
        <v>370.3</v>
      </c>
      <c r="J70" s="32">
        <f t="shared" si="2"/>
        <v>370.3</v>
      </c>
      <c r="K70" s="40">
        <f t="shared" si="3"/>
        <v>1119.45</v>
      </c>
      <c r="L70" s="49"/>
      <c r="M70" s="49"/>
    </row>
    <row r="71" spans="3:13" ht="15" x14ac:dyDescent="0.2">
      <c r="C71" s="51"/>
      <c r="D71" s="53"/>
      <c r="E71" s="63" t="s">
        <v>35</v>
      </c>
      <c r="F71" s="70">
        <v>130</v>
      </c>
      <c r="G71" s="32">
        <v>2.54</v>
      </c>
      <c r="H71" s="32">
        <f t="shared" si="0"/>
        <v>297.17999999999995</v>
      </c>
      <c r="I71" s="32">
        <f t="shared" si="1"/>
        <v>330.2</v>
      </c>
      <c r="J71" s="32">
        <f t="shared" si="2"/>
        <v>330.2</v>
      </c>
      <c r="K71" s="40">
        <f t="shared" si="3"/>
        <v>1090.1199999999999</v>
      </c>
      <c r="L71" s="49"/>
      <c r="M71" s="49"/>
    </row>
    <row r="72" spans="3:13" ht="15" x14ac:dyDescent="0.2">
      <c r="C72" s="51"/>
      <c r="D72" s="53"/>
      <c r="E72" s="63" t="s">
        <v>65</v>
      </c>
      <c r="F72" s="70">
        <v>4</v>
      </c>
      <c r="G72" s="32">
        <v>25.39</v>
      </c>
      <c r="H72" s="32">
        <f t="shared" si="0"/>
        <v>91.404000000000011</v>
      </c>
      <c r="I72" s="32">
        <f t="shared" si="1"/>
        <v>101.56</v>
      </c>
      <c r="J72" s="32">
        <f t="shared" si="2"/>
        <v>101.56</v>
      </c>
      <c r="K72" s="40">
        <f t="shared" si="3"/>
        <v>323.91399999999999</v>
      </c>
      <c r="L72" s="49"/>
      <c r="M72" s="49"/>
    </row>
    <row r="73" spans="3:13" ht="15" x14ac:dyDescent="0.2">
      <c r="C73" s="51"/>
      <c r="D73" s="53"/>
      <c r="E73" s="63" t="s">
        <v>31</v>
      </c>
      <c r="F73" s="70">
        <v>10700</v>
      </c>
      <c r="G73" s="32">
        <v>2.84</v>
      </c>
      <c r="H73" s="32">
        <f t="shared" ref="H73:H76" si="4">F73*G73/10*9</f>
        <v>27349.200000000001</v>
      </c>
      <c r="I73" s="32">
        <f t="shared" ref="I73:I76" si="5">F73*G73</f>
        <v>30388</v>
      </c>
      <c r="J73" s="32">
        <f t="shared" ref="J73:J76" si="6">F73*G73</f>
        <v>30388</v>
      </c>
      <c r="K73" s="40">
        <f t="shared" ref="K73:K76" si="7">SUM(F73:J73)</f>
        <v>98828.040000000008</v>
      </c>
      <c r="L73" s="49"/>
      <c r="M73" s="49"/>
    </row>
    <row r="74" spans="3:13" ht="15" x14ac:dyDescent="0.2">
      <c r="C74" s="51"/>
      <c r="D74" s="53"/>
      <c r="E74" s="63" t="s">
        <v>60</v>
      </c>
      <c r="F74" s="70">
        <v>360</v>
      </c>
      <c r="G74" s="32">
        <v>2.5</v>
      </c>
      <c r="H74" s="32">
        <f t="shared" si="4"/>
        <v>810</v>
      </c>
      <c r="I74" s="32">
        <f t="shared" si="5"/>
        <v>900</v>
      </c>
      <c r="J74" s="32">
        <f t="shared" si="6"/>
        <v>900</v>
      </c>
      <c r="K74" s="40">
        <f t="shared" si="7"/>
        <v>2972.5</v>
      </c>
      <c r="L74" s="49"/>
      <c r="M74" s="49"/>
    </row>
    <row r="75" spans="3:13" ht="15.75" thickBot="1" x14ac:dyDescent="0.25">
      <c r="C75" s="51"/>
      <c r="D75" s="53"/>
      <c r="E75" s="63" t="s">
        <v>47</v>
      </c>
      <c r="F75" s="70">
        <v>130</v>
      </c>
      <c r="G75" s="32">
        <v>4.5199999999999996</v>
      </c>
      <c r="H75" s="32">
        <f t="shared" si="4"/>
        <v>528.83999999999992</v>
      </c>
      <c r="I75" s="32">
        <f t="shared" si="5"/>
        <v>587.59999999999991</v>
      </c>
      <c r="J75" s="32">
        <f t="shared" si="6"/>
        <v>587.59999999999991</v>
      </c>
      <c r="K75" s="40">
        <f t="shared" si="7"/>
        <v>1838.5599999999997</v>
      </c>
      <c r="L75" s="49"/>
      <c r="M75" s="49"/>
    </row>
    <row r="76" spans="3:13" ht="15.75" thickBot="1" x14ac:dyDescent="0.25">
      <c r="C76" s="52"/>
      <c r="D76" s="54"/>
      <c r="E76" s="74" t="s">
        <v>86</v>
      </c>
      <c r="F76" s="71">
        <v>80</v>
      </c>
      <c r="G76" s="33">
        <v>4.8</v>
      </c>
      <c r="H76" s="33">
        <f t="shared" si="4"/>
        <v>345.59999999999997</v>
      </c>
      <c r="I76" s="33">
        <f t="shared" si="5"/>
        <v>384</v>
      </c>
      <c r="J76" s="33">
        <f t="shared" si="6"/>
        <v>384</v>
      </c>
      <c r="K76" s="41">
        <f t="shared" si="7"/>
        <v>1198.4000000000001</v>
      </c>
      <c r="L76" s="50">
        <f>SUM(K60:K76)</f>
        <v>197853.12749999997</v>
      </c>
      <c r="M76" s="2" t="s">
        <v>95</v>
      </c>
    </row>
    <row r="77" spans="3:13" ht="15.75" thickBot="1" x14ac:dyDescent="0.25">
      <c r="H77" s="44">
        <f>SUM(H7:H76)</f>
        <v>430115.46250000014</v>
      </c>
      <c r="I77" s="45">
        <f>SUM(I7:I76)</f>
        <v>481055.10419999994</v>
      </c>
      <c r="J77" s="45">
        <f>SUM(J7:J76)</f>
        <v>481055.10419999994</v>
      </c>
      <c r="K77" s="42">
        <f>SUM(K7:K76)</f>
        <v>1509290.2709000001</v>
      </c>
    </row>
    <row r="78" spans="3:13" ht="15" x14ac:dyDescent="0.2">
      <c r="H78" s="46" t="s">
        <v>90</v>
      </c>
      <c r="I78" s="46" t="s">
        <v>91</v>
      </c>
      <c r="J78" s="46" t="s">
        <v>92</v>
      </c>
      <c r="K78" s="43" t="s">
        <v>89</v>
      </c>
    </row>
  </sheetData>
  <mergeCells count="14">
    <mergeCell ref="C60:C76"/>
    <mergeCell ref="D60:D76"/>
    <mergeCell ref="K5:K6"/>
    <mergeCell ref="H5:H6"/>
    <mergeCell ref="I5:I6"/>
    <mergeCell ref="J5:J6"/>
    <mergeCell ref="C7:C58"/>
    <mergeCell ref="D7:D8"/>
    <mergeCell ref="D12:D45"/>
    <mergeCell ref="D46:D49"/>
    <mergeCell ref="D50:D52"/>
    <mergeCell ref="D54:D56"/>
    <mergeCell ref="F5:F6"/>
    <mergeCell ref="G5:G6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Barrero Camarzana Maika</dc:creator>
  <cp:lastModifiedBy>Hoyuelos Planillo Alfredo</cp:lastModifiedBy>
  <cp:lastPrinted>2024-09-11T08:52:15Z</cp:lastPrinted>
  <dcterms:created xsi:type="dcterms:W3CDTF">2024-05-22T07:23:02Z</dcterms:created>
  <dcterms:modified xsi:type="dcterms:W3CDTF">2024-09-23T08:43:50Z</dcterms:modified>
</cp:coreProperties>
</file>