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eneterreaga\OneDrive - MCP\Escritorio\2023 Licitaciones\A En preparación\2024ASU007 Telelectura\Licitación\"/>
    </mc:Choice>
  </mc:AlternateContent>
  <bookViews>
    <workbookView xWindow="0" yWindow="0" windowWidth="28800" windowHeight="12330"/>
  </bookViews>
  <sheets>
    <sheet name="Valoración económica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44" i="1" l="1"/>
  <c r="W38" i="1"/>
  <c r="F55" i="1" l="1"/>
  <c r="W54" i="1"/>
  <c r="U54" i="1"/>
  <c r="O54" i="1"/>
  <c r="M54" i="1"/>
  <c r="F54" i="1"/>
  <c r="L53" i="1"/>
  <c r="F53" i="1"/>
  <c r="L52" i="1"/>
  <c r="K52" i="1"/>
  <c r="J52" i="1"/>
  <c r="I52" i="1"/>
  <c r="H52" i="1"/>
  <c r="F52" i="1"/>
  <c r="L51" i="1"/>
  <c r="K51" i="1"/>
  <c r="J51" i="1"/>
  <c r="I51" i="1"/>
  <c r="H51" i="1"/>
  <c r="F51" i="1"/>
  <c r="L50" i="1"/>
  <c r="K50" i="1"/>
  <c r="J50" i="1"/>
  <c r="I50" i="1"/>
  <c r="H50" i="1"/>
  <c r="F50" i="1"/>
  <c r="L49" i="1"/>
  <c r="K49" i="1"/>
  <c r="J49" i="1"/>
  <c r="I49" i="1"/>
  <c r="H49" i="1"/>
  <c r="F49" i="1"/>
  <c r="L48" i="1"/>
  <c r="K48" i="1"/>
  <c r="J48" i="1"/>
  <c r="I48" i="1"/>
  <c r="H48" i="1"/>
  <c r="F48" i="1"/>
  <c r="L47" i="1"/>
  <c r="K47" i="1"/>
  <c r="J47" i="1"/>
  <c r="I47" i="1"/>
  <c r="H47" i="1"/>
  <c r="F47" i="1"/>
  <c r="L46" i="1"/>
  <c r="K46" i="1"/>
  <c r="J46" i="1"/>
  <c r="I46" i="1"/>
  <c r="H46" i="1"/>
  <c r="F46" i="1"/>
  <c r="L45" i="1"/>
  <c r="K45" i="1"/>
  <c r="J45" i="1"/>
  <c r="I45" i="1"/>
  <c r="H45" i="1"/>
  <c r="F45" i="1"/>
  <c r="L44" i="1"/>
  <c r="K44" i="1"/>
  <c r="J44" i="1"/>
  <c r="I44" i="1"/>
  <c r="H44" i="1"/>
  <c r="L43" i="1"/>
  <c r="K43" i="1"/>
  <c r="J43" i="1"/>
  <c r="I43" i="1"/>
  <c r="H43" i="1"/>
  <c r="F43" i="1"/>
  <c r="L42" i="1"/>
  <c r="K42" i="1"/>
  <c r="J42" i="1"/>
  <c r="I42" i="1"/>
  <c r="H42" i="1"/>
  <c r="F42" i="1"/>
  <c r="L41" i="1"/>
  <c r="K41" i="1"/>
  <c r="J41" i="1"/>
  <c r="I41" i="1"/>
  <c r="H41" i="1"/>
  <c r="F41" i="1"/>
  <c r="J37" i="1"/>
  <c r="H37" i="1"/>
  <c r="F37" i="1"/>
  <c r="S36" i="1"/>
  <c r="R36" i="1"/>
  <c r="K36" i="1"/>
  <c r="J36" i="1"/>
  <c r="U35" i="1"/>
  <c r="O35" i="1"/>
  <c r="M35" i="1"/>
  <c r="G35" i="1"/>
  <c r="J34" i="1"/>
  <c r="H34" i="1"/>
  <c r="F34" i="1"/>
  <c r="J33" i="1"/>
  <c r="I33" i="1"/>
  <c r="H33" i="1"/>
  <c r="G33" i="1"/>
  <c r="F33" i="1"/>
  <c r="J32" i="1"/>
  <c r="I32" i="1"/>
  <c r="H32" i="1"/>
  <c r="G32" i="1"/>
  <c r="F32" i="1"/>
  <c r="W32" i="1" s="1"/>
  <c r="J31" i="1"/>
  <c r="I31" i="1"/>
  <c r="H31" i="1"/>
  <c r="G31" i="1"/>
  <c r="F31" i="1"/>
  <c r="W31" i="1" s="1"/>
  <c r="J30" i="1"/>
  <c r="I30" i="1"/>
  <c r="H30" i="1"/>
  <c r="G30" i="1"/>
  <c r="F30" i="1"/>
  <c r="W30" i="1" s="1"/>
  <c r="J29" i="1"/>
  <c r="I29" i="1"/>
  <c r="H29" i="1"/>
  <c r="G29" i="1"/>
  <c r="F29" i="1"/>
  <c r="J28" i="1"/>
  <c r="W28" i="1" s="1"/>
  <c r="I28" i="1"/>
  <c r="H28" i="1"/>
  <c r="G28" i="1"/>
  <c r="F28" i="1"/>
  <c r="J27" i="1"/>
  <c r="I27" i="1"/>
  <c r="H27" i="1"/>
  <c r="G27" i="1"/>
  <c r="F27" i="1"/>
  <c r="J26" i="1"/>
  <c r="I26" i="1"/>
  <c r="H26" i="1"/>
  <c r="G26" i="1"/>
  <c r="F26" i="1"/>
  <c r="W26" i="1" s="1"/>
  <c r="J25" i="1"/>
  <c r="I25" i="1"/>
  <c r="H25" i="1"/>
  <c r="G25" i="1"/>
  <c r="F25" i="1"/>
  <c r="W25" i="1" s="1"/>
  <c r="J24" i="1"/>
  <c r="I24" i="1"/>
  <c r="H24" i="1"/>
  <c r="G24" i="1"/>
  <c r="F24" i="1"/>
  <c r="W24" i="1" s="1"/>
  <c r="J23" i="1"/>
  <c r="I23" i="1"/>
  <c r="H23" i="1"/>
  <c r="G23" i="1"/>
  <c r="F23" i="1"/>
  <c r="J22" i="1"/>
  <c r="I22" i="1"/>
  <c r="H22" i="1"/>
  <c r="G22" i="1"/>
  <c r="F22" i="1"/>
  <c r="J19" i="1"/>
  <c r="I19" i="1"/>
  <c r="H19" i="1"/>
  <c r="G19" i="1"/>
  <c r="F19" i="1"/>
  <c r="L56" i="1"/>
  <c r="K56" i="1"/>
  <c r="J56" i="1"/>
  <c r="G37" i="1"/>
  <c r="H56" i="1"/>
  <c r="E18" i="1"/>
  <c r="V17" i="1"/>
  <c r="X55" i="1" s="1"/>
  <c r="U17" i="1"/>
  <c r="W55" i="1" s="1"/>
  <c r="T17" i="1"/>
  <c r="V55" i="1" s="1"/>
  <c r="S17" i="1"/>
  <c r="U55" i="1" s="1"/>
  <c r="R17" i="1"/>
  <c r="T55" i="1" s="1"/>
  <c r="Q17" i="1"/>
  <c r="Q36" i="1" s="1"/>
  <c r="P17" i="1"/>
  <c r="P36" i="1" s="1"/>
  <c r="O17" i="1"/>
  <c r="O36" i="1" s="1"/>
  <c r="N17" i="1"/>
  <c r="P55" i="1" s="1"/>
  <c r="M17" i="1"/>
  <c r="O55" i="1" s="1"/>
  <c r="L17" i="1"/>
  <c r="N55" i="1" s="1"/>
  <c r="K17" i="1"/>
  <c r="M55" i="1" s="1"/>
  <c r="J17" i="1"/>
  <c r="L55" i="1" s="1"/>
  <c r="I17" i="1"/>
  <c r="I36" i="1" s="1"/>
  <c r="H17" i="1"/>
  <c r="H36" i="1" s="1"/>
  <c r="G17" i="1"/>
  <c r="E17" i="1" s="1"/>
  <c r="F17" i="1"/>
  <c r="H55" i="1" s="1"/>
  <c r="V16" i="1"/>
  <c r="V35" i="1" s="1"/>
  <c r="U16" i="1"/>
  <c r="T16" i="1"/>
  <c r="T35" i="1" s="1"/>
  <c r="S16" i="1"/>
  <c r="S35" i="1" s="1"/>
  <c r="R16" i="1"/>
  <c r="T54" i="1" s="1"/>
  <c r="T57" i="1" s="1"/>
  <c r="Q16" i="1"/>
  <c r="S54" i="1" s="1"/>
  <c r="P16" i="1"/>
  <c r="R54" i="1" s="1"/>
  <c r="O16" i="1"/>
  <c r="Q54" i="1" s="1"/>
  <c r="N16" i="1"/>
  <c r="N35" i="1" s="1"/>
  <c r="M16" i="1"/>
  <c r="L16" i="1"/>
  <c r="L35" i="1" s="1"/>
  <c r="K16" i="1"/>
  <c r="K35" i="1" s="1"/>
  <c r="K38" i="1" s="1"/>
  <c r="J16" i="1"/>
  <c r="L54" i="1" s="1"/>
  <c r="I16" i="1"/>
  <c r="K54" i="1" s="1"/>
  <c r="H16" i="1"/>
  <c r="J54" i="1" s="1"/>
  <c r="G16" i="1"/>
  <c r="I54" i="1" s="1"/>
  <c r="F16" i="1"/>
  <c r="F35" i="1" s="1"/>
  <c r="J15" i="1"/>
  <c r="I15" i="1"/>
  <c r="K53" i="1" s="1"/>
  <c r="H15" i="1"/>
  <c r="J53" i="1" s="1"/>
  <c r="G15" i="1"/>
  <c r="G34" i="1" s="1"/>
  <c r="F15" i="1"/>
  <c r="H53" i="1" s="1"/>
  <c r="E14" i="1"/>
  <c r="E13" i="1"/>
  <c r="E12" i="1"/>
  <c r="E11" i="1"/>
  <c r="E10" i="1"/>
  <c r="E9" i="1"/>
  <c r="E8" i="1"/>
  <c r="E7" i="1"/>
  <c r="W7" i="1" s="1"/>
  <c r="E6" i="1"/>
  <c r="E5" i="1"/>
  <c r="E4" i="1"/>
  <c r="E3" i="1"/>
  <c r="W3" i="1" s="1"/>
  <c r="Y42" i="1" l="1"/>
  <c r="Y47" i="1"/>
  <c r="W57" i="1"/>
  <c r="Y46" i="1"/>
  <c r="Y50" i="1"/>
  <c r="Y51" i="1"/>
  <c r="Y45" i="1"/>
  <c r="Y49" i="1"/>
  <c r="Y44" i="1"/>
  <c r="Y43" i="1"/>
  <c r="Y48" i="1"/>
  <c r="Y52" i="1"/>
  <c r="W27" i="1"/>
  <c r="W33" i="1"/>
  <c r="W29" i="1"/>
  <c r="W23" i="1"/>
  <c r="S38" i="1"/>
  <c r="M57" i="1"/>
  <c r="O38" i="1"/>
  <c r="L57" i="1"/>
  <c r="O57" i="1"/>
  <c r="U38" i="1"/>
  <c r="U57" i="1"/>
  <c r="I55" i="1"/>
  <c r="Q55" i="1"/>
  <c r="Q57" i="1" s="1"/>
  <c r="W22" i="1"/>
  <c r="I34" i="1"/>
  <c r="H35" i="1"/>
  <c r="H38" i="1" s="1"/>
  <c r="P35" i="1"/>
  <c r="P38" i="1" s="1"/>
  <c r="L36" i="1"/>
  <c r="L38" i="1" s="1"/>
  <c r="T36" i="1"/>
  <c r="T38" i="1" s="1"/>
  <c r="I37" i="1"/>
  <c r="W37" i="1" s="1"/>
  <c r="N54" i="1"/>
  <c r="N57" i="1" s="1"/>
  <c r="V54" i="1"/>
  <c r="V57" i="1" s="1"/>
  <c r="J55" i="1"/>
  <c r="J57" i="1" s="1"/>
  <c r="R55" i="1"/>
  <c r="R57" i="1" s="1"/>
  <c r="Q35" i="1"/>
  <c r="Q38" i="1" s="1"/>
  <c r="M36" i="1"/>
  <c r="M38" i="1" s="1"/>
  <c r="K55" i="1"/>
  <c r="K57" i="1" s="1"/>
  <c r="S55" i="1"/>
  <c r="S57" i="1" s="1"/>
  <c r="I56" i="1"/>
  <c r="Y56" i="1" s="1"/>
  <c r="E16" i="1"/>
  <c r="W16" i="1" s="1"/>
  <c r="J35" i="1"/>
  <c r="J38" i="1" s="1"/>
  <c r="R35" i="1"/>
  <c r="R38" i="1" s="1"/>
  <c r="F36" i="1"/>
  <c r="F38" i="1" s="1"/>
  <c r="N36" i="1"/>
  <c r="N38" i="1" s="1"/>
  <c r="V36" i="1"/>
  <c r="V38" i="1" s="1"/>
  <c r="H54" i="1"/>
  <c r="P54" i="1"/>
  <c r="P57" i="1" s="1"/>
  <c r="X54" i="1"/>
  <c r="X57" i="1" s="1"/>
  <c r="U36" i="1"/>
  <c r="E15" i="1"/>
  <c r="W15" i="1" s="1"/>
  <c r="G36" i="1"/>
  <c r="G38" i="1" s="1"/>
  <c r="Y41" i="1"/>
  <c r="I35" i="1"/>
  <c r="I53" i="1"/>
  <c r="I57" i="1" s="1"/>
  <c r="E19" i="1"/>
  <c r="Y55" i="1" l="1"/>
  <c r="I38" i="1"/>
  <c r="Y53" i="1"/>
  <c r="Z41" i="1" s="1"/>
  <c r="W35" i="1"/>
  <c r="Y54" i="1"/>
  <c r="Z54" i="1" s="1"/>
  <c r="W36" i="1"/>
  <c r="W34" i="1"/>
  <c r="X22" i="1" s="1"/>
  <c r="H57" i="1"/>
  <c r="Y57" i="1" l="1"/>
  <c r="X35" i="1"/>
</calcChain>
</file>

<file path=xl/sharedStrings.xml><?xml version="1.0" encoding="utf-8"?>
<sst xmlns="http://schemas.openxmlformats.org/spreadsheetml/2006/main" count="126" uniqueCount="40">
  <si>
    <t>UNIDADES PREVISTAS (ud.)</t>
  </si>
  <si>
    <t>Calibre (mm)</t>
  </si>
  <si>
    <t>Unidades</t>
  </si>
  <si>
    <t>Año 1</t>
  </si>
  <si>
    <t>Año 2</t>
  </si>
  <si>
    <t>Año 3</t>
  </si>
  <si>
    <t>Año 4</t>
  </si>
  <si>
    <t>Año 5</t>
  </si>
  <si>
    <t>Año 6</t>
  </si>
  <si>
    <t>Año 7</t>
  </si>
  <si>
    <t>Año 8</t>
  </si>
  <si>
    <t>Año 9</t>
  </si>
  <si>
    <t>Año 10</t>
  </si>
  <si>
    <t>Año 11</t>
  </si>
  <si>
    <t>Año 12</t>
  </si>
  <si>
    <t>Año 13</t>
  </si>
  <si>
    <t>Año 14</t>
  </si>
  <si>
    <t>Año 15</t>
  </si>
  <si>
    <t>Año 16</t>
  </si>
  <si>
    <t>Año 17</t>
  </si>
  <si>
    <t>TOTAL</t>
  </si>
  <si>
    <t>1. SUMINISTRO DE CONTADORES</t>
  </si>
  <si>
    <t>Contadores con comunicación integrada NB-IoT</t>
  </si>
  <si>
    <t>Contadores estáticos sin comunicación NB-IoT integrada</t>
  </si>
  <si>
    <t>Hub comunicación NB-IoT</t>
  </si>
  <si>
    <t>-</t>
  </si>
  <si>
    <t>2. SERVICIO DE EXPLOTACIÓN</t>
  </si>
  <si>
    <t>Contador integrado</t>
  </si>
  <si>
    <t>Contador + hub</t>
  </si>
  <si>
    <t>3. SERVICIO DE INTEGRACIÓN</t>
  </si>
  <si>
    <t>Hora servicio</t>
  </si>
  <si>
    <t>TOTAL UNIDADES CONTADORES</t>
  </si>
  <si>
    <t>PRESUPUESTO (€)</t>
  </si>
  <si>
    <t>Precio Max.</t>
  </si>
  <si>
    <t>TOTAL (1+2+3)</t>
  </si>
  <si>
    <t>PROPOSICIÓN ECONÓMICA</t>
  </si>
  <si>
    <t>Oferta</t>
  </si>
  <si>
    <t>€/ud.</t>
  </si>
  <si>
    <t>€/año</t>
  </si>
  <si>
    <t>€/h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</si>
</sst>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6" x14ac:knownFonts="1">
    <font>
      <sz val="11"/>
      <color indexed="8"/>
      <name val="Calibri"/>
      <family val="2"/>
      <scheme val="minor"/>
    </font>
    <font>
      <sz val="11"/>
      <color indexed="8"/>
      <name val="Calibri"/>
      <family val="2"/>
      <scheme val="minor"/>
    </font>
    <font>
      <b/>
      <sz val="16"/>
      <color rgb="FF0070C0"/>
      <name val="Calibri"/>
      <family val="2"/>
      <scheme val="minor"/>
    </font>
    <font>
      <b/>
      <sz val="11"/>
      <color indexed="8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09">
    <xf numFmtId="0" fontId="0" fillId="0" borderId="0" xfId="0"/>
    <xf numFmtId="3" fontId="0" fillId="0" borderId="0" xfId="0" applyNumberFormat="1" applyBorder="1"/>
    <xf numFmtId="0" fontId="0" fillId="0" borderId="0" xfId="0" applyBorder="1"/>
    <xf numFmtId="0" fontId="0" fillId="0" borderId="0" xfId="0" applyAlignment="1">
      <alignment vertical="center"/>
    </xf>
    <xf numFmtId="0" fontId="3" fillId="0" borderId="3" xfId="0" applyFont="1" applyBorder="1"/>
    <xf numFmtId="164" fontId="0" fillId="0" borderId="0" xfId="0" applyNumberFormat="1"/>
    <xf numFmtId="0" fontId="3" fillId="0" borderId="0" xfId="0" applyFont="1" applyFill="1" applyBorder="1" applyAlignment="1">
      <alignment horizontal="left"/>
    </xf>
    <xf numFmtId="4" fontId="0" fillId="0" borderId="0" xfId="0" applyNumberFormat="1"/>
    <xf numFmtId="0" fontId="3" fillId="0" borderId="0" xfId="0" applyFont="1"/>
    <xf numFmtId="0" fontId="3" fillId="0" borderId="0" xfId="0" applyFont="1" applyAlignment="1">
      <alignment horizontal="left"/>
    </xf>
    <xf numFmtId="4" fontId="0" fillId="0" borderId="0" xfId="0" applyNumberFormat="1" applyFont="1"/>
    <xf numFmtId="4" fontId="0" fillId="0" borderId="0" xfId="0" applyNumberFormat="1" applyFont="1" applyBorder="1" applyAlignment="1">
      <alignment vertical="center"/>
    </xf>
    <xf numFmtId="4" fontId="3" fillId="0" borderId="0" xfId="0" applyNumberFormat="1" applyFont="1"/>
    <xf numFmtId="0" fontId="0" fillId="0" borderId="0" xfId="0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0" fillId="0" borderId="3" xfId="0" applyBorder="1"/>
    <xf numFmtId="9" fontId="0" fillId="0" borderId="0" xfId="1" applyNumberFormat="1" applyFont="1"/>
    <xf numFmtId="0" fontId="3" fillId="0" borderId="3" xfId="0" applyFont="1" applyBorder="1" applyAlignment="1" applyProtection="1">
      <alignment horizontal="center"/>
    </xf>
    <xf numFmtId="0" fontId="3" fillId="0" borderId="4" xfId="0" applyFont="1" applyBorder="1" applyAlignment="1" applyProtection="1">
      <alignment horizontal="center"/>
    </xf>
    <xf numFmtId="0" fontId="3" fillId="0" borderId="3" xfId="0" applyFont="1" applyFill="1" applyBorder="1" applyAlignment="1" applyProtection="1">
      <alignment horizontal="center"/>
    </xf>
    <xf numFmtId="0" fontId="0" fillId="0" borderId="0" xfId="0" applyProtection="1"/>
    <xf numFmtId="0" fontId="0" fillId="0" borderId="5" xfId="0" applyBorder="1" applyAlignment="1" applyProtection="1">
      <alignment horizontal="center"/>
    </xf>
    <xf numFmtId="3" fontId="3" fillId="0" borderId="5" xfId="0" applyNumberFormat="1" applyFont="1" applyBorder="1" applyProtection="1"/>
    <xf numFmtId="3" fontId="4" fillId="0" borderId="7" xfId="0" applyNumberFormat="1" applyFont="1" applyBorder="1" applyProtection="1"/>
    <xf numFmtId="3" fontId="0" fillId="0" borderId="7" xfId="0" applyNumberFormat="1" applyBorder="1" applyProtection="1"/>
    <xf numFmtId="3" fontId="0" fillId="0" borderId="8" xfId="0" applyNumberFormat="1" applyBorder="1" applyProtection="1"/>
    <xf numFmtId="0" fontId="0" fillId="0" borderId="6" xfId="0" applyBorder="1" applyAlignment="1" applyProtection="1">
      <alignment horizontal="center"/>
    </xf>
    <xf numFmtId="3" fontId="3" fillId="0" borderId="6" xfId="0" applyNumberFormat="1" applyFont="1" applyBorder="1" applyProtection="1"/>
    <xf numFmtId="3" fontId="4" fillId="0" borderId="0" xfId="0" applyNumberFormat="1" applyFont="1" applyBorder="1" applyProtection="1"/>
    <xf numFmtId="3" fontId="0" fillId="0" borderId="0" xfId="0" applyNumberFormat="1" applyBorder="1" applyProtection="1"/>
    <xf numFmtId="3" fontId="0" fillId="0" borderId="9" xfId="0" applyNumberFormat="1" applyBorder="1" applyProtection="1"/>
    <xf numFmtId="0" fontId="0" fillId="0" borderId="10" xfId="0" applyBorder="1" applyAlignment="1" applyProtection="1">
      <alignment horizontal="center"/>
    </xf>
    <xf numFmtId="3" fontId="3" fillId="0" borderId="10" xfId="0" applyNumberFormat="1" applyFont="1" applyBorder="1" applyProtection="1"/>
    <xf numFmtId="3" fontId="4" fillId="0" borderId="11" xfId="0" applyNumberFormat="1" applyFont="1" applyBorder="1" applyProtection="1"/>
    <xf numFmtId="3" fontId="0" fillId="0" borderId="11" xfId="0" applyNumberFormat="1" applyBorder="1" applyProtection="1"/>
    <xf numFmtId="3" fontId="0" fillId="0" borderId="12" xfId="0" applyNumberFormat="1" applyBorder="1" applyProtection="1"/>
    <xf numFmtId="0" fontId="3" fillId="0" borderId="10" xfId="0" applyFont="1" applyBorder="1" applyProtection="1"/>
    <xf numFmtId="3" fontId="3" fillId="0" borderId="3" xfId="0" applyNumberFormat="1" applyFont="1" applyBorder="1" applyAlignment="1" applyProtection="1">
      <alignment horizontal="right"/>
    </xf>
    <xf numFmtId="0" fontId="3" fillId="0" borderId="6" xfId="0" applyFont="1" applyBorder="1" applyAlignment="1" applyProtection="1">
      <alignment horizontal="left"/>
    </xf>
    <xf numFmtId="0" fontId="3" fillId="0" borderId="0" xfId="0" applyFont="1" applyBorder="1" applyAlignment="1" applyProtection="1">
      <alignment horizontal="center" vertical="center"/>
    </xf>
    <xf numFmtId="0" fontId="3" fillId="0" borderId="10" xfId="0" applyFont="1" applyBorder="1" applyAlignment="1" applyProtection="1">
      <alignment horizontal="left"/>
    </xf>
    <xf numFmtId="0" fontId="3" fillId="0" borderId="3" xfId="0" applyFont="1" applyBorder="1" applyAlignment="1" applyProtection="1">
      <alignment horizontal="center" vertical="center" wrapText="1"/>
    </xf>
    <xf numFmtId="0" fontId="3" fillId="0" borderId="12" xfId="0" applyFont="1" applyBorder="1" applyAlignment="1" applyProtection="1">
      <alignment horizontal="left" vertical="center"/>
    </xf>
    <xf numFmtId="0" fontId="0" fillId="0" borderId="10" xfId="0" applyBorder="1" applyAlignment="1" applyProtection="1">
      <alignment horizontal="center" vertical="center"/>
    </xf>
    <xf numFmtId="3" fontId="3" fillId="0" borderId="10" xfId="0" applyNumberFormat="1" applyFont="1" applyBorder="1" applyAlignment="1" applyProtection="1">
      <alignment vertical="center"/>
    </xf>
    <xf numFmtId="3" fontId="4" fillId="0" borderId="1" xfId="0" applyNumberFormat="1" applyFont="1" applyBorder="1" applyAlignment="1" applyProtection="1">
      <alignment vertical="center"/>
    </xf>
    <xf numFmtId="3" fontId="4" fillId="0" borderId="4" xfId="0" applyNumberFormat="1" applyFont="1" applyBorder="1" applyAlignment="1" applyProtection="1">
      <alignment vertical="center"/>
    </xf>
    <xf numFmtId="3" fontId="4" fillId="0" borderId="2" xfId="0" applyNumberFormat="1" applyFont="1" applyBorder="1" applyAlignment="1" applyProtection="1">
      <alignment vertical="center"/>
    </xf>
    <xf numFmtId="3" fontId="0" fillId="0" borderId="0" xfId="0" applyNumberFormat="1" applyBorder="1" applyAlignment="1" applyProtection="1">
      <alignment vertical="center"/>
    </xf>
    <xf numFmtId="0" fontId="3" fillId="0" borderId="0" xfId="0" applyFont="1" applyBorder="1" applyAlignment="1" applyProtection="1">
      <alignment horizontal="right" vertical="center"/>
    </xf>
    <xf numFmtId="0" fontId="0" fillId="0" borderId="0" xfId="0" applyAlignment="1" applyProtection="1">
      <alignment vertical="center"/>
    </xf>
    <xf numFmtId="0" fontId="0" fillId="0" borderId="3" xfId="0" applyBorder="1" applyAlignment="1" applyProtection="1">
      <alignment horizontal="center"/>
    </xf>
    <xf numFmtId="3" fontId="3" fillId="0" borderId="3" xfId="0" applyNumberFormat="1" applyFont="1" applyBorder="1" applyProtection="1"/>
    <xf numFmtId="3" fontId="0" fillId="0" borderId="1" xfId="0" applyNumberFormat="1" applyBorder="1" applyProtection="1"/>
    <xf numFmtId="3" fontId="0" fillId="0" borderId="4" xfId="0" applyNumberFormat="1" applyBorder="1" applyProtection="1"/>
    <xf numFmtId="3" fontId="0" fillId="0" borderId="2" xfId="0" applyNumberFormat="1" applyBorder="1" applyProtection="1"/>
    <xf numFmtId="4" fontId="0" fillId="0" borderId="0" xfId="0" applyNumberFormat="1" applyBorder="1" applyProtection="1"/>
    <xf numFmtId="0" fontId="3" fillId="0" borderId="3" xfId="0" applyFont="1" applyBorder="1" applyProtection="1"/>
    <xf numFmtId="4" fontId="4" fillId="0" borderId="5" xfId="0" applyNumberFormat="1" applyFont="1" applyBorder="1" applyProtection="1"/>
    <xf numFmtId="4" fontId="4" fillId="0" borderId="7" xfId="0" applyNumberFormat="1" applyFont="1" applyBorder="1" applyProtection="1"/>
    <xf numFmtId="4" fontId="0" fillId="0" borderId="7" xfId="0" applyNumberFormat="1" applyBorder="1" applyProtection="1"/>
    <xf numFmtId="4" fontId="0" fillId="0" borderId="8" xfId="0" applyNumberFormat="1" applyBorder="1" applyProtection="1"/>
    <xf numFmtId="4" fontId="3" fillId="0" borderId="5" xfId="0" applyNumberFormat="1" applyFont="1" applyBorder="1" applyProtection="1"/>
    <xf numFmtId="4" fontId="4" fillId="0" borderId="6" xfId="0" applyNumberFormat="1" applyFont="1" applyBorder="1" applyProtection="1"/>
    <xf numFmtId="4" fontId="4" fillId="0" borderId="0" xfId="0" applyNumberFormat="1" applyFont="1" applyBorder="1" applyProtection="1"/>
    <xf numFmtId="4" fontId="0" fillId="0" borderId="9" xfId="0" applyNumberFormat="1" applyBorder="1" applyProtection="1"/>
    <xf numFmtId="4" fontId="3" fillId="0" borderId="6" xfId="0" applyNumberFormat="1" applyFont="1" applyBorder="1" applyProtection="1"/>
    <xf numFmtId="4" fontId="4" fillId="0" borderId="10" xfId="0" applyNumberFormat="1" applyFont="1" applyBorder="1" applyProtection="1"/>
    <xf numFmtId="4" fontId="4" fillId="0" borderId="11" xfId="0" applyNumberFormat="1" applyFont="1" applyBorder="1" applyProtection="1"/>
    <xf numFmtId="4" fontId="0" fillId="0" borderId="11" xfId="0" applyNumberFormat="1" applyBorder="1" applyProtection="1"/>
    <xf numFmtId="4" fontId="0" fillId="0" borderId="12" xfId="0" applyNumberFormat="1" applyBorder="1" applyProtection="1"/>
    <xf numFmtId="4" fontId="3" fillId="0" borderId="10" xfId="0" applyNumberFormat="1" applyFont="1" applyBorder="1" applyProtection="1"/>
    <xf numFmtId="4" fontId="0" fillId="0" borderId="6" xfId="0" applyNumberFormat="1" applyBorder="1" applyProtection="1"/>
    <xf numFmtId="4" fontId="0" fillId="0" borderId="10" xfId="0" applyNumberFormat="1" applyBorder="1" applyProtection="1"/>
    <xf numFmtId="4" fontId="0" fillId="0" borderId="10" xfId="0" applyNumberFormat="1" applyBorder="1" applyAlignment="1" applyProtection="1">
      <alignment horizontal="right" vertical="center"/>
    </xf>
    <xf numFmtId="4" fontId="4" fillId="0" borderId="0" xfId="0" applyNumberFormat="1" applyFont="1" applyBorder="1" applyAlignment="1" applyProtection="1">
      <alignment vertical="center"/>
    </xf>
    <xf numFmtId="4" fontId="0" fillId="0" borderId="11" xfId="0" applyNumberFormat="1" applyBorder="1" applyAlignment="1" applyProtection="1">
      <alignment horizontal="center" vertical="center"/>
    </xf>
    <xf numFmtId="4" fontId="3" fillId="0" borderId="6" xfId="0" applyNumberFormat="1" applyFont="1" applyBorder="1" applyAlignment="1" applyProtection="1">
      <alignment horizontal="center" vertical="center"/>
    </xf>
    <xf numFmtId="4" fontId="3" fillId="0" borderId="0" xfId="0" applyNumberFormat="1" applyFont="1" applyBorder="1" applyAlignment="1" applyProtection="1">
      <alignment horizontal="center" vertical="center"/>
    </xf>
    <xf numFmtId="0" fontId="0" fillId="0" borderId="3" xfId="0" applyBorder="1" applyProtection="1"/>
    <xf numFmtId="4" fontId="0" fillId="0" borderId="4" xfId="0" applyNumberFormat="1" applyBorder="1" applyProtection="1"/>
    <xf numFmtId="4" fontId="3" fillId="0" borderId="3" xfId="0" applyNumberFormat="1" applyFont="1" applyBorder="1" applyProtection="1"/>
    <xf numFmtId="4" fontId="0" fillId="0" borderId="10" xfId="0" applyNumberFormat="1" applyBorder="1" applyAlignment="1" applyProtection="1">
      <alignment vertical="center"/>
    </xf>
    <xf numFmtId="4" fontId="0" fillId="0" borderId="11" xfId="0" applyNumberFormat="1" applyBorder="1" applyAlignment="1" applyProtection="1">
      <alignment vertical="center"/>
    </xf>
    <xf numFmtId="4" fontId="3" fillId="0" borderId="6" xfId="0" applyNumberFormat="1" applyFont="1" applyBorder="1" applyAlignment="1" applyProtection="1">
      <alignment vertical="center"/>
    </xf>
    <xf numFmtId="4" fontId="0" fillId="0" borderId="2" xfId="0" applyNumberFormat="1" applyBorder="1" applyProtection="1"/>
    <xf numFmtId="4" fontId="4" fillId="2" borderId="5" xfId="0" applyNumberFormat="1" applyFont="1" applyFill="1" applyBorder="1" applyProtection="1">
      <protection locked="0"/>
    </xf>
    <xf numFmtId="4" fontId="4" fillId="2" borderId="6" xfId="0" applyNumberFormat="1" applyFont="1" applyFill="1" applyBorder="1" applyProtection="1">
      <protection locked="0"/>
    </xf>
    <xf numFmtId="4" fontId="4" fillId="2" borderId="10" xfId="0" applyNumberFormat="1" applyFont="1" applyFill="1" applyBorder="1" applyProtection="1">
      <protection locked="0"/>
    </xf>
    <xf numFmtId="4" fontId="0" fillId="2" borderId="6" xfId="0" applyNumberFormat="1" applyFill="1" applyBorder="1" applyProtection="1">
      <protection locked="0"/>
    </xf>
    <xf numFmtId="4" fontId="0" fillId="2" borderId="10" xfId="0" applyNumberFormat="1" applyFill="1" applyBorder="1" applyProtection="1">
      <protection locked="0"/>
    </xf>
    <xf numFmtId="4" fontId="0" fillId="2" borderId="10" xfId="0" applyNumberFormat="1" applyFill="1" applyBorder="1" applyAlignment="1" applyProtection="1">
      <alignment vertical="center"/>
      <protection locked="0"/>
    </xf>
    <xf numFmtId="0" fontId="2" fillId="0" borderId="1" xfId="0" applyFont="1" applyBorder="1" applyAlignment="1" applyProtection="1">
      <alignment horizontal="left"/>
    </xf>
    <xf numFmtId="0" fontId="2" fillId="0" borderId="2" xfId="0" applyFont="1" applyBorder="1" applyAlignment="1" applyProtection="1">
      <alignment horizontal="left"/>
    </xf>
    <xf numFmtId="0" fontId="3" fillId="0" borderId="5" xfId="0" applyFont="1" applyBorder="1" applyAlignment="1" applyProtection="1">
      <alignment horizontal="center" vertical="center" wrapText="1"/>
    </xf>
    <xf numFmtId="0" fontId="3" fillId="0" borderId="6" xfId="0" applyFont="1" applyBorder="1" applyAlignment="1" applyProtection="1">
      <alignment horizontal="center" vertical="center"/>
    </xf>
    <xf numFmtId="0" fontId="3" fillId="0" borderId="6" xfId="0" applyFont="1" applyBorder="1" applyAlignment="1" applyProtection="1">
      <alignment horizontal="left" vertical="center" wrapText="1"/>
    </xf>
    <xf numFmtId="0" fontId="3" fillId="0" borderId="10" xfId="0" applyFont="1" applyBorder="1" applyAlignment="1" applyProtection="1">
      <alignment horizontal="left" vertical="center" wrapText="1"/>
    </xf>
    <xf numFmtId="3" fontId="3" fillId="0" borderId="3" xfId="0" applyNumberFormat="1" applyFont="1" applyBorder="1" applyAlignment="1" applyProtection="1">
      <alignment horizontal="right" vertical="center"/>
    </xf>
    <xf numFmtId="0" fontId="3" fillId="0" borderId="3" xfId="0" applyFont="1" applyBorder="1" applyAlignment="1" applyProtection="1">
      <alignment horizontal="right" vertical="center"/>
    </xf>
    <xf numFmtId="0" fontId="3" fillId="0" borderId="5" xfId="0" applyFont="1" applyBorder="1" applyAlignment="1" applyProtection="1">
      <alignment horizontal="left" vertical="center" wrapText="1"/>
    </xf>
    <xf numFmtId="0" fontId="3" fillId="0" borderId="5" xfId="0" applyFont="1" applyBorder="1" applyAlignment="1" applyProtection="1">
      <alignment horizontal="center" wrapText="1"/>
    </xf>
    <xf numFmtId="0" fontId="3" fillId="0" borderId="10" xfId="0" applyFont="1" applyBorder="1" applyAlignment="1" applyProtection="1">
      <alignment horizontal="center"/>
    </xf>
    <xf numFmtId="3" fontId="3" fillId="0" borderId="3" xfId="0" applyNumberFormat="1" applyFont="1" applyBorder="1" applyAlignment="1" applyProtection="1">
      <alignment horizontal="right"/>
    </xf>
    <xf numFmtId="0" fontId="3" fillId="0" borderId="3" xfId="0" applyFont="1" applyBorder="1" applyAlignment="1" applyProtection="1">
      <alignment horizontal="right"/>
    </xf>
    <xf numFmtId="0" fontId="5" fillId="0" borderId="1" xfId="0" applyFont="1" applyBorder="1" applyAlignment="1" applyProtection="1">
      <alignment horizontal="left"/>
    </xf>
    <xf numFmtId="0" fontId="5" fillId="0" borderId="2" xfId="0" applyFont="1" applyBorder="1" applyAlignment="1" applyProtection="1">
      <alignment horizontal="left"/>
    </xf>
    <xf numFmtId="4" fontId="3" fillId="0" borderId="3" xfId="0" applyNumberFormat="1" applyFont="1" applyBorder="1" applyAlignment="1" applyProtection="1">
      <alignment horizontal="center" vertical="center"/>
    </xf>
    <xf numFmtId="0" fontId="3" fillId="0" borderId="3" xfId="0" applyFont="1" applyBorder="1" applyAlignment="1" applyProtection="1">
      <alignment horizontal="center" vertical="center"/>
    </xf>
  </cellXfs>
  <cellStyles count="2">
    <cellStyle name="Normal" xfId="0" builtinId="0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AD57"/>
  <sheetViews>
    <sheetView tabSelected="1" topLeftCell="A19" zoomScale="85" zoomScaleNormal="85" workbookViewId="0">
      <selection activeCell="J58" sqref="J58"/>
    </sheetView>
  </sheetViews>
  <sheetFormatPr baseColWidth="10" defaultRowHeight="14.5" x14ac:dyDescent="0.35"/>
  <cols>
    <col min="2" max="2" width="14.1796875" bestFit="1" customWidth="1"/>
    <col min="3" max="3" width="22.7265625" customWidth="1"/>
    <col min="4" max="4" width="11.54296875" customWidth="1"/>
    <col min="5" max="5" width="9.54296875" customWidth="1"/>
    <col min="6" max="10" width="11.7265625" bestFit="1" customWidth="1"/>
    <col min="11" max="12" width="10.26953125" bestFit="1" customWidth="1"/>
    <col min="13" max="22" width="9.26953125" bestFit="1" customWidth="1"/>
    <col min="23" max="24" width="11.7265625" bestFit="1" customWidth="1"/>
    <col min="25" max="25" width="12.26953125" bestFit="1" customWidth="1"/>
    <col min="26" max="26" width="19.54296875" bestFit="1" customWidth="1"/>
    <col min="27" max="28" width="12.453125" customWidth="1"/>
    <col min="29" max="29" width="17" bestFit="1" customWidth="1"/>
    <col min="30" max="30" width="14.54296875" customWidth="1"/>
  </cols>
  <sheetData>
    <row r="2" spans="2:26" ht="21" x14ac:dyDescent="0.5">
      <c r="B2" s="92" t="s">
        <v>0</v>
      </c>
      <c r="C2" s="93"/>
      <c r="D2" s="17" t="s">
        <v>1</v>
      </c>
      <c r="E2" s="17" t="s">
        <v>2</v>
      </c>
      <c r="F2" s="18" t="s">
        <v>3</v>
      </c>
      <c r="G2" s="18" t="s">
        <v>4</v>
      </c>
      <c r="H2" s="18" t="s">
        <v>5</v>
      </c>
      <c r="I2" s="18" t="s">
        <v>6</v>
      </c>
      <c r="J2" s="18" t="s">
        <v>7</v>
      </c>
      <c r="K2" s="18" t="s">
        <v>8</v>
      </c>
      <c r="L2" s="18" t="s">
        <v>9</v>
      </c>
      <c r="M2" s="18" t="s">
        <v>10</v>
      </c>
      <c r="N2" s="18" t="s">
        <v>11</v>
      </c>
      <c r="O2" s="18" t="s">
        <v>12</v>
      </c>
      <c r="P2" s="18" t="s">
        <v>13</v>
      </c>
      <c r="Q2" s="18" t="s">
        <v>14</v>
      </c>
      <c r="R2" s="18" t="s">
        <v>15</v>
      </c>
      <c r="S2" s="18" t="s">
        <v>16</v>
      </c>
      <c r="T2" s="18" t="s">
        <v>17</v>
      </c>
      <c r="U2" s="18" t="s">
        <v>18</v>
      </c>
      <c r="V2" s="18" t="s">
        <v>19</v>
      </c>
      <c r="W2" s="19" t="s">
        <v>20</v>
      </c>
      <c r="X2" s="20"/>
    </row>
    <row r="3" spans="2:26" ht="15" customHeight="1" x14ac:dyDescent="0.35">
      <c r="B3" s="94" t="s">
        <v>21</v>
      </c>
      <c r="C3" s="96" t="s">
        <v>22</v>
      </c>
      <c r="D3" s="21">
        <v>15</v>
      </c>
      <c r="E3" s="22">
        <f t="shared" ref="E3:E15" si="0">SUM(F3:V3)</f>
        <v>74</v>
      </c>
      <c r="F3" s="23">
        <v>0</v>
      </c>
      <c r="G3" s="23">
        <v>74</v>
      </c>
      <c r="H3" s="23">
        <v>0</v>
      </c>
      <c r="I3" s="23">
        <v>0</v>
      </c>
      <c r="J3" s="23">
        <v>0</v>
      </c>
      <c r="K3" s="24"/>
      <c r="L3" s="24"/>
      <c r="M3" s="24"/>
      <c r="N3" s="24"/>
      <c r="O3" s="24"/>
      <c r="P3" s="24"/>
      <c r="Q3" s="24"/>
      <c r="R3" s="24"/>
      <c r="S3" s="24"/>
      <c r="T3" s="24"/>
      <c r="U3" s="24"/>
      <c r="V3" s="25"/>
      <c r="W3" s="98">
        <f>SUM(E3:E6)</f>
        <v>911</v>
      </c>
      <c r="X3" s="20"/>
    </row>
    <row r="4" spans="2:26" x14ac:dyDescent="0.35">
      <c r="B4" s="95"/>
      <c r="C4" s="96"/>
      <c r="D4" s="26">
        <v>20</v>
      </c>
      <c r="E4" s="27">
        <f t="shared" si="0"/>
        <v>3</v>
      </c>
      <c r="F4" s="28">
        <v>0</v>
      </c>
      <c r="G4" s="28">
        <v>3</v>
      </c>
      <c r="H4" s="28">
        <v>0</v>
      </c>
      <c r="I4" s="28">
        <v>0</v>
      </c>
      <c r="J4" s="28">
        <v>0</v>
      </c>
      <c r="K4" s="29"/>
      <c r="L4" s="29"/>
      <c r="M4" s="29"/>
      <c r="N4" s="29"/>
      <c r="O4" s="29"/>
      <c r="P4" s="29"/>
      <c r="Q4" s="29"/>
      <c r="R4" s="29"/>
      <c r="S4" s="29"/>
      <c r="T4" s="29"/>
      <c r="U4" s="29"/>
      <c r="V4" s="30"/>
      <c r="W4" s="99"/>
      <c r="X4" s="20"/>
    </row>
    <row r="5" spans="2:26" ht="15" customHeight="1" x14ac:dyDescent="0.35">
      <c r="B5" s="95"/>
      <c r="C5" s="96"/>
      <c r="D5" s="26">
        <v>25</v>
      </c>
      <c r="E5" s="27">
        <f t="shared" si="0"/>
        <v>304</v>
      </c>
      <c r="F5" s="28">
        <v>2</v>
      </c>
      <c r="G5" s="28">
        <v>23</v>
      </c>
      <c r="H5" s="28">
        <v>67</v>
      </c>
      <c r="I5" s="28">
        <v>108</v>
      </c>
      <c r="J5" s="28">
        <v>104</v>
      </c>
      <c r="K5" s="29"/>
      <c r="L5" s="29"/>
      <c r="M5" s="29"/>
      <c r="N5" s="29"/>
      <c r="O5" s="29"/>
      <c r="P5" s="29"/>
      <c r="Q5" s="29"/>
      <c r="R5" s="29"/>
      <c r="S5" s="29"/>
      <c r="T5" s="29"/>
      <c r="U5" s="29"/>
      <c r="V5" s="30"/>
      <c r="W5" s="99"/>
      <c r="X5" s="20"/>
    </row>
    <row r="6" spans="2:26" x14ac:dyDescent="0.35">
      <c r="B6" s="95"/>
      <c r="C6" s="97"/>
      <c r="D6" s="31">
        <v>30</v>
      </c>
      <c r="E6" s="32">
        <f t="shared" si="0"/>
        <v>530</v>
      </c>
      <c r="F6" s="33">
        <v>53</v>
      </c>
      <c r="G6" s="33">
        <v>140</v>
      </c>
      <c r="H6" s="33">
        <v>118</v>
      </c>
      <c r="I6" s="33">
        <v>135</v>
      </c>
      <c r="J6" s="33">
        <v>84</v>
      </c>
      <c r="K6" s="34"/>
      <c r="L6" s="34"/>
      <c r="M6" s="34"/>
      <c r="N6" s="34"/>
      <c r="O6" s="34"/>
      <c r="P6" s="34"/>
      <c r="Q6" s="34"/>
      <c r="R6" s="34"/>
      <c r="S6" s="34"/>
      <c r="T6" s="34"/>
      <c r="U6" s="34"/>
      <c r="V6" s="35"/>
      <c r="W6" s="99"/>
      <c r="X6" s="20"/>
    </row>
    <row r="7" spans="2:26" ht="15" customHeight="1" x14ac:dyDescent="0.35">
      <c r="B7" s="95"/>
      <c r="C7" s="100" t="s">
        <v>23</v>
      </c>
      <c r="D7" s="21">
        <v>40</v>
      </c>
      <c r="E7" s="22">
        <f t="shared" si="0"/>
        <v>1069</v>
      </c>
      <c r="F7" s="23">
        <v>234</v>
      </c>
      <c r="G7" s="23">
        <v>234</v>
      </c>
      <c r="H7" s="23">
        <v>190</v>
      </c>
      <c r="I7" s="23">
        <v>198</v>
      </c>
      <c r="J7" s="23">
        <v>213</v>
      </c>
      <c r="K7" s="24"/>
      <c r="L7" s="24"/>
      <c r="M7" s="24"/>
      <c r="N7" s="24"/>
      <c r="O7" s="24"/>
      <c r="P7" s="24"/>
      <c r="Q7" s="24"/>
      <c r="R7" s="24"/>
      <c r="S7" s="24"/>
      <c r="T7" s="24"/>
      <c r="U7" s="24"/>
      <c r="V7" s="25"/>
      <c r="W7" s="98">
        <f>SUM(E7:E14)</f>
        <v>1683</v>
      </c>
      <c r="X7" s="20"/>
    </row>
    <row r="8" spans="2:26" x14ac:dyDescent="0.35">
      <c r="B8" s="95"/>
      <c r="C8" s="96"/>
      <c r="D8" s="26">
        <v>50</v>
      </c>
      <c r="E8" s="27">
        <f t="shared" si="0"/>
        <v>385</v>
      </c>
      <c r="F8" s="28">
        <v>124</v>
      </c>
      <c r="G8" s="28">
        <v>78</v>
      </c>
      <c r="H8" s="28">
        <v>74</v>
      </c>
      <c r="I8" s="28">
        <v>40</v>
      </c>
      <c r="J8" s="28">
        <v>69</v>
      </c>
      <c r="K8" s="29"/>
      <c r="L8" s="29"/>
      <c r="M8" s="29"/>
      <c r="N8" s="29"/>
      <c r="O8" s="29"/>
      <c r="P8" s="29"/>
      <c r="Q8" s="29"/>
      <c r="R8" s="29"/>
      <c r="S8" s="29"/>
      <c r="T8" s="29"/>
      <c r="U8" s="29"/>
      <c r="V8" s="30"/>
      <c r="W8" s="99"/>
      <c r="X8" s="20"/>
    </row>
    <row r="9" spans="2:26" x14ac:dyDescent="0.35">
      <c r="B9" s="95"/>
      <c r="C9" s="96"/>
      <c r="D9" s="26">
        <v>65</v>
      </c>
      <c r="E9" s="27">
        <f t="shared" si="0"/>
        <v>104</v>
      </c>
      <c r="F9" s="28">
        <v>50</v>
      </c>
      <c r="G9" s="28">
        <v>13</v>
      </c>
      <c r="H9" s="28">
        <v>15</v>
      </c>
      <c r="I9" s="28">
        <v>14</v>
      </c>
      <c r="J9" s="28">
        <v>12</v>
      </c>
      <c r="K9" s="29"/>
      <c r="L9" s="29"/>
      <c r="M9" s="29"/>
      <c r="N9" s="29"/>
      <c r="O9" s="29"/>
      <c r="P9" s="29"/>
      <c r="Q9" s="29"/>
      <c r="R9" s="29"/>
      <c r="S9" s="29"/>
      <c r="T9" s="29"/>
      <c r="U9" s="29"/>
      <c r="V9" s="30"/>
      <c r="W9" s="99"/>
      <c r="X9" s="20"/>
    </row>
    <row r="10" spans="2:26" x14ac:dyDescent="0.35">
      <c r="B10" s="95"/>
      <c r="C10" s="96"/>
      <c r="D10" s="26">
        <v>80</v>
      </c>
      <c r="E10" s="27">
        <f t="shared" si="0"/>
        <v>70</v>
      </c>
      <c r="F10" s="28">
        <v>27</v>
      </c>
      <c r="G10" s="28">
        <v>12</v>
      </c>
      <c r="H10" s="28">
        <v>18</v>
      </c>
      <c r="I10" s="28">
        <v>4</v>
      </c>
      <c r="J10" s="28">
        <v>9</v>
      </c>
      <c r="K10" s="29"/>
      <c r="L10" s="29"/>
      <c r="M10" s="29"/>
      <c r="N10" s="29"/>
      <c r="O10" s="29"/>
      <c r="P10" s="29"/>
      <c r="Q10" s="29"/>
      <c r="R10" s="29"/>
      <c r="S10" s="29"/>
      <c r="T10" s="29"/>
      <c r="U10" s="29"/>
      <c r="V10" s="30"/>
      <c r="W10" s="99"/>
      <c r="X10" s="20"/>
    </row>
    <row r="11" spans="2:26" x14ac:dyDescent="0.35">
      <c r="B11" s="95"/>
      <c r="C11" s="96"/>
      <c r="D11" s="26">
        <v>100</v>
      </c>
      <c r="E11" s="27">
        <f t="shared" si="0"/>
        <v>46</v>
      </c>
      <c r="F11" s="28">
        <v>12</v>
      </c>
      <c r="G11" s="28">
        <v>2</v>
      </c>
      <c r="H11" s="28">
        <v>17</v>
      </c>
      <c r="I11" s="28">
        <v>3</v>
      </c>
      <c r="J11" s="28">
        <v>12</v>
      </c>
      <c r="K11" s="29"/>
      <c r="L11" s="29"/>
      <c r="M11" s="29"/>
      <c r="N11" s="29"/>
      <c r="O11" s="29"/>
      <c r="P11" s="29"/>
      <c r="Q11" s="29"/>
      <c r="R11" s="29"/>
      <c r="S11" s="29"/>
      <c r="T11" s="29"/>
      <c r="U11" s="29"/>
      <c r="V11" s="30"/>
      <c r="W11" s="99"/>
      <c r="X11" s="20"/>
    </row>
    <row r="12" spans="2:26" x14ac:dyDescent="0.35">
      <c r="B12" s="95"/>
      <c r="C12" s="96"/>
      <c r="D12" s="26">
        <v>150</v>
      </c>
      <c r="E12" s="27">
        <f t="shared" si="0"/>
        <v>5</v>
      </c>
      <c r="F12" s="28">
        <v>0</v>
      </c>
      <c r="G12" s="28">
        <v>2</v>
      </c>
      <c r="H12" s="28">
        <v>3</v>
      </c>
      <c r="I12" s="28">
        <v>0</v>
      </c>
      <c r="J12" s="28">
        <v>0</v>
      </c>
      <c r="K12" s="29"/>
      <c r="L12" s="29"/>
      <c r="M12" s="29"/>
      <c r="N12" s="29"/>
      <c r="O12" s="29"/>
      <c r="P12" s="29"/>
      <c r="Q12" s="29"/>
      <c r="R12" s="29"/>
      <c r="S12" s="29"/>
      <c r="T12" s="29"/>
      <c r="U12" s="29"/>
      <c r="V12" s="30"/>
      <c r="W12" s="99"/>
      <c r="X12" s="20"/>
    </row>
    <row r="13" spans="2:26" x14ac:dyDescent="0.35">
      <c r="B13" s="95"/>
      <c r="C13" s="96"/>
      <c r="D13" s="26">
        <v>200</v>
      </c>
      <c r="E13" s="27">
        <f t="shared" si="0"/>
        <v>2</v>
      </c>
      <c r="F13" s="28">
        <v>2</v>
      </c>
      <c r="G13" s="28">
        <v>0</v>
      </c>
      <c r="H13" s="28">
        <v>0</v>
      </c>
      <c r="I13" s="28">
        <v>0</v>
      </c>
      <c r="J13" s="28">
        <v>0</v>
      </c>
      <c r="K13" s="29"/>
      <c r="L13" s="29"/>
      <c r="M13" s="29"/>
      <c r="N13" s="29"/>
      <c r="O13" s="29"/>
      <c r="P13" s="29"/>
      <c r="Q13" s="29"/>
      <c r="R13" s="29"/>
      <c r="S13" s="29"/>
      <c r="T13" s="29"/>
      <c r="U13" s="29"/>
      <c r="V13" s="30"/>
      <c r="W13" s="99"/>
      <c r="X13" s="20"/>
    </row>
    <row r="14" spans="2:26" x14ac:dyDescent="0.35">
      <c r="B14" s="95"/>
      <c r="C14" s="96"/>
      <c r="D14" s="26">
        <v>250</v>
      </c>
      <c r="E14" s="27">
        <f t="shared" si="0"/>
        <v>2</v>
      </c>
      <c r="F14" s="28">
        <v>0</v>
      </c>
      <c r="G14" s="28">
        <v>0</v>
      </c>
      <c r="H14" s="28">
        <v>2</v>
      </c>
      <c r="I14" s="28">
        <v>0</v>
      </c>
      <c r="J14" s="28">
        <v>0</v>
      </c>
      <c r="K14" s="29"/>
      <c r="L14" s="29"/>
      <c r="M14" s="29"/>
      <c r="N14" s="29"/>
      <c r="O14" s="29"/>
      <c r="P14" s="29"/>
      <c r="Q14" s="29"/>
      <c r="R14" s="29"/>
      <c r="S14" s="29"/>
      <c r="T14" s="29"/>
      <c r="U14" s="29"/>
      <c r="V14" s="30"/>
      <c r="W14" s="99"/>
      <c r="X14" s="20"/>
    </row>
    <row r="15" spans="2:26" x14ac:dyDescent="0.35">
      <c r="B15" s="95"/>
      <c r="C15" s="36" t="s">
        <v>24</v>
      </c>
      <c r="D15" s="31" t="s">
        <v>25</v>
      </c>
      <c r="E15" s="32">
        <f t="shared" si="0"/>
        <v>1683</v>
      </c>
      <c r="F15" s="33">
        <f>SUM(F7:F14)</f>
        <v>449</v>
      </c>
      <c r="G15" s="33">
        <f>SUM(G7:G14)</f>
        <v>341</v>
      </c>
      <c r="H15" s="33">
        <f>SUM(H7:H14)</f>
        <v>319</v>
      </c>
      <c r="I15" s="33">
        <f>SUM(I7:I14)</f>
        <v>259</v>
      </c>
      <c r="J15" s="33">
        <f>SUM(J7:J14)</f>
        <v>315</v>
      </c>
      <c r="K15" s="34"/>
      <c r="L15" s="34"/>
      <c r="M15" s="34"/>
      <c r="N15" s="34"/>
      <c r="O15" s="34"/>
      <c r="P15" s="34"/>
      <c r="Q15" s="34"/>
      <c r="R15" s="34"/>
      <c r="S15" s="34"/>
      <c r="T15" s="34"/>
      <c r="U15" s="34"/>
      <c r="V15" s="35"/>
      <c r="W15" s="37">
        <f>E15</f>
        <v>1683</v>
      </c>
      <c r="X15" s="20"/>
    </row>
    <row r="16" spans="2:26" ht="15" customHeight="1" x14ac:dyDescent="0.35">
      <c r="B16" s="101" t="s">
        <v>26</v>
      </c>
      <c r="C16" s="38" t="s">
        <v>27</v>
      </c>
      <c r="D16" s="26" t="s">
        <v>25</v>
      </c>
      <c r="E16" s="27">
        <f>MAX(F16:V16)</f>
        <v>911</v>
      </c>
      <c r="F16" s="28">
        <f>SUM($F$3:F6)</f>
        <v>55</v>
      </c>
      <c r="G16" s="28">
        <f>SUM($F$3:G6)</f>
        <v>295</v>
      </c>
      <c r="H16" s="28">
        <f>SUM($F$3:H6)</f>
        <v>480</v>
      </c>
      <c r="I16" s="28">
        <f>SUM($F$3:I6)</f>
        <v>723</v>
      </c>
      <c r="J16" s="28">
        <f>SUM($F$3:J6)</f>
        <v>911</v>
      </c>
      <c r="K16" s="29">
        <f>SUM($F$3:K6)</f>
        <v>911</v>
      </c>
      <c r="L16" s="29">
        <f>SUM($F$3:L6)</f>
        <v>911</v>
      </c>
      <c r="M16" s="29">
        <f>SUM($F$3:M6)</f>
        <v>911</v>
      </c>
      <c r="N16" s="29">
        <f>SUM($F$3:N6)</f>
        <v>911</v>
      </c>
      <c r="O16" s="29">
        <f>SUM($F$3:O6)</f>
        <v>911</v>
      </c>
      <c r="P16" s="29">
        <f>SUM($F$3:P6)</f>
        <v>911</v>
      </c>
      <c r="Q16" s="29">
        <f>SUM($F$3:Q6)</f>
        <v>911</v>
      </c>
      <c r="R16" s="29">
        <f>SUM($F$3:R6)</f>
        <v>911</v>
      </c>
      <c r="S16" s="29">
        <f>SUM(G3:S6)</f>
        <v>856</v>
      </c>
      <c r="T16" s="29">
        <f>SUM(H3:T6)</f>
        <v>616</v>
      </c>
      <c r="U16" s="29">
        <f>SUM(I3:U6)</f>
        <v>431</v>
      </c>
      <c r="V16" s="29">
        <f>SUM(J3:V6)</f>
        <v>188</v>
      </c>
      <c r="W16" s="103">
        <f>SUM(E16:E17)</f>
        <v>2594</v>
      </c>
      <c r="X16" s="39"/>
      <c r="Y16" s="2"/>
      <c r="Z16" s="1"/>
    </row>
    <row r="17" spans="2:30" x14ac:dyDescent="0.35">
      <c r="B17" s="102"/>
      <c r="C17" s="40" t="s">
        <v>28</v>
      </c>
      <c r="D17" s="31" t="s">
        <v>25</v>
      </c>
      <c r="E17" s="32">
        <f>MAX(F17:V17)</f>
        <v>1683</v>
      </c>
      <c r="F17" s="33">
        <f>SUM($F$7:F14)</f>
        <v>449</v>
      </c>
      <c r="G17" s="33">
        <f>SUM($F$7:G14)</f>
        <v>790</v>
      </c>
      <c r="H17" s="33">
        <f>SUM($F$7:H14)</f>
        <v>1109</v>
      </c>
      <c r="I17" s="33">
        <f>SUM($F$7:I14)</f>
        <v>1368</v>
      </c>
      <c r="J17" s="33">
        <f>SUM($F$7:J14)</f>
        <v>1683</v>
      </c>
      <c r="K17" s="34">
        <f>SUM($F$7:K14)</f>
        <v>1683</v>
      </c>
      <c r="L17" s="34">
        <f>SUM($F$7:L14)</f>
        <v>1683</v>
      </c>
      <c r="M17" s="34">
        <f>SUM($F$7:M14)</f>
        <v>1683</v>
      </c>
      <c r="N17" s="34">
        <f>SUM($F$7:N14)</f>
        <v>1683</v>
      </c>
      <c r="O17" s="34">
        <f>SUM($F$7:O14)</f>
        <v>1683</v>
      </c>
      <c r="P17" s="34">
        <f>SUM($F$7:P14)</f>
        <v>1683</v>
      </c>
      <c r="Q17" s="34">
        <f>SUM($F$7:Q14)</f>
        <v>1683</v>
      </c>
      <c r="R17" s="34">
        <f>SUM($F$7:R14)</f>
        <v>1683</v>
      </c>
      <c r="S17" s="34">
        <f>SUM(G7:S14)</f>
        <v>1234</v>
      </c>
      <c r="T17" s="34">
        <f>SUM(H7:T14)</f>
        <v>893</v>
      </c>
      <c r="U17" s="34">
        <f>SUM(I7:U14)</f>
        <v>574</v>
      </c>
      <c r="V17" s="34">
        <f>SUM(J7:V14)</f>
        <v>315</v>
      </c>
      <c r="W17" s="104"/>
      <c r="X17" s="20"/>
    </row>
    <row r="18" spans="2:30" s="3" customFormat="1" ht="29" x14ac:dyDescent="0.35">
      <c r="B18" s="41" t="s">
        <v>29</v>
      </c>
      <c r="C18" s="42" t="s">
        <v>30</v>
      </c>
      <c r="D18" s="43" t="s">
        <v>25</v>
      </c>
      <c r="E18" s="44">
        <f>SUM(F18:J18)</f>
        <v>1800</v>
      </c>
      <c r="F18" s="45">
        <v>720</v>
      </c>
      <c r="G18" s="46">
        <v>270</v>
      </c>
      <c r="H18" s="46">
        <v>270</v>
      </c>
      <c r="I18" s="46">
        <v>270</v>
      </c>
      <c r="J18" s="47">
        <v>270</v>
      </c>
      <c r="K18" s="48"/>
      <c r="L18" s="48"/>
      <c r="M18" s="48"/>
      <c r="N18" s="48"/>
      <c r="O18" s="48"/>
      <c r="P18" s="48"/>
      <c r="Q18" s="48"/>
      <c r="R18" s="48"/>
      <c r="S18" s="48"/>
      <c r="T18" s="48"/>
      <c r="U18" s="48"/>
      <c r="V18" s="48"/>
      <c r="W18" s="49"/>
      <c r="X18" s="50"/>
    </row>
    <row r="19" spans="2:30" x14ac:dyDescent="0.35">
      <c r="B19" s="105" t="s">
        <v>31</v>
      </c>
      <c r="C19" s="106"/>
      <c r="D19" s="51" t="s">
        <v>25</v>
      </c>
      <c r="E19" s="52">
        <f t="shared" ref="E19:J19" si="1">SUM(E3:E14)</f>
        <v>2594</v>
      </c>
      <c r="F19" s="53">
        <f t="shared" si="1"/>
        <v>504</v>
      </c>
      <c r="G19" s="54">
        <f t="shared" si="1"/>
        <v>581</v>
      </c>
      <c r="H19" s="54">
        <f t="shared" si="1"/>
        <v>504</v>
      </c>
      <c r="I19" s="54">
        <f t="shared" si="1"/>
        <v>502</v>
      </c>
      <c r="J19" s="55">
        <f t="shared" si="1"/>
        <v>503</v>
      </c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20"/>
      <c r="X19" s="20"/>
    </row>
    <row r="20" spans="2:30" x14ac:dyDescent="0.35">
      <c r="B20" s="20"/>
      <c r="C20" s="20"/>
      <c r="D20" s="20"/>
      <c r="E20" s="20"/>
      <c r="F20" s="20"/>
      <c r="G20" s="20"/>
      <c r="H20" s="20"/>
      <c r="I20" s="20"/>
      <c r="J20" s="20"/>
      <c r="K20" s="20"/>
      <c r="L20" s="20"/>
      <c r="M20" s="20"/>
      <c r="N20" s="20"/>
      <c r="O20" s="20"/>
      <c r="P20" s="20"/>
      <c r="Q20" s="20"/>
      <c r="R20" s="20"/>
      <c r="S20" s="20"/>
      <c r="T20" s="20"/>
      <c r="U20" s="20"/>
      <c r="V20" s="20"/>
      <c r="W20" s="20"/>
      <c r="X20" s="20"/>
    </row>
    <row r="21" spans="2:30" ht="21" x14ac:dyDescent="0.5">
      <c r="B21" s="92" t="s">
        <v>32</v>
      </c>
      <c r="C21" s="93"/>
      <c r="D21" s="17" t="s">
        <v>1</v>
      </c>
      <c r="E21" s="57" t="s">
        <v>33</v>
      </c>
      <c r="F21" s="18" t="s">
        <v>3</v>
      </c>
      <c r="G21" s="18" t="s">
        <v>4</v>
      </c>
      <c r="H21" s="18" t="s">
        <v>5</v>
      </c>
      <c r="I21" s="18" t="s">
        <v>6</v>
      </c>
      <c r="J21" s="18" t="s">
        <v>7</v>
      </c>
      <c r="K21" s="18" t="s">
        <v>8</v>
      </c>
      <c r="L21" s="18" t="s">
        <v>9</v>
      </c>
      <c r="M21" s="18" t="s">
        <v>10</v>
      </c>
      <c r="N21" s="18" t="s">
        <v>11</v>
      </c>
      <c r="O21" s="18" t="s">
        <v>12</v>
      </c>
      <c r="P21" s="18" t="s">
        <v>13</v>
      </c>
      <c r="Q21" s="18" t="s">
        <v>14</v>
      </c>
      <c r="R21" s="18" t="s">
        <v>15</v>
      </c>
      <c r="S21" s="18" t="s">
        <v>16</v>
      </c>
      <c r="T21" s="18" t="s">
        <v>17</v>
      </c>
      <c r="U21" s="18" t="s">
        <v>18</v>
      </c>
      <c r="V21" s="18" t="s">
        <v>19</v>
      </c>
      <c r="W21" s="17" t="s">
        <v>20</v>
      </c>
      <c r="X21" s="17" t="s">
        <v>20</v>
      </c>
    </row>
    <row r="22" spans="2:30" x14ac:dyDescent="0.35">
      <c r="B22" s="94" t="s">
        <v>21</v>
      </c>
      <c r="C22" s="96" t="s">
        <v>22</v>
      </c>
      <c r="D22" s="21">
        <v>15</v>
      </c>
      <c r="E22" s="58">
        <v>109.24999999999999</v>
      </c>
      <c r="F22" s="59">
        <f t="shared" ref="F22:J31" si="2">F3*$E22</f>
        <v>0</v>
      </c>
      <c r="G22" s="59">
        <f t="shared" si="2"/>
        <v>8084.4999999999991</v>
      </c>
      <c r="H22" s="59">
        <f t="shared" si="2"/>
        <v>0</v>
      </c>
      <c r="I22" s="59">
        <f t="shared" si="2"/>
        <v>0</v>
      </c>
      <c r="J22" s="59">
        <f t="shared" si="2"/>
        <v>0</v>
      </c>
      <c r="K22" s="60"/>
      <c r="L22" s="60"/>
      <c r="M22" s="60"/>
      <c r="N22" s="60"/>
      <c r="O22" s="60"/>
      <c r="P22" s="60"/>
      <c r="Q22" s="60"/>
      <c r="R22" s="60"/>
      <c r="S22" s="60"/>
      <c r="T22" s="60"/>
      <c r="U22" s="60"/>
      <c r="V22" s="61"/>
      <c r="W22" s="62">
        <f>SUM(F22:V22)</f>
        <v>8084.4999999999991</v>
      </c>
      <c r="X22" s="107">
        <f>SUM(W22:W34)</f>
        <v>1643410.5244949493</v>
      </c>
      <c r="AD22" s="5"/>
    </row>
    <row r="23" spans="2:30" x14ac:dyDescent="0.35">
      <c r="B23" s="95"/>
      <c r="C23" s="96"/>
      <c r="D23" s="26">
        <v>20</v>
      </c>
      <c r="E23" s="63">
        <v>132.25</v>
      </c>
      <c r="F23" s="64">
        <f t="shared" si="2"/>
        <v>0</v>
      </c>
      <c r="G23" s="64">
        <f t="shared" si="2"/>
        <v>396.75</v>
      </c>
      <c r="H23" s="64">
        <f t="shared" si="2"/>
        <v>0</v>
      </c>
      <c r="I23" s="64">
        <f t="shared" si="2"/>
        <v>0</v>
      </c>
      <c r="J23" s="64">
        <f t="shared" si="2"/>
        <v>0</v>
      </c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65"/>
      <c r="W23" s="66">
        <f t="shared" ref="W23:W36" si="3">SUM(F23:V23)</f>
        <v>396.75</v>
      </c>
      <c r="X23" s="108"/>
      <c r="Z23" s="6"/>
      <c r="AD23" s="5"/>
    </row>
    <row r="24" spans="2:30" x14ac:dyDescent="0.35">
      <c r="B24" s="95"/>
      <c r="C24" s="96"/>
      <c r="D24" s="26">
        <v>25</v>
      </c>
      <c r="E24" s="63">
        <v>206.59</v>
      </c>
      <c r="F24" s="64">
        <f t="shared" si="2"/>
        <v>413.18</v>
      </c>
      <c r="G24" s="64">
        <f t="shared" si="2"/>
        <v>4751.57</v>
      </c>
      <c r="H24" s="64">
        <f t="shared" si="2"/>
        <v>13841.53</v>
      </c>
      <c r="I24" s="64">
        <f t="shared" si="2"/>
        <v>22311.72</v>
      </c>
      <c r="J24" s="64">
        <f t="shared" si="2"/>
        <v>21485.360000000001</v>
      </c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65"/>
      <c r="W24" s="66">
        <f t="shared" si="3"/>
        <v>62803.360000000001</v>
      </c>
      <c r="X24" s="108"/>
      <c r="Z24" s="6"/>
      <c r="AA24" s="7"/>
      <c r="AD24" s="5"/>
    </row>
    <row r="25" spans="2:30" x14ac:dyDescent="0.35">
      <c r="B25" s="95"/>
      <c r="C25" s="97"/>
      <c r="D25" s="31">
        <v>30</v>
      </c>
      <c r="E25" s="67">
        <v>256.44</v>
      </c>
      <c r="F25" s="68">
        <f t="shared" si="2"/>
        <v>13591.32</v>
      </c>
      <c r="G25" s="68">
        <f t="shared" si="2"/>
        <v>35901.599999999999</v>
      </c>
      <c r="H25" s="68">
        <f t="shared" si="2"/>
        <v>30259.919999999998</v>
      </c>
      <c r="I25" s="68">
        <f t="shared" si="2"/>
        <v>34619.4</v>
      </c>
      <c r="J25" s="68">
        <f t="shared" si="2"/>
        <v>21540.959999999999</v>
      </c>
      <c r="K25" s="69"/>
      <c r="L25" s="69"/>
      <c r="M25" s="69"/>
      <c r="N25" s="69"/>
      <c r="O25" s="69"/>
      <c r="P25" s="69"/>
      <c r="Q25" s="69"/>
      <c r="R25" s="69"/>
      <c r="S25" s="69"/>
      <c r="T25" s="69"/>
      <c r="U25" s="69"/>
      <c r="V25" s="70"/>
      <c r="W25" s="71">
        <f t="shared" si="3"/>
        <v>135913.19999999998</v>
      </c>
      <c r="X25" s="108"/>
      <c r="Z25" s="6"/>
      <c r="AA25" s="7"/>
      <c r="AD25" s="5"/>
    </row>
    <row r="26" spans="2:30" x14ac:dyDescent="0.35">
      <c r="B26" s="95"/>
      <c r="C26" s="100" t="s">
        <v>23</v>
      </c>
      <c r="D26" s="21">
        <v>40</v>
      </c>
      <c r="E26" s="58">
        <v>613.76</v>
      </c>
      <c r="F26" s="59">
        <f t="shared" si="2"/>
        <v>143619.84</v>
      </c>
      <c r="G26" s="59">
        <f t="shared" si="2"/>
        <v>143619.84</v>
      </c>
      <c r="H26" s="59">
        <f t="shared" si="2"/>
        <v>116614.39999999999</v>
      </c>
      <c r="I26" s="59">
        <f t="shared" si="2"/>
        <v>121524.48</v>
      </c>
      <c r="J26" s="59">
        <f t="shared" si="2"/>
        <v>130730.88</v>
      </c>
      <c r="K26" s="60"/>
      <c r="L26" s="60"/>
      <c r="M26" s="60"/>
      <c r="N26" s="60"/>
      <c r="O26" s="60"/>
      <c r="P26" s="60"/>
      <c r="Q26" s="60"/>
      <c r="R26" s="60"/>
      <c r="S26" s="60"/>
      <c r="T26" s="60"/>
      <c r="U26" s="60"/>
      <c r="V26" s="61"/>
      <c r="W26" s="62">
        <f t="shared" si="3"/>
        <v>656109.43999999994</v>
      </c>
      <c r="X26" s="108"/>
      <c r="AD26" s="5"/>
    </row>
    <row r="27" spans="2:30" x14ac:dyDescent="0.35">
      <c r="B27" s="95"/>
      <c r="C27" s="96"/>
      <c r="D27" s="26">
        <v>50</v>
      </c>
      <c r="E27" s="63">
        <v>811.92</v>
      </c>
      <c r="F27" s="64">
        <f t="shared" si="2"/>
        <v>100678.08</v>
      </c>
      <c r="G27" s="64">
        <f t="shared" si="2"/>
        <v>63329.759999999995</v>
      </c>
      <c r="H27" s="64">
        <f t="shared" si="2"/>
        <v>60082.079999999994</v>
      </c>
      <c r="I27" s="64">
        <f t="shared" si="2"/>
        <v>32476.799999999999</v>
      </c>
      <c r="J27" s="64">
        <f t="shared" si="2"/>
        <v>56022.479999999996</v>
      </c>
      <c r="K27" s="56"/>
      <c r="L27" s="56"/>
      <c r="M27" s="56"/>
      <c r="N27" s="56"/>
      <c r="O27" s="56"/>
      <c r="P27" s="56"/>
      <c r="Q27" s="56"/>
      <c r="R27" s="56"/>
      <c r="S27" s="56"/>
      <c r="T27" s="56"/>
      <c r="U27" s="56"/>
      <c r="V27" s="65"/>
      <c r="W27" s="66">
        <f t="shared" si="3"/>
        <v>312589.19999999995</v>
      </c>
      <c r="X27" s="108"/>
      <c r="AD27" s="5"/>
    </row>
    <row r="28" spans="2:30" x14ac:dyDescent="0.35">
      <c r="B28" s="95"/>
      <c r="C28" s="96"/>
      <c r="D28" s="26">
        <v>65</v>
      </c>
      <c r="E28" s="63">
        <v>975.19</v>
      </c>
      <c r="F28" s="64">
        <f t="shared" si="2"/>
        <v>48759.5</v>
      </c>
      <c r="G28" s="64">
        <f t="shared" si="2"/>
        <v>12677.470000000001</v>
      </c>
      <c r="H28" s="64">
        <f t="shared" si="2"/>
        <v>14627.85</v>
      </c>
      <c r="I28" s="64">
        <f t="shared" si="2"/>
        <v>13652.66</v>
      </c>
      <c r="J28" s="64">
        <f t="shared" si="2"/>
        <v>11702.28</v>
      </c>
      <c r="K28" s="56"/>
      <c r="L28" s="56"/>
      <c r="M28" s="56"/>
      <c r="N28" s="56"/>
      <c r="O28" s="56"/>
      <c r="P28" s="56"/>
      <c r="Q28" s="56"/>
      <c r="R28" s="56"/>
      <c r="S28" s="56"/>
      <c r="T28" s="56"/>
      <c r="U28" s="56"/>
      <c r="V28" s="65"/>
      <c r="W28" s="66">
        <f t="shared" si="3"/>
        <v>101419.76000000001</v>
      </c>
      <c r="X28" s="108"/>
      <c r="AA28" s="8"/>
      <c r="AB28" s="8"/>
      <c r="AC28" s="8"/>
      <c r="AD28" s="5"/>
    </row>
    <row r="29" spans="2:30" x14ac:dyDescent="0.35">
      <c r="B29" s="95"/>
      <c r="C29" s="96"/>
      <c r="D29" s="26">
        <v>80</v>
      </c>
      <c r="E29" s="63">
        <v>1062.42</v>
      </c>
      <c r="F29" s="64">
        <f t="shared" si="2"/>
        <v>28685.340000000004</v>
      </c>
      <c r="G29" s="64">
        <f t="shared" si="2"/>
        <v>12749.04</v>
      </c>
      <c r="H29" s="64">
        <f t="shared" si="2"/>
        <v>19123.560000000001</v>
      </c>
      <c r="I29" s="64">
        <f t="shared" si="2"/>
        <v>4249.68</v>
      </c>
      <c r="J29" s="64">
        <f t="shared" si="2"/>
        <v>9561.7800000000007</v>
      </c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65"/>
      <c r="W29" s="66">
        <f t="shared" si="3"/>
        <v>74369.400000000009</v>
      </c>
      <c r="X29" s="108"/>
      <c r="Z29" s="9"/>
      <c r="AA29" s="10"/>
      <c r="AB29" s="10"/>
      <c r="AD29" s="5"/>
    </row>
    <row r="30" spans="2:30" x14ac:dyDescent="0.35">
      <c r="B30" s="95"/>
      <c r="C30" s="96"/>
      <c r="D30" s="26">
        <v>100</v>
      </c>
      <c r="E30" s="63">
        <v>1373.99</v>
      </c>
      <c r="F30" s="64">
        <f t="shared" si="2"/>
        <v>16487.88</v>
      </c>
      <c r="G30" s="64">
        <f t="shared" si="2"/>
        <v>2747.98</v>
      </c>
      <c r="H30" s="64">
        <f t="shared" si="2"/>
        <v>23357.83</v>
      </c>
      <c r="I30" s="64">
        <f t="shared" si="2"/>
        <v>4121.97</v>
      </c>
      <c r="J30" s="64">
        <f t="shared" si="2"/>
        <v>16487.88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65"/>
      <c r="W30" s="66">
        <f t="shared" si="3"/>
        <v>63203.540000000008</v>
      </c>
      <c r="X30" s="108"/>
      <c r="Z30" s="9"/>
      <c r="AA30" s="10"/>
      <c r="AB30" s="10"/>
      <c r="AD30" s="5"/>
    </row>
    <row r="31" spans="2:30" x14ac:dyDescent="0.35">
      <c r="B31" s="95"/>
      <c r="C31" s="96"/>
      <c r="D31" s="26">
        <v>150</v>
      </c>
      <c r="E31" s="63">
        <v>1747.88</v>
      </c>
      <c r="F31" s="64">
        <f t="shared" si="2"/>
        <v>0</v>
      </c>
      <c r="G31" s="64">
        <f t="shared" si="2"/>
        <v>3495.76</v>
      </c>
      <c r="H31" s="64">
        <f t="shared" si="2"/>
        <v>5243.64</v>
      </c>
      <c r="I31" s="64">
        <f t="shared" si="2"/>
        <v>0</v>
      </c>
      <c r="J31" s="64">
        <f t="shared" si="2"/>
        <v>0</v>
      </c>
      <c r="K31" s="56"/>
      <c r="L31" s="56"/>
      <c r="M31" s="56"/>
      <c r="N31" s="56"/>
      <c r="O31" s="56"/>
      <c r="P31" s="56"/>
      <c r="Q31" s="56"/>
      <c r="R31" s="56"/>
      <c r="S31" s="56"/>
      <c r="T31" s="56"/>
      <c r="U31" s="56"/>
      <c r="V31" s="65"/>
      <c r="W31" s="66">
        <f t="shared" si="3"/>
        <v>8739.4000000000015</v>
      </c>
      <c r="X31" s="108"/>
      <c r="Z31" s="9"/>
      <c r="AA31" s="11"/>
      <c r="AB31" s="10"/>
      <c r="AD31" s="5"/>
    </row>
    <row r="32" spans="2:30" x14ac:dyDescent="0.35">
      <c r="B32" s="95"/>
      <c r="C32" s="96"/>
      <c r="D32" s="26">
        <v>200</v>
      </c>
      <c r="E32" s="63">
        <v>1782.0872474747475</v>
      </c>
      <c r="F32" s="64">
        <f t="shared" ref="F32:J37" si="4">F13*$E32</f>
        <v>3564.1744949494951</v>
      </c>
      <c r="G32" s="64">
        <f t="shared" si="4"/>
        <v>0</v>
      </c>
      <c r="H32" s="64">
        <f t="shared" si="4"/>
        <v>0</v>
      </c>
      <c r="I32" s="64">
        <f t="shared" si="4"/>
        <v>0</v>
      </c>
      <c r="J32" s="64">
        <f t="shared" si="4"/>
        <v>0</v>
      </c>
      <c r="K32" s="56"/>
      <c r="L32" s="56"/>
      <c r="M32" s="56"/>
      <c r="N32" s="56"/>
      <c r="O32" s="56"/>
      <c r="P32" s="56"/>
      <c r="Q32" s="56"/>
      <c r="R32" s="56"/>
      <c r="S32" s="56"/>
      <c r="T32" s="56"/>
      <c r="U32" s="56"/>
      <c r="V32" s="65"/>
      <c r="W32" s="66">
        <f t="shared" si="3"/>
        <v>3564.1744949494951</v>
      </c>
      <c r="X32" s="108"/>
      <c r="Z32" s="9"/>
      <c r="AA32" s="12"/>
      <c r="AB32" s="12"/>
      <c r="AC32" s="16"/>
      <c r="AD32" s="5"/>
    </row>
    <row r="33" spans="2:30" x14ac:dyDescent="0.35">
      <c r="B33" s="95"/>
      <c r="C33" s="96"/>
      <c r="D33" s="26">
        <v>250</v>
      </c>
      <c r="E33" s="63">
        <v>2433.33</v>
      </c>
      <c r="F33" s="64">
        <f t="shared" si="4"/>
        <v>0</v>
      </c>
      <c r="G33" s="64">
        <f t="shared" si="4"/>
        <v>0</v>
      </c>
      <c r="H33" s="64">
        <f t="shared" si="4"/>
        <v>4866.66</v>
      </c>
      <c r="I33" s="64">
        <f t="shared" si="4"/>
        <v>0</v>
      </c>
      <c r="J33" s="64">
        <f t="shared" si="4"/>
        <v>0</v>
      </c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65"/>
      <c r="W33" s="66">
        <f t="shared" si="3"/>
        <v>4866.66</v>
      </c>
      <c r="X33" s="108"/>
      <c r="Z33" s="9"/>
      <c r="AA33" s="12"/>
      <c r="AB33" s="12"/>
      <c r="AC33" s="16"/>
      <c r="AD33" s="5"/>
    </row>
    <row r="34" spans="2:30" x14ac:dyDescent="0.35">
      <c r="B34" s="95"/>
      <c r="C34" s="40" t="s">
        <v>24</v>
      </c>
      <c r="D34" s="31" t="s">
        <v>25</v>
      </c>
      <c r="E34" s="67">
        <v>125.58</v>
      </c>
      <c r="F34" s="68">
        <f t="shared" si="4"/>
        <v>56385.42</v>
      </c>
      <c r="G34" s="68">
        <f t="shared" si="4"/>
        <v>42822.78</v>
      </c>
      <c r="H34" s="68">
        <f t="shared" si="4"/>
        <v>40060.019999999997</v>
      </c>
      <c r="I34" s="68">
        <f t="shared" si="4"/>
        <v>32525.22</v>
      </c>
      <c r="J34" s="68">
        <f t="shared" si="4"/>
        <v>39557.699999999997</v>
      </c>
      <c r="K34" s="69"/>
      <c r="L34" s="69"/>
      <c r="M34" s="69"/>
      <c r="N34" s="69"/>
      <c r="O34" s="69"/>
      <c r="P34" s="69"/>
      <c r="Q34" s="69"/>
      <c r="R34" s="69"/>
      <c r="S34" s="69"/>
      <c r="T34" s="69"/>
      <c r="U34" s="69"/>
      <c r="V34" s="70"/>
      <c r="W34" s="71">
        <f t="shared" si="3"/>
        <v>211351.14</v>
      </c>
      <c r="X34" s="108"/>
      <c r="AA34" s="12"/>
      <c r="AB34" s="12"/>
      <c r="AD34" s="5"/>
    </row>
    <row r="35" spans="2:30" x14ac:dyDescent="0.35">
      <c r="B35" s="101" t="s">
        <v>26</v>
      </c>
      <c r="C35" s="38" t="s">
        <v>27</v>
      </c>
      <c r="D35" s="26" t="s">
        <v>25</v>
      </c>
      <c r="E35" s="72">
        <v>7.44</v>
      </c>
      <c r="F35" s="56">
        <f t="shared" si="4"/>
        <v>409.20000000000005</v>
      </c>
      <c r="G35" s="56">
        <f t="shared" si="4"/>
        <v>2194.8000000000002</v>
      </c>
      <c r="H35" s="56">
        <f t="shared" si="4"/>
        <v>3571.2000000000003</v>
      </c>
      <c r="I35" s="56">
        <f t="shared" si="4"/>
        <v>5379.12</v>
      </c>
      <c r="J35" s="56">
        <f t="shared" si="4"/>
        <v>6777.84</v>
      </c>
      <c r="K35" s="56">
        <f t="shared" ref="K35:V35" si="5">K16*$E35</f>
        <v>6777.84</v>
      </c>
      <c r="L35" s="56">
        <f t="shared" si="5"/>
        <v>6777.84</v>
      </c>
      <c r="M35" s="56">
        <f t="shared" si="5"/>
        <v>6777.84</v>
      </c>
      <c r="N35" s="56">
        <f t="shared" si="5"/>
        <v>6777.84</v>
      </c>
      <c r="O35" s="56">
        <f t="shared" si="5"/>
        <v>6777.84</v>
      </c>
      <c r="P35" s="56">
        <f t="shared" si="5"/>
        <v>6777.84</v>
      </c>
      <c r="Q35" s="56">
        <f t="shared" si="5"/>
        <v>6777.84</v>
      </c>
      <c r="R35" s="56">
        <f t="shared" si="5"/>
        <v>6777.84</v>
      </c>
      <c r="S35" s="56">
        <f t="shared" si="5"/>
        <v>6368.64</v>
      </c>
      <c r="T35" s="56">
        <f t="shared" si="5"/>
        <v>4583.04</v>
      </c>
      <c r="U35" s="56">
        <f t="shared" si="5"/>
        <v>3206.6400000000003</v>
      </c>
      <c r="V35" s="56">
        <f t="shared" si="5"/>
        <v>1398.72</v>
      </c>
      <c r="W35" s="62">
        <f t="shared" si="3"/>
        <v>88111.919999999984</v>
      </c>
      <c r="X35" s="107">
        <f>SUM(W35:W36)</f>
        <v>355910.88</v>
      </c>
      <c r="AD35" s="5"/>
    </row>
    <row r="36" spans="2:30" x14ac:dyDescent="0.35">
      <c r="B36" s="102"/>
      <c r="C36" s="40" t="s">
        <v>28</v>
      </c>
      <c r="D36" s="31" t="s">
        <v>25</v>
      </c>
      <c r="E36" s="73">
        <v>12.24</v>
      </c>
      <c r="F36" s="69">
        <f t="shared" si="4"/>
        <v>5495.76</v>
      </c>
      <c r="G36" s="69">
        <f t="shared" si="4"/>
        <v>9669.6</v>
      </c>
      <c r="H36" s="69">
        <f t="shared" si="4"/>
        <v>13574.16</v>
      </c>
      <c r="I36" s="69">
        <f t="shared" si="4"/>
        <v>16744.32</v>
      </c>
      <c r="J36" s="69">
        <f t="shared" si="4"/>
        <v>20599.920000000002</v>
      </c>
      <c r="K36" s="69">
        <f t="shared" ref="K36:V36" si="6">K17*$E36</f>
        <v>20599.920000000002</v>
      </c>
      <c r="L36" s="69">
        <f t="shared" si="6"/>
        <v>20599.920000000002</v>
      </c>
      <c r="M36" s="69">
        <f t="shared" si="6"/>
        <v>20599.920000000002</v>
      </c>
      <c r="N36" s="69">
        <f t="shared" si="6"/>
        <v>20599.920000000002</v>
      </c>
      <c r="O36" s="69">
        <f t="shared" si="6"/>
        <v>20599.920000000002</v>
      </c>
      <c r="P36" s="69">
        <f t="shared" si="6"/>
        <v>20599.920000000002</v>
      </c>
      <c r="Q36" s="69">
        <f t="shared" si="6"/>
        <v>20599.920000000002</v>
      </c>
      <c r="R36" s="69">
        <f t="shared" si="6"/>
        <v>20599.920000000002</v>
      </c>
      <c r="S36" s="69">
        <f t="shared" si="6"/>
        <v>15104.16</v>
      </c>
      <c r="T36" s="69">
        <f t="shared" si="6"/>
        <v>10930.32</v>
      </c>
      <c r="U36" s="69">
        <f t="shared" si="6"/>
        <v>7025.76</v>
      </c>
      <c r="V36" s="69">
        <f t="shared" si="6"/>
        <v>3855.6</v>
      </c>
      <c r="W36" s="71">
        <f t="shared" si="3"/>
        <v>267798.96000000002</v>
      </c>
      <c r="X36" s="107"/>
      <c r="AD36" s="5"/>
    </row>
    <row r="37" spans="2:30" s="13" customFormat="1" ht="29" x14ac:dyDescent="0.35">
      <c r="B37" s="41" t="s">
        <v>29</v>
      </c>
      <c r="C37" s="42" t="s">
        <v>30</v>
      </c>
      <c r="D37" s="43" t="s">
        <v>25</v>
      </c>
      <c r="E37" s="74">
        <v>65</v>
      </c>
      <c r="F37" s="75">
        <f t="shared" si="4"/>
        <v>46800</v>
      </c>
      <c r="G37" s="75">
        <f t="shared" si="4"/>
        <v>17550</v>
      </c>
      <c r="H37" s="75">
        <f t="shared" si="4"/>
        <v>17550</v>
      </c>
      <c r="I37" s="75">
        <f t="shared" si="4"/>
        <v>17550</v>
      </c>
      <c r="J37" s="75">
        <f t="shared" si="4"/>
        <v>17550</v>
      </c>
      <c r="K37" s="76"/>
      <c r="L37" s="76"/>
      <c r="M37" s="76"/>
      <c r="N37" s="76"/>
      <c r="O37" s="76"/>
      <c r="P37" s="76"/>
      <c r="Q37" s="76"/>
      <c r="R37" s="76"/>
      <c r="S37" s="76"/>
      <c r="T37" s="76"/>
      <c r="U37" s="76"/>
      <c r="V37" s="76"/>
      <c r="W37" s="77">
        <f>SUM(F37:V37)</f>
        <v>117000</v>
      </c>
      <c r="X37" s="78"/>
      <c r="AD37" s="14"/>
    </row>
    <row r="38" spans="2:30" x14ac:dyDescent="0.35">
      <c r="B38" s="105" t="s">
        <v>34</v>
      </c>
      <c r="C38" s="106"/>
      <c r="D38" s="79"/>
      <c r="E38" s="79"/>
      <c r="F38" s="80">
        <f>SUM(F22:F37)</f>
        <v>464889.69449494954</v>
      </c>
      <c r="G38" s="80">
        <f t="shared" ref="G38:V38" si="7">SUM(G22:G37)</f>
        <v>359991.4499999999</v>
      </c>
      <c r="H38" s="80">
        <f t="shared" si="7"/>
        <v>362772.85</v>
      </c>
      <c r="I38" s="80">
        <f t="shared" si="7"/>
        <v>305155.37</v>
      </c>
      <c r="J38" s="80">
        <f t="shared" si="7"/>
        <v>352017.08</v>
      </c>
      <c r="K38" s="80">
        <f t="shared" si="7"/>
        <v>27377.760000000002</v>
      </c>
      <c r="L38" s="80">
        <f t="shared" si="7"/>
        <v>27377.760000000002</v>
      </c>
      <c r="M38" s="80">
        <f t="shared" si="7"/>
        <v>27377.760000000002</v>
      </c>
      <c r="N38" s="80">
        <f t="shared" si="7"/>
        <v>27377.760000000002</v>
      </c>
      <c r="O38" s="80">
        <f t="shared" si="7"/>
        <v>27377.760000000002</v>
      </c>
      <c r="P38" s="80">
        <f t="shared" si="7"/>
        <v>27377.760000000002</v>
      </c>
      <c r="Q38" s="80">
        <f t="shared" si="7"/>
        <v>27377.760000000002</v>
      </c>
      <c r="R38" s="80">
        <f t="shared" si="7"/>
        <v>27377.760000000002</v>
      </c>
      <c r="S38" s="80">
        <f t="shared" si="7"/>
        <v>21472.799999999999</v>
      </c>
      <c r="T38" s="80">
        <f t="shared" si="7"/>
        <v>15513.36</v>
      </c>
      <c r="U38" s="80">
        <f t="shared" si="7"/>
        <v>10232.400000000001</v>
      </c>
      <c r="V38" s="80">
        <f t="shared" si="7"/>
        <v>5254.32</v>
      </c>
      <c r="W38" s="81">
        <f>SUM(W22:W37)</f>
        <v>2116321.4044949492</v>
      </c>
      <c r="X38" s="20"/>
    </row>
    <row r="40" spans="2:30" ht="21" x14ac:dyDescent="0.5">
      <c r="B40" s="92" t="s">
        <v>35</v>
      </c>
      <c r="C40" s="93"/>
      <c r="D40" s="17" t="s">
        <v>1</v>
      </c>
      <c r="E40" s="17" t="s">
        <v>2</v>
      </c>
      <c r="F40" s="57" t="s">
        <v>33</v>
      </c>
      <c r="G40" s="4" t="s">
        <v>36</v>
      </c>
      <c r="H40" s="18" t="s">
        <v>3</v>
      </c>
      <c r="I40" s="18" t="s">
        <v>4</v>
      </c>
      <c r="J40" s="18" t="s">
        <v>5</v>
      </c>
      <c r="K40" s="18" t="s">
        <v>6</v>
      </c>
      <c r="L40" s="18" t="s">
        <v>7</v>
      </c>
      <c r="M40" s="18" t="s">
        <v>8</v>
      </c>
      <c r="N40" s="18" t="s">
        <v>9</v>
      </c>
      <c r="O40" s="18" t="s">
        <v>10</v>
      </c>
      <c r="P40" s="18" t="s">
        <v>11</v>
      </c>
      <c r="Q40" s="18" t="s">
        <v>12</v>
      </c>
      <c r="R40" s="18" t="s">
        <v>13</v>
      </c>
      <c r="S40" s="18" t="s">
        <v>14</v>
      </c>
      <c r="T40" s="18" t="s">
        <v>15</v>
      </c>
      <c r="U40" s="18" t="s">
        <v>16</v>
      </c>
      <c r="V40" s="18" t="s">
        <v>17</v>
      </c>
      <c r="W40" s="18" t="s">
        <v>18</v>
      </c>
      <c r="X40" s="18" t="s">
        <v>19</v>
      </c>
      <c r="Y40" s="17" t="s">
        <v>20</v>
      </c>
      <c r="Z40" s="17" t="s">
        <v>20</v>
      </c>
    </row>
    <row r="41" spans="2:30" ht="15" customHeight="1" x14ac:dyDescent="0.35">
      <c r="B41" s="94" t="s">
        <v>21</v>
      </c>
      <c r="C41" s="96" t="s">
        <v>22</v>
      </c>
      <c r="D41" s="21">
        <v>15</v>
      </c>
      <c r="E41" s="21" t="s">
        <v>37</v>
      </c>
      <c r="F41" s="58">
        <f t="shared" ref="F41:F55" si="8">E22</f>
        <v>109.24999999999999</v>
      </c>
      <c r="G41" s="86"/>
      <c r="H41" s="59">
        <f t="shared" ref="H41:H56" si="9">F3*$G41</f>
        <v>0</v>
      </c>
      <c r="I41" s="59">
        <f t="shared" ref="I41:I56" si="10">G3*$G41</f>
        <v>0</v>
      </c>
      <c r="J41" s="59">
        <f t="shared" ref="J41:J56" si="11">H3*$G41</f>
        <v>0</v>
      </c>
      <c r="K41" s="59">
        <f t="shared" ref="K41:K56" si="12">I3*$G41</f>
        <v>0</v>
      </c>
      <c r="L41" s="59">
        <f t="shared" ref="L41:L56" si="13">J3*$G41</f>
        <v>0</v>
      </c>
      <c r="M41" s="60"/>
      <c r="N41" s="60"/>
      <c r="O41" s="60"/>
      <c r="P41" s="60"/>
      <c r="Q41" s="60"/>
      <c r="R41" s="60"/>
      <c r="S41" s="60"/>
      <c r="T41" s="60"/>
      <c r="U41" s="60"/>
      <c r="V41" s="60"/>
      <c r="W41" s="60"/>
      <c r="X41" s="61"/>
      <c r="Y41" s="62">
        <f>SUM(H41:X41)</f>
        <v>0</v>
      </c>
      <c r="Z41" s="107">
        <f>SUM(Y41:Y53)</f>
        <v>0</v>
      </c>
    </row>
    <row r="42" spans="2:30" x14ac:dyDescent="0.35">
      <c r="B42" s="95"/>
      <c r="C42" s="96"/>
      <c r="D42" s="26">
        <v>20</v>
      </c>
      <c r="E42" s="26" t="s">
        <v>37</v>
      </c>
      <c r="F42" s="63">
        <f t="shared" si="8"/>
        <v>132.25</v>
      </c>
      <c r="G42" s="87"/>
      <c r="H42" s="64">
        <f t="shared" si="9"/>
        <v>0</v>
      </c>
      <c r="I42" s="64">
        <f t="shared" si="10"/>
        <v>0</v>
      </c>
      <c r="J42" s="64">
        <f t="shared" si="11"/>
        <v>0</v>
      </c>
      <c r="K42" s="64">
        <f t="shared" si="12"/>
        <v>0</v>
      </c>
      <c r="L42" s="64">
        <f t="shared" si="13"/>
        <v>0</v>
      </c>
      <c r="M42" s="56"/>
      <c r="N42" s="56"/>
      <c r="O42" s="56"/>
      <c r="P42" s="56"/>
      <c r="Q42" s="56"/>
      <c r="R42" s="56"/>
      <c r="S42" s="56"/>
      <c r="T42" s="56"/>
      <c r="U42" s="56"/>
      <c r="V42" s="56"/>
      <c r="W42" s="56"/>
      <c r="X42" s="65"/>
      <c r="Y42" s="66">
        <f t="shared" ref="Y42:Y54" si="14">SUM(H42:X42)</f>
        <v>0</v>
      </c>
      <c r="Z42" s="108"/>
    </row>
    <row r="43" spans="2:30" x14ac:dyDescent="0.35">
      <c r="B43" s="95"/>
      <c r="C43" s="96"/>
      <c r="D43" s="26">
        <v>25</v>
      </c>
      <c r="E43" s="26" t="s">
        <v>37</v>
      </c>
      <c r="F43" s="63">
        <f t="shared" si="8"/>
        <v>206.59</v>
      </c>
      <c r="G43" s="87"/>
      <c r="H43" s="64">
        <f t="shared" si="9"/>
        <v>0</v>
      </c>
      <c r="I43" s="64">
        <f t="shared" si="10"/>
        <v>0</v>
      </c>
      <c r="J43" s="64">
        <f t="shared" si="11"/>
        <v>0</v>
      </c>
      <c r="K43" s="64">
        <f t="shared" si="12"/>
        <v>0</v>
      </c>
      <c r="L43" s="64">
        <f t="shared" si="13"/>
        <v>0</v>
      </c>
      <c r="M43" s="56"/>
      <c r="N43" s="56"/>
      <c r="O43" s="56"/>
      <c r="P43" s="56"/>
      <c r="Q43" s="56"/>
      <c r="R43" s="56"/>
      <c r="S43" s="56"/>
      <c r="T43" s="56"/>
      <c r="U43" s="56"/>
      <c r="V43" s="56"/>
      <c r="W43" s="56"/>
      <c r="X43" s="65"/>
      <c r="Y43" s="66">
        <f t="shared" si="14"/>
        <v>0</v>
      </c>
      <c r="Z43" s="108"/>
    </row>
    <row r="44" spans="2:30" x14ac:dyDescent="0.35">
      <c r="B44" s="95"/>
      <c r="C44" s="97"/>
      <c r="D44" s="31">
        <v>30</v>
      </c>
      <c r="E44" s="31" t="s">
        <v>37</v>
      </c>
      <c r="F44" s="67">
        <f t="shared" si="8"/>
        <v>256.44</v>
      </c>
      <c r="G44" s="88"/>
      <c r="H44" s="68">
        <f t="shared" si="9"/>
        <v>0</v>
      </c>
      <c r="I44" s="68">
        <f t="shared" si="10"/>
        <v>0</v>
      </c>
      <c r="J44" s="68">
        <f t="shared" si="11"/>
        <v>0</v>
      </c>
      <c r="K44" s="68">
        <f t="shared" si="12"/>
        <v>0</v>
      </c>
      <c r="L44" s="68">
        <f t="shared" si="13"/>
        <v>0</v>
      </c>
      <c r="M44" s="69"/>
      <c r="N44" s="69"/>
      <c r="O44" s="69"/>
      <c r="P44" s="69"/>
      <c r="Q44" s="69"/>
      <c r="R44" s="69"/>
      <c r="S44" s="69"/>
      <c r="T44" s="69"/>
      <c r="U44" s="69"/>
      <c r="V44" s="69"/>
      <c r="W44" s="69"/>
      <c r="X44" s="70"/>
      <c r="Y44" s="71">
        <f t="shared" si="14"/>
        <v>0</v>
      </c>
      <c r="Z44" s="108"/>
    </row>
    <row r="45" spans="2:30" x14ac:dyDescent="0.35">
      <c r="B45" s="95"/>
      <c r="C45" s="100" t="s">
        <v>23</v>
      </c>
      <c r="D45" s="21">
        <v>40</v>
      </c>
      <c r="E45" s="21" t="s">
        <v>37</v>
      </c>
      <c r="F45" s="58">
        <f t="shared" si="8"/>
        <v>613.76</v>
      </c>
      <c r="G45" s="86"/>
      <c r="H45" s="59">
        <f t="shared" si="9"/>
        <v>0</v>
      </c>
      <c r="I45" s="59">
        <f t="shared" si="10"/>
        <v>0</v>
      </c>
      <c r="J45" s="59">
        <f t="shared" si="11"/>
        <v>0</v>
      </c>
      <c r="K45" s="59">
        <f t="shared" si="12"/>
        <v>0</v>
      </c>
      <c r="L45" s="59">
        <f t="shared" si="13"/>
        <v>0</v>
      </c>
      <c r="M45" s="60"/>
      <c r="N45" s="60"/>
      <c r="O45" s="60"/>
      <c r="P45" s="60"/>
      <c r="Q45" s="60"/>
      <c r="R45" s="60"/>
      <c r="S45" s="60"/>
      <c r="T45" s="60"/>
      <c r="U45" s="60"/>
      <c r="V45" s="60"/>
      <c r="W45" s="60"/>
      <c r="X45" s="61"/>
      <c r="Y45" s="62">
        <f t="shared" si="14"/>
        <v>0</v>
      </c>
      <c r="Z45" s="108"/>
    </row>
    <row r="46" spans="2:30" x14ac:dyDescent="0.35">
      <c r="B46" s="95"/>
      <c r="C46" s="96"/>
      <c r="D46" s="26">
        <v>50</v>
      </c>
      <c r="E46" s="26" t="s">
        <v>37</v>
      </c>
      <c r="F46" s="63">
        <f t="shared" si="8"/>
        <v>811.92</v>
      </c>
      <c r="G46" s="87"/>
      <c r="H46" s="64">
        <f t="shared" si="9"/>
        <v>0</v>
      </c>
      <c r="I46" s="64">
        <f t="shared" si="10"/>
        <v>0</v>
      </c>
      <c r="J46" s="64">
        <f t="shared" si="11"/>
        <v>0</v>
      </c>
      <c r="K46" s="64">
        <f t="shared" si="12"/>
        <v>0</v>
      </c>
      <c r="L46" s="64">
        <f t="shared" si="13"/>
        <v>0</v>
      </c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65"/>
      <c r="Y46" s="66">
        <f t="shared" si="14"/>
        <v>0</v>
      </c>
      <c r="Z46" s="108"/>
    </row>
    <row r="47" spans="2:30" x14ac:dyDescent="0.35">
      <c r="B47" s="95"/>
      <c r="C47" s="96"/>
      <c r="D47" s="26">
        <v>65</v>
      </c>
      <c r="E47" s="26" t="s">
        <v>37</v>
      </c>
      <c r="F47" s="63">
        <f t="shared" si="8"/>
        <v>975.19</v>
      </c>
      <c r="G47" s="87"/>
      <c r="H47" s="64">
        <f t="shared" si="9"/>
        <v>0</v>
      </c>
      <c r="I47" s="64">
        <f t="shared" si="10"/>
        <v>0</v>
      </c>
      <c r="J47" s="64">
        <f t="shared" si="11"/>
        <v>0</v>
      </c>
      <c r="K47" s="64">
        <f t="shared" si="12"/>
        <v>0</v>
      </c>
      <c r="L47" s="64">
        <f t="shared" si="13"/>
        <v>0</v>
      </c>
      <c r="M47" s="56"/>
      <c r="N47" s="56"/>
      <c r="O47" s="56"/>
      <c r="P47" s="56"/>
      <c r="Q47" s="56"/>
      <c r="R47" s="56"/>
      <c r="S47" s="56"/>
      <c r="T47" s="56"/>
      <c r="U47" s="56"/>
      <c r="V47" s="56"/>
      <c r="W47" s="56"/>
      <c r="X47" s="65"/>
      <c r="Y47" s="66">
        <f t="shared" si="14"/>
        <v>0</v>
      </c>
      <c r="Z47" s="108"/>
    </row>
    <row r="48" spans="2:30" x14ac:dyDescent="0.35">
      <c r="B48" s="95"/>
      <c r="C48" s="96"/>
      <c r="D48" s="26">
        <v>80</v>
      </c>
      <c r="E48" s="26" t="s">
        <v>37</v>
      </c>
      <c r="F48" s="63">
        <f t="shared" si="8"/>
        <v>1062.42</v>
      </c>
      <c r="G48" s="87"/>
      <c r="H48" s="64">
        <f t="shared" si="9"/>
        <v>0</v>
      </c>
      <c r="I48" s="64">
        <f t="shared" si="10"/>
        <v>0</v>
      </c>
      <c r="J48" s="64">
        <f t="shared" si="11"/>
        <v>0</v>
      </c>
      <c r="K48" s="64">
        <f t="shared" si="12"/>
        <v>0</v>
      </c>
      <c r="L48" s="64">
        <f t="shared" si="13"/>
        <v>0</v>
      </c>
      <c r="M48" s="56"/>
      <c r="N48" s="56"/>
      <c r="O48" s="56"/>
      <c r="P48" s="56"/>
      <c r="Q48" s="56"/>
      <c r="R48" s="56"/>
      <c r="S48" s="56"/>
      <c r="T48" s="56"/>
      <c r="U48" s="56"/>
      <c r="V48" s="56"/>
      <c r="W48" s="56"/>
      <c r="X48" s="65"/>
      <c r="Y48" s="66">
        <f t="shared" si="14"/>
        <v>0</v>
      </c>
      <c r="Z48" s="108"/>
    </row>
    <row r="49" spans="2:26" x14ac:dyDescent="0.35">
      <c r="B49" s="95"/>
      <c r="C49" s="96"/>
      <c r="D49" s="26">
        <v>100</v>
      </c>
      <c r="E49" s="26" t="s">
        <v>37</v>
      </c>
      <c r="F49" s="63">
        <f t="shared" si="8"/>
        <v>1373.99</v>
      </c>
      <c r="G49" s="87"/>
      <c r="H49" s="64">
        <f t="shared" si="9"/>
        <v>0</v>
      </c>
      <c r="I49" s="64">
        <f t="shared" si="10"/>
        <v>0</v>
      </c>
      <c r="J49" s="64">
        <f t="shared" si="11"/>
        <v>0</v>
      </c>
      <c r="K49" s="64">
        <f t="shared" si="12"/>
        <v>0</v>
      </c>
      <c r="L49" s="64">
        <f t="shared" si="13"/>
        <v>0</v>
      </c>
      <c r="M49" s="56"/>
      <c r="N49" s="56"/>
      <c r="O49" s="56"/>
      <c r="P49" s="56"/>
      <c r="Q49" s="56"/>
      <c r="R49" s="56"/>
      <c r="S49" s="56"/>
      <c r="T49" s="56"/>
      <c r="U49" s="56"/>
      <c r="V49" s="56"/>
      <c r="W49" s="56"/>
      <c r="X49" s="65"/>
      <c r="Y49" s="66">
        <f t="shared" si="14"/>
        <v>0</v>
      </c>
      <c r="Z49" s="108"/>
    </row>
    <row r="50" spans="2:26" x14ac:dyDescent="0.35">
      <c r="B50" s="95"/>
      <c r="C50" s="96"/>
      <c r="D50" s="26">
        <v>150</v>
      </c>
      <c r="E50" s="26" t="s">
        <v>37</v>
      </c>
      <c r="F50" s="63">
        <f t="shared" si="8"/>
        <v>1747.88</v>
      </c>
      <c r="G50" s="87"/>
      <c r="H50" s="64">
        <f t="shared" si="9"/>
        <v>0</v>
      </c>
      <c r="I50" s="64">
        <f t="shared" si="10"/>
        <v>0</v>
      </c>
      <c r="J50" s="64">
        <f t="shared" si="11"/>
        <v>0</v>
      </c>
      <c r="K50" s="64">
        <f t="shared" si="12"/>
        <v>0</v>
      </c>
      <c r="L50" s="64">
        <f t="shared" si="13"/>
        <v>0</v>
      </c>
      <c r="M50" s="56"/>
      <c r="N50" s="56"/>
      <c r="O50" s="56"/>
      <c r="P50" s="56"/>
      <c r="Q50" s="56"/>
      <c r="R50" s="56"/>
      <c r="S50" s="56"/>
      <c r="T50" s="56"/>
      <c r="U50" s="56"/>
      <c r="V50" s="56"/>
      <c r="W50" s="56"/>
      <c r="X50" s="65"/>
      <c r="Y50" s="66">
        <f t="shared" si="14"/>
        <v>0</v>
      </c>
      <c r="Z50" s="108"/>
    </row>
    <row r="51" spans="2:26" x14ac:dyDescent="0.35">
      <c r="B51" s="95"/>
      <c r="C51" s="96"/>
      <c r="D51" s="26">
        <v>200</v>
      </c>
      <c r="E51" s="26" t="s">
        <v>37</v>
      </c>
      <c r="F51" s="63">
        <f t="shared" si="8"/>
        <v>1782.0872474747475</v>
      </c>
      <c r="G51" s="87"/>
      <c r="H51" s="64">
        <f t="shared" si="9"/>
        <v>0</v>
      </c>
      <c r="I51" s="64">
        <f t="shared" si="10"/>
        <v>0</v>
      </c>
      <c r="J51" s="64">
        <f t="shared" si="11"/>
        <v>0</v>
      </c>
      <c r="K51" s="64">
        <f t="shared" si="12"/>
        <v>0</v>
      </c>
      <c r="L51" s="64">
        <f t="shared" si="13"/>
        <v>0</v>
      </c>
      <c r="M51" s="56"/>
      <c r="N51" s="56"/>
      <c r="O51" s="56"/>
      <c r="P51" s="56"/>
      <c r="Q51" s="56"/>
      <c r="R51" s="56"/>
      <c r="S51" s="56"/>
      <c r="T51" s="56"/>
      <c r="U51" s="56"/>
      <c r="V51" s="56"/>
      <c r="W51" s="56"/>
      <c r="X51" s="65"/>
      <c r="Y51" s="66">
        <f t="shared" si="14"/>
        <v>0</v>
      </c>
      <c r="Z51" s="108"/>
    </row>
    <row r="52" spans="2:26" x14ac:dyDescent="0.35">
      <c r="B52" s="95"/>
      <c r="C52" s="96"/>
      <c r="D52" s="26">
        <v>250</v>
      </c>
      <c r="E52" s="26" t="s">
        <v>37</v>
      </c>
      <c r="F52" s="63">
        <f t="shared" si="8"/>
        <v>2433.33</v>
      </c>
      <c r="G52" s="87"/>
      <c r="H52" s="64">
        <f t="shared" si="9"/>
        <v>0</v>
      </c>
      <c r="I52" s="64">
        <f t="shared" si="10"/>
        <v>0</v>
      </c>
      <c r="J52" s="64">
        <f t="shared" si="11"/>
        <v>0</v>
      </c>
      <c r="K52" s="64">
        <f t="shared" si="12"/>
        <v>0</v>
      </c>
      <c r="L52" s="64">
        <f t="shared" si="13"/>
        <v>0</v>
      </c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65"/>
      <c r="Y52" s="66">
        <f t="shared" si="14"/>
        <v>0</v>
      </c>
      <c r="Z52" s="108"/>
    </row>
    <row r="53" spans="2:26" x14ac:dyDescent="0.35">
      <c r="B53" s="95"/>
      <c r="C53" s="40" t="s">
        <v>24</v>
      </c>
      <c r="D53" s="31" t="s">
        <v>25</v>
      </c>
      <c r="E53" s="31" t="s">
        <v>37</v>
      </c>
      <c r="F53" s="67">
        <f t="shared" si="8"/>
        <v>125.58</v>
      </c>
      <c r="G53" s="88"/>
      <c r="H53" s="68">
        <f t="shared" si="9"/>
        <v>0</v>
      </c>
      <c r="I53" s="68">
        <f t="shared" si="10"/>
        <v>0</v>
      </c>
      <c r="J53" s="68">
        <f t="shared" si="11"/>
        <v>0</v>
      </c>
      <c r="K53" s="68">
        <f t="shared" si="12"/>
        <v>0</v>
      </c>
      <c r="L53" s="68">
        <f t="shared" si="13"/>
        <v>0</v>
      </c>
      <c r="M53" s="69"/>
      <c r="N53" s="69"/>
      <c r="O53" s="69"/>
      <c r="P53" s="69"/>
      <c r="Q53" s="69"/>
      <c r="R53" s="69"/>
      <c r="S53" s="69"/>
      <c r="T53" s="69"/>
      <c r="U53" s="69"/>
      <c r="V53" s="69"/>
      <c r="W53" s="69"/>
      <c r="X53" s="70"/>
      <c r="Y53" s="71">
        <f t="shared" si="14"/>
        <v>0</v>
      </c>
      <c r="Z53" s="108"/>
    </row>
    <row r="54" spans="2:26" ht="15" customHeight="1" x14ac:dyDescent="0.35">
      <c r="B54" s="101" t="s">
        <v>26</v>
      </c>
      <c r="C54" s="38" t="s">
        <v>27</v>
      </c>
      <c r="D54" s="26" t="s">
        <v>25</v>
      </c>
      <c r="E54" s="26" t="s">
        <v>38</v>
      </c>
      <c r="F54" s="72">
        <f t="shared" si="8"/>
        <v>7.44</v>
      </c>
      <c r="G54" s="89"/>
      <c r="H54" s="56">
        <f t="shared" si="9"/>
        <v>0</v>
      </c>
      <c r="I54" s="56">
        <f t="shared" si="10"/>
        <v>0</v>
      </c>
      <c r="J54" s="56">
        <f t="shared" si="11"/>
        <v>0</v>
      </c>
      <c r="K54" s="56">
        <f t="shared" si="12"/>
        <v>0</v>
      </c>
      <c r="L54" s="56">
        <f t="shared" si="13"/>
        <v>0</v>
      </c>
      <c r="M54" s="56">
        <f t="shared" ref="M54:X55" si="15">K16*$G54</f>
        <v>0</v>
      </c>
      <c r="N54" s="56">
        <f t="shared" si="15"/>
        <v>0</v>
      </c>
      <c r="O54" s="56">
        <f t="shared" si="15"/>
        <v>0</v>
      </c>
      <c r="P54" s="56">
        <f t="shared" si="15"/>
        <v>0</v>
      </c>
      <c r="Q54" s="56">
        <f t="shared" si="15"/>
        <v>0</v>
      </c>
      <c r="R54" s="56">
        <f t="shared" si="15"/>
        <v>0</v>
      </c>
      <c r="S54" s="56">
        <f t="shared" si="15"/>
        <v>0</v>
      </c>
      <c r="T54" s="56">
        <f t="shared" si="15"/>
        <v>0</v>
      </c>
      <c r="U54" s="56">
        <f t="shared" si="15"/>
        <v>0</v>
      </c>
      <c r="V54" s="56">
        <f t="shared" si="15"/>
        <v>0</v>
      </c>
      <c r="W54" s="56">
        <f t="shared" si="15"/>
        <v>0</v>
      </c>
      <c r="X54" s="56">
        <f t="shared" si="15"/>
        <v>0</v>
      </c>
      <c r="Y54" s="62">
        <f t="shared" si="14"/>
        <v>0</v>
      </c>
      <c r="Z54" s="107">
        <f>SUM(Y54:Y55)</f>
        <v>0</v>
      </c>
    </row>
    <row r="55" spans="2:26" x14ac:dyDescent="0.35">
      <c r="B55" s="102"/>
      <c r="C55" s="40" t="s">
        <v>28</v>
      </c>
      <c r="D55" s="31" t="s">
        <v>25</v>
      </c>
      <c r="E55" s="31" t="s">
        <v>38</v>
      </c>
      <c r="F55" s="73">
        <f t="shared" si="8"/>
        <v>12.24</v>
      </c>
      <c r="G55" s="90"/>
      <c r="H55" s="69">
        <f t="shared" si="9"/>
        <v>0</v>
      </c>
      <c r="I55" s="69">
        <f t="shared" si="10"/>
        <v>0</v>
      </c>
      <c r="J55" s="69">
        <f t="shared" si="11"/>
        <v>0</v>
      </c>
      <c r="K55" s="69">
        <f t="shared" si="12"/>
        <v>0</v>
      </c>
      <c r="L55" s="69">
        <f t="shared" si="13"/>
        <v>0</v>
      </c>
      <c r="M55" s="69">
        <f t="shared" si="15"/>
        <v>0</v>
      </c>
      <c r="N55" s="69">
        <f t="shared" si="15"/>
        <v>0</v>
      </c>
      <c r="O55" s="69">
        <f t="shared" si="15"/>
        <v>0</v>
      </c>
      <c r="P55" s="69">
        <f t="shared" si="15"/>
        <v>0</v>
      </c>
      <c r="Q55" s="69">
        <f t="shared" si="15"/>
        <v>0</v>
      </c>
      <c r="R55" s="69">
        <f t="shared" si="15"/>
        <v>0</v>
      </c>
      <c r="S55" s="69">
        <f t="shared" si="15"/>
        <v>0</v>
      </c>
      <c r="T55" s="69">
        <f t="shared" si="15"/>
        <v>0</v>
      </c>
      <c r="U55" s="69">
        <f t="shared" si="15"/>
        <v>0</v>
      </c>
      <c r="V55" s="69">
        <f t="shared" si="15"/>
        <v>0</v>
      </c>
      <c r="W55" s="69">
        <f t="shared" si="15"/>
        <v>0</v>
      </c>
      <c r="X55" s="69">
        <f t="shared" si="15"/>
        <v>0</v>
      </c>
      <c r="Y55" s="71">
        <f>SUM(H55:X55)</f>
        <v>0</v>
      </c>
      <c r="Z55" s="107"/>
    </row>
    <row r="56" spans="2:26" s="3" customFormat="1" ht="29" x14ac:dyDescent="0.35">
      <c r="B56" s="41" t="s">
        <v>29</v>
      </c>
      <c r="C56" s="42" t="s">
        <v>30</v>
      </c>
      <c r="D56" s="43" t="s">
        <v>25</v>
      </c>
      <c r="E56" s="43" t="s">
        <v>39</v>
      </c>
      <c r="F56" s="82">
        <v>65</v>
      </c>
      <c r="G56" s="91"/>
      <c r="H56" s="83">
        <f t="shared" si="9"/>
        <v>0</v>
      </c>
      <c r="I56" s="83">
        <f t="shared" si="10"/>
        <v>0</v>
      </c>
      <c r="J56" s="83">
        <f t="shared" si="11"/>
        <v>0</v>
      </c>
      <c r="K56" s="83">
        <f t="shared" si="12"/>
        <v>0</v>
      </c>
      <c r="L56" s="83">
        <f t="shared" si="13"/>
        <v>0</v>
      </c>
      <c r="M56" s="83"/>
      <c r="N56" s="83"/>
      <c r="O56" s="83"/>
      <c r="P56" s="83"/>
      <c r="Q56" s="83"/>
      <c r="R56" s="83"/>
      <c r="S56" s="83"/>
      <c r="T56" s="83"/>
      <c r="U56" s="83"/>
      <c r="V56" s="83"/>
      <c r="W56" s="83"/>
      <c r="X56" s="83"/>
      <c r="Y56" s="84">
        <f>SUM(H56:X56)</f>
        <v>0</v>
      </c>
      <c r="Z56" s="78"/>
    </row>
    <row r="57" spans="2:26" x14ac:dyDescent="0.35">
      <c r="B57" s="105" t="s">
        <v>34</v>
      </c>
      <c r="C57" s="106"/>
      <c r="D57" s="79"/>
      <c r="E57" s="79"/>
      <c r="F57" s="79"/>
      <c r="G57" s="15"/>
      <c r="H57" s="80">
        <f>SUM(H41:H55)</f>
        <v>0</v>
      </c>
      <c r="I57" s="80">
        <f t="shared" ref="I57:X57" si="16">SUM(I41:I55)</f>
        <v>0</v>
      </c>
      <c r="J57" s="80">
        <f t="shared" si="16"/>
        <v>0</v>
      </c>
      <c r="K57" s="80">
        <f t="shared" si="16"/>
        <v>0</v>
      </c>
      <c r="L57" s="80">
        <f t="shared" si="16"/>
        <v>0</v>
      </c>
      <c r="M57" s="80">
        <f t="shared" si="16"/>
        <v>0</v>
      </c>
      <c r="N57" s="80">
        <f t="shared" si="16"/>
        <v>0</v>
      </c>
      <c r="O57" s="80">
        <f t="shared" si="16"/>
        <v>0</v>
      </c>
      <c r="P57" s="80">
        <f t="shared" si="16"/>
        <v>0</v>
      </c>
      <c r="Q57" s="80">
        <f t="shared" si="16"/>
        <v>0</v>
      </c>
      <c r="R57" s="80">
        <f t="shared" si="16"/>
        <v>0</v>
      </c>
      <c r="S57" s="80">
        <f t="shared" si="16"/>
        <v>0</v>
      </c>
      <c r="T57" s="80">
        <f t="shared" si="16"/>
        <v>0</v>
      </c>
      <c r="U57" s="80">
        <f t="shared" si="16"/>
        <v>0</v>
      </c>
      <c r="V57" s="80">
        <f t="shared" si="16"/>
        <v>0</v>
      </c>
      <c r="W57" s="80">
        <f t="shared" si="16"/>
        <v>0</v>
      </c>
      <c r="X57" s="85">
        <f t="shared" si="16"/>
        <v>0</v>
      </c>
      <c r="Y57" s="81">
        <f>SUM(Y41:Y56)</f>
        <v>0</v>
      </c>
      <c r="Z57" s="20"/>
    </row>
  </sheetData>
  <sheetProtection algorithmName="SHA-512" hashValue="UOMZ9W/jYqCks7+Yucoe+jmAe1My+mQwiVuyWKNszCOJS0pXLZ2hemab0v6vE9I/BcSCcYfa5zw5dzKpTr/t1w==" saltValue="Pc9DonppCODzF6QXpuWLow==" spinCount="100000" sheet="1" objects="1" scenarios="1"/>
  <mergeCells count="25">
    <mergeCell ref="B57:C57"/>
    <mergeCell ref="B41:B53"/>
    <mergeCell ref="C41:C44"/>
    <mergeCell ref="Z41:Z53"/>
    <mergeCell ref="C45:C52"/>
    <mergeCell ref="B54:B55"/>
    <mergeCell ref="Z54:Z55"/>
    <mergeCell ref="X22:X34"/>
    <mergeCell ref="C26:C33"/>
    <mergeCell ref="B35:B36"/>
    <mergeCell ref="X35:X36"/>
    <mergeCell ref="B38:C38"/>
    <mergeCell ref="B40:C40"/>
    <mergeCell ref="B16:B17"/>
    <mergeCell ref="W16:W17"/>
    <mergeCell ref="B19:C19"/>
    <mergeCell ref="B21:C21"/>
    <mergeCell ref="B22:B34"/>
    <mergeCell ref="C22:C25"/>
    <mergeCell ref="B2:C2"/>
    <mergeCell ref="B3:B15"/>
    <mergeCell ref="C3:C6"/>
    <mergeCell ref="W3:W6"/>
    <mergeCell ref="C7:C14"/>
    <mergeCell ref="W7:W1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Valoración económica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Javier Horcada Lautre</dc:creator>
  <cp:lastModifiedBy>Monica Eneterreaga Echepare</cp:lastModifiedBy>
  <dcterms:created xsi:type="dcterms:W3CDTF">2024-04-14T15:29:39Z</dcterms:created>
  <dcterms:modified xsi:type="dcterms:W3CDTF">2024-04-22T14:19:16Z</dcterms:modified>
</cp:coreProperties>
</file>