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Departamental\Plan de recuperacion transformacion y resilencia\4 FASE II DIGITALIZACIÓN ILUMINACIÓN\PLIEGOS\CONTRATO 2 MIXTO\"/>
    </mc:Choice>
  </mc:AlternateContent>
  <bookViews>
    <workbookView xWindow="0" yWindow="0" windowWidth="28800" windowHeight="12000"/>
  </bookViews>
  <sheets>
    <sheet name="Presupuesto y mediciones" sheetId="1" r:id="rId1"/>
  </sheets>
  <definedNames>
    <definedName name="_xlnm.Print_Area" localSheetId="0">'Presupuesto y mediciones'!$A$2:$F$147</definedName>
    <definedName name="_xlnm.Print_Titles" localSheetId="0">'Presupuesto y mediciones'!$1:$1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0" i="1" l="1"/>
  <c r="D124" i="1" l="1"/>
  <c r="C124" i="1"/>
  <c r="D121" i="1"/>
  <c r="C121" i="1"/>
  <c r="F119" i="1"/>
  <c r="F121" i="1" s="1"/>
  <c r="F141" i="1" s="1"/>
  <c r="F147" i="1" s="1"/>
  <c r="D115" i="1"/>
  <c r="C115" i="1"/>
  <c r="F113" i="1"/>
  <c r="F112" i="1"/>
  <c r="F115" i="1" s="1"/>
  <c r="D108" i="1"/>
  <c r="C108" i="1"/>
  <c r="F106" i="1"/>
  <c r="F105" i="1"/>
  <c r="F104" i="1"/>
  <c r="F103" i="1"/>
  <c r="F102" i="1"/>
  <c r="F101" i="1"/>
  <c r="F100" i="1"/>
  <c r="F99" i="1"/>
  <c r="F98" i="1"/>
  <c r="F97" i="1"/>
  <c r="F96" i="1"/>
  <c r="F95" i="1"/>
  <c r="F94" i="1"/>
  <c r="F93" i="1"/>
  <c r="F92" i="1"/>
  <c r="F90" i="1"/>
  <c r="F89" i="1"/>
  <c r="F88" i="1"/>
  <c r="F87" i="1"/>
  <c r="F86" i="1"/>
  <c r="F85" i="1"/>
  <c r="F84" i="1"/>
  <c r="F83" i="1"/>
  <c r="F82" i="1"/>
  <c r="F81" i="1"/>
  <c r="F79" i="1"/>
  <c r="F77" i="1"/>
  <c r="F76" i="1"/>
  <c r="F75" i="1"/>
  <c r="F74" i="1"/>
  <c r="F73" i="1"/>
  <c r="F72" i="1"/>
  <c r="F70" i="1"/>
  <c r="F69" i="1"/>
  <c r="F68" i="1"/>
  <c r="F67" i="1"/>
  <c r="F65" i="1"/>
  <c r="F64" i="1"/>
  <c r="F63" i="1"/>
  <c r="F61" i="1"/>
  <c r="F60" i="1"/>
  <c r="F59" i="1"/>
  <c r="F58" i="1"/>
  <c r="F57" i="1"/>
  <c r="F56" i="1"/>
  <c r="F55" i="1"/>
  <c r="D51" i="1"/>
  <c r="C51"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D15" i="1"/>
  <c r="C15" i="1"/>
  <c r="F13" i="1"/>
  <c r="F12" i="1"/>
  <c r="F11" i="1"/>
  <c r="F10" i="1"/>
  <c r="F9" i="1"/>
  <c r="F8" i="1"/>
  <c r="F7" i="1"/>
  <c r="F6" i="1"/>
  <c r="F51" i="1" l="1"/>
  <c r="F139" i="1" s="1"/>
  <c r="F145" i="1" s="1"/>
  <c r="F108" i="1"/>
  <c r="F146" i="1" s="1"/>
  <c r="F15" i="1"/>
  <c r="F138" i="1" s="1"/>
  <c r="F144" i="1" s="1"/>
  <c r="F124" i="1" l="1"/>
  <c r="F127" i="1" s="1"/>
  <c r="F128" i="1" s="1"/>
  <c r="F129" i="1" l="1"/>
  <c r="F130" i="1" s="1"/>
  <c r="F132" i="1" s="1"/>
  <c r="F134" i="1" s="1"/>
</calcChain>
</file>

<file path=xl/sharedStrings.xml><?xml version="1.0" encoding="utf-8"?>
<sst xmlns="http://schemas.openxmlformats.org/spreadsheetml/2006/main" count="325" uniqueCount="222">
  <si>
    <t>Part.</t>
  </si>
  <si>
    <t>Q.</t>
  </si>
  <si>
    <t>UA</t>
  </si>
  <si>
    <t>Descripción</t>
  </si>
  <si>
    <t>PEM Unitario</t>
  </si>
  <si>
    <t>PEM Total</t>
  </si>
  <si>
    <t>Instalaciones Iluminación digital</t>
  </si>
  <si>
    <t>1.1</t>
  </si>
  <si>
    <t>Sistema de regulación y Control iluminación</t>
  </si>
  <si>
    <t>1.1.1</t>
  </si>
  <si>
    <t>ud</t>
  </si>
  <si>
    <t xml:space="preserve">Suministro de Consola de Control de iluminación 
Marca/Modelo: ETC / Ion XE 20 o equivalente aprobado por la propiedad.
Capacidad del Sistema:    2,048 o 12,288 Salidas. 32,768 Canales de Control (asignados a cualquier número del 1 al 99,999). 100,000 Cues. 999 Listas de Cues. 999 Submasters
100 Páginas de Faders.4 x 10,000 Paletas (Intensidad, Enfoque, Color, Haz de luz).    10,000 Presets (paleta de todo). 10,000 Grupos.10,000 Efectos (relativos, absolutos o pasos).99,999 Macros.10,000 Snapshots (instantáneas).10,000 Curvas.10,000 Trayectorias de color. 99 usuarios discretos. Control dividido.Importación de shows desde Obsession, Express™ , Expression®, Emphasis®, Congo®, Cobalt®, Grand MA 1, Grand MA 2, Safari y Strand Series500/300. Entorno de visualización y programación 3D de Augment3d, con soporte para funciones de realidad aumentada a través de un teléfono conectado o una aplicación para tableta.Hardware/InterfacesAdmite dos monitores de puerto de pantalla externa (mínimo 1920x1080, máximo 3840x2160), con control de pantalla táctil o multitáctil opcional y soporte DDC/ICVeinte faders estándar de 45 mm, 100 páginas de 10 faders para faders configurables, para control de reproducción de canales, submasters y paletas/preestablecidos, proporcion/velocidad de tiempos y de efectos. Dos pantallas LCD monocromáticas internas para contenido de faders.Reproducción Principal con dos faders estándar de 100 mm. Cuatro codificadores para un control de parámetros de no intensidad.Rueda de nivel de intensidad de alta resolución especial.Teclado Eos retroiluminado.Teclado USB incluido.Disco duro de estado sólido.Dos puertos Gigabit Ethernet configurables individualmente, conectores RJ-45.  Un adaptador Ethernet WiFi 802.11ac (que se habilitará con software futuro). Bluetooth 5.1 para conectar accesorios de entrada (que se habilitarán con software futuro). Protocolos de salida de red sACN y Art-Net.Cuatro puertos XLR DMX-512 / RDM de 5 pines.Activadores de cierre por contacto a través de un conector D-Sub.Puertos USB 3.1, para unidades flash, dispositivos señaladores, teclados (5 puertos USB-A, 2 puertos USB-C).Un puerto Littlite XLR..Dimensiones ALTURA (104mm).ANCHO 8744mm), PROFUNDIDAD (362mm).Especificaciones técnicas según PPT.
</t>
  </si>
  <si>
    <t>1.1.2</t>
  </si>
  <si>
    <t xml:space="preserve">Suministro de monitor de video 24"
Marca/Modelo: .
</t>
  </si>
  <si>
    <t>1.1.3</t>
  </si>
  <si>
    <t xml:space="preserve">Suministro de tableta pantalla tactil para control remoto de la consola de iluminación. Proporciona un control remoto dedicado basado en la pantalla táctil para el sistema de control de iluminación. Ajuste de los niveles, acceso a las reproducciones . conexión mediante Wi-Fi  o  conexión RJ45 cableada. La unidad de acceso portátil es un dispositivo de control remoto por cable o inalámbrico que permita el acceso a las funciones de programación y reproducción de la consola. El dispositivo es una tableta industrial de 8 pulgadas basada en Android con una pantalla multitáctil capacitiva. Conecta hardware con el sistema utilizando un RJ45 e inalámbricos a través de un punto de acceso a red WPA (proporcionado por separado).Características de B.
La unidad proporciona un interruptor de alimentación y un indicador de potencia/batería
Se proporcionan un Micro HDMI, un USB 2.0 y un Micro SIM.
La temperatura de funcionamiento será de -10 thru 500C. El rango de temperatura de carga es de 0 thru 400C.
Dimensiones: 142mm H x 240mm W x 14.5mm D y pesa 0,6 kg.
El dispositivo incluye un adaptador de carga/cable y correa de mano.
Especificaciones técnicas según PPT.
</t>
  </si>
  <si>
    <t>1.1.4</t>
  </si>
  <si>
    <t xml:space="preserve">Suministro de switch 
Conmutador de red de 28 puertos L3 gestionado.Gigabit ethernet. Puertos: 24 x 10/100/1000 (PoE+) + 2 x 10/100/1000 + 2 x Gigabit SFP combinados.PoE 180W.
Capacidad de conmutación de 56Gbps.Rendimiento de reenvío 41.67Mbps.Conmutación Layer 3, conmutación Layer 2.apoyo DHCP, apoyo BOOTP, apoyo VLAN, snooping IGMP, apoyo para Syslog.prevención contra ataque de Dos, copia de puertos, apoyo DiffServ, Cola Round Robin (WRR) ponderada, Broadcast Storm Control, apoyo IPv6, multicasto Storm Control, Unicast.Storm Control.Actualizable por firmware.Admite Spanning Tree Protocolo (STP), admite Rapid Spanning Tree Protocolo (RSTP), admite multipleno Spanning Tree Protocolo (MSTP), soporta de Trivial Hilo Transfer Protocolo (TFTP), apoyo de Access Control List (ACL).Quality of Service (QoS).Compatibilidad con Jumbo Frames, rastreador MLD.Energy Efficient Ethernet.Búfer de paquetes de 8 MB.
Montaje en 1 unidad de rack.
Marca/Modelo: Cisco
Especificaciones técnicas según PPT.
</t>
  </si>
  <si>
    <t>1.1.5</t>
  </si>
  <si>
    <t xml:space="preserve">Suministro de Nodo de comunicaciones Ethernet-DMX. 
Convertidor bidireccional DMX512-Ethernet, divisor, potenciador, "merging" inteligente. Soporta una amplia gama de protocolos de red para la transmisión de datos DMX: ArtNet I,II,III,4, sACN draft/*release, KiNet v1,v2, RTTrPL. 2 puertos Ethernet proporcionan una funcionalidad adicional de conmutación. Combinación de entrada y salida PowerCON TRUE1. Varios modos de "merging" disponibles: HTP, LTP, Auto, Priority, Backup, Trigger, XFade (veáis Opciones de "merging"). Capaz de fusionar hasta 4 flujos entrantes ArtNet/*sACN/*KiNet/*RTTrPL en cualquier combinación en la salida DMX512 para una copia de seguridad de la muestra perfecta. Todos los puertos DMX se pueden utilizar como entradas o salidas. Se puede gestionar mediante interfaz web, utilidad ArtGate o cualquier software estándar que soporte ArtNet.2 puertos Ethernet. 8 puertos DMX/RDM XLR5. Montaje en 1U de rack 19"
Marca/Modelo: Sundrax /  Artgate PRO
Especificaciones técnicas según PPT.
</t>
  </si>
  <si>
    <t>1.1.6</t>
  </si>
  <si>
    <t xml:space="preserve">Suministro de Splitter DMX/RDM. 1 DMX input / 10 DMX outputs. Rack mount.
Todos los canales de entrada y salida tienen un aislamiento galvánico completo. Implementación de la gestión de dispositivos remotos completos (RDM).Apoyo RDM completo.Tiempo probado en condiciones meteorológicas severas.Reserva de datos de entrada al 100%.Función de copia de seguridad de entrada.Puerto Thru de DMX
Caja metálica sólida, IP20.Temperatura operativa: 0...+60CC.Dimensiones, mm: 482(D) x 44(H) x 110(W).Peso: 1,2 kg.Montaje: Rack 1 unidad.Potencia: 25090-250 VAC, 50/60 Hz
Potencia de entrada (máx.): 5 W.Indicadores: Ledes para entradas DMX.Protocolos soportados: DMX512, RDM.Entradas DMX: 1, XLR (5 pin) o EtherCON + puerto Thru DMX.Salidas DMX: 5 o 10, XLR (5 pin) o EtherCON
Marca/Modelo: Sundrax 
Especificaciones técnicas según PPT.
</t>
  </si>
  <si>
    <t>1.1.7</t>
  </si>
  <si>
    <t xml:space="preserve">Suministro, instalación, conexionado y puesta en marcha de sistema de dimmers con tecnologia Thrupower. Formado por un total de 96 canales de dimmers modulares, compuesto por :
1ud. Armario de alojamiento con capacidad para 48 modulos duales.
1ud. Módulo de Electrónica para procesador de Control  del sistema. Gestión de Ethernet basado en prioridades,Control DMX y Preset para el oscurecimiento de alta resolución de 16 bits, rápido,activación de relés y apoyo instantáneo para la iluminación de emergencia. Control del Uso de energía.
48ud. módulo dimmer de regulación/directo 2 x 3kW,  con tecnologia ThruPower Dimmer
/Relay Module. 400μs.
Regulación mediante thyristores empaquetados en radiador especial.Sistema de interruptor que permite hacer funcionar cada uno de los canales de dímero, como dímero, circuito de relé o como circuitos directos.Aislamiento óptico entre señal y potencia de 2500 voltios. Especificaciones técnicas según PPT.
Marca ETC, modelo Thrupower o equivalente aprobado por la propiedad.
</t>
  </si>
  <si>
    <t>1.1.8</t>
  </si>
  <si>
    <t xml:space="preserve">Suministro, instalación, conexionado y puesta en marcha de  punto de acceso para red inalambrica "wifi".
punto de acceso inalámbrico 1300 Mbit/s Blanco Energía sobre Ethernet (PoE) .
 2,4 GHz y 5 GHz.
Tasa de transferencia (máx): 1300 Mbit/s Mbit/s
Wi-Fi velocidad de transferencia de datos (max): 1300 Mbit/s Mbit/s
Ethernet LAN, velocidad de transferencia de datos: 10,100,1000 Mbit/s Mbit/s
Estándares de red: IEEE 802.11a, IEEE 802.11ac, IEEE 802.11b, IEEE 802.11g, IEEE 802.11n, IEEE 802.3af, IEEE 802.3at
Rango máximo en interiores: 122 m .
</t>
  </si>
  <si>
    <t xml:space="preserve">Subtotal </t>
  </si>
  <si>
    <t>1.2</t>
  </si>
  <si>
    <t>Instalación iluminación digital</t>
  </si>
  <si>
    <t>1.2.1</t>
  </si>
  <si>
    <t xml:space="preserve">Suministro e instalación de Caja DMX tipo 1 de conexión en diversas zonas de  escenario para distribución circuitos iluminación y señal DMX. Mecanizada con los conectores siguientes.
1xEthercon Cat6
1x XLR5 H DMX/RDM
Totalmente instalada, conectado, etiquetado y en perfecto funcionamiento.
</t>
  </si>
  <si>
    <t>1.2.2</t>
  </si>
  <si>
    <t xml:space="preserve">Suministro e instalación de Caja DMX tipo 2 de conexión en diversas zonas de  escenario para distribución circuitos iluminación y señal DMX. Mecanizada con los conectores siguientes.
1xEthercon Cat6
1x XLR5 H DMX/RDM
1x XLR5 M DMX/RDM
Totalmente instalada, conectado, etiquetado y en perfecto funcionamiento.
</t>
  </si>
  <si>
    <t>1.2.3</t>
  </si>
  <si>
    <t xml:space="preserve">Suministro e instalación de Caja DMX tipo 1 de conexión en diversas zonas de  escenario para distribución circuitos iluminación y señal DMX. Mecanizada con los conectores siguientes.
4xEthercon Cat6
1x XLR5 H DMX/RDM
1x XLR5 M DMX/RDM
Totalmente instalada, conectado, etiquetado y en perfecto funcionamiento.
</t>
  </si>
  <si>
    <t>1.2.4</t>
  </si>
  <si>
    <t xml:space="preserve">Suministro e instalación de Caja de conexión en peine para alimentación de circuitos iluminación, con capacidad de 12 circuitos de 16A.  Mecanizada con los conectores siguientes:
1x Harting 24P+T
Totalmente instalada, conectado, etiquetado y en perfecto funcionamiento.
</t>
  </si>
  <si>
    <t>1.2.5</t>
  </si>
  <si>
    <t xml:space="preserve">caja distribución iluminación en vara electrificada. Caja aerea para colgar en varal/tubo de 50mm diámetro. Mecanizada con los conectores:
1x Harting 24P+T macho entrada
1x Harting 24P+T hembra salida
1x DMX XLR 5 M entrada
1x Ethernet Ethercon entrada
1x DMX XLR 5 H salida
1x Ethernet Ethercon salida
Dimensiones aproximadas 350x250x100mm. Fabircada en chapa de acero de 1,5mm, pintada en color negro. Incluye garra de cuelgue, etiquetado y rotulación.
</t>
  </si>
  <si>
    <t>1.2.6</t>
  </si>
  <si>
    <t xml:space="preserve">barra de distribución iluminación tipo "MASTER" en vara electrificada. Perfil de aluminio para colgar en varal/tubo de 50mm diámetro. Mecanizada con los conectores:
1x Harting 24P+T macho
1x harting 16P+T hembra
1x DMX XLR 5 H
1x DMX XLR 5 M
2x Ethernet Ethercon
6x base schuko 2P+T 16A
Dimensiones aproximadas 2.500x100x50mm. Fabircada en chapa de acero de 1,5mm, pintada en color negro. Incluye garras de cuelgue, etiquetado y rotulación.
</t>
  </si>
  <si>
    <t>1.2.7</t>
  </si>
  <si>
    <t xml:space="preserve">barra de distribución iluminación tipo "ESCLAVA" en vara electrificada. Perfil de aluminio para colgar en varal/tubo de 50mm diámetro. Mecanizada con los conectores:
1x Harting 16P+T macho
1x DMX XLR 5 H
1x DMX XLR 5 M
2x Ethernet Ethercon
6x base schuko 2P+T 16A
Dimensiones aproximadas 2.500x100x50mm. Fabircada en chapa de acero de 1,5mm, pintada en color negro. Incluye garras de cuelgue, etiquetado y rotulación.
</t>
  </si>
  <si>
    <t>1.2.8</t>
  </si>
  <si>
    <t>ml</t>
  </si>
  <si>
    <t xml:space="preserve">Suministro e instalación de Cable de cobre desnudo para instalación equipotencial en bandejas metálicas de 6 mm². 
</t>
  </si>
  <si>
    <t>1.2.9</t>
  </si>
  <si>
    <t xml:space="preserve">Suministro e instalación de Cable de Cu. 0'6-1 kv. de 25Gx2,5 mm². Reacción al fuego mínima Cca – s1b, d1, a1 segundos ITC-BT028 Instalaciones en locales de pública concurrencia del Reglamento delegado 2016/364 del REBT 842/2022.
</t>
  </si>
  <si>
    <t>1.2.10</t>
  </si>
  <si>
    <t xml:space="preserve">Suministro e instalación de Cable de Cu. 0'6-1 kv. de 5x16 mm². Reacción al fuego mínima Cca – s1b, d1, a1 segundos ITC-BT028 Instalaciones en locales de pública concurrencia del Reglamento delegado 2016/364 del REBT 842/2022.
</t>
  </si>
  <si>
    <t>1.2.11</t>
  </si>
  <si>
    <t xml:space="preserve">Suministro e instalación de Cable de Cu. 0'6-1 kv. de 3x2'5 mm². Reacción al fuego mínima Cca – s1b, d1, a1 segundos ITC-BT028 Instalaciones en locales de pública concurrencia del Reglamento delegado 2016/364 del REBT 842/2022.
</t>
  </si>
  <si>
    <t>1.2.12</t>
  </si>
  <si>
    <t xml:space="preserve">Suministro e instalación de Cable U/FTP CAT6A AWG 23. Reacción al fuego mínima Cca – s1b, d1, a1 segundos ITC-BT028 Instalaciones en locales de pública concurrencia del Reglamento delegado 2016/364 del REBT 842/2022.
</t>
  </si>
  <si>
    <t>1.2.13</t>
  </si>
  <si>
    <t xml:space="preserve">Suministro e instalación de Cable DMX/RDM . Reacción al fuego mínima Cca – s1b, d1, a1 segundos ITC-BT028 Instalaciones en locales de pública concurrencia del Reglamento delegado 2016/364 del REBT 842/2022.
</t>
  </si>
  <si>
    <t>1.2.14</t>
  </si>
  <si>
    <t xml:space="preserve">Suministro e instalación de Canal metálica lisa, con aperturas o ranuradas, con o sin compartimentos, montada superficialmente. La ejecución de la unidad de obra incluye las siguientes operaciones:
- Fijación y nivelación
- Corte en curvas y esquinas.
 Tamaño 300x60mm
</t>
  </si>
  <si>
    <t>1.2.15</t>
  </si>
  <si>
    <t xml:space="preserve">Suministro e instalación de Canal metálica lisa, con aperturas o ranuradas, con o sin compartimentos, montada superficialmente. La ejecución de la unidad de obra incluye las siguientes operaciones:
- Fijación y nivelación
- Corte en curvas y esquinas.
 Tamaño 200x60mm
</t>
  </si>
  <si>
    <t>1.2.16</t>
  </si>
  <si>
    <t xml:space="preserve">Suministro e instalación de Canal metálica lisa, con aperturas o ranuradas, con o sin compartimentos, montada superficialmente. La ejecución de la unidad de obra incluye las siguientes operaciones:
- Fijación y nivelación
- Corte en curvas y esquinas.
 Tamaño 100x60mm
</t>
  </si>
  <si>
    <t>1.2.17</t>
  </si>
  <si>
    <t xml:space="preserve">Suministro e instalación de Tubo rígido de plástico sin halógenos, de 20 mm de diámetro nominal, aislante y no propagador de la llama, con una resistencia al impacto de 2 J, resistencia a compresión de 1250 N y una rigidez dieléctrica de 2000 V, con unión enchufada y montado superficialmente.
</t>
  </si>
  <si>
    <t>1.2.18</t>
  </si>
  <si>
    <t xml:space="preserve">Suministro e instalación de Tubo rígido de plástico sin halógenos, de 25 mm de diámetro nominal, aislante y no propagador de la llama, con una resistencia al impacto de 2 J, resistencia a compresión de 1250 N y una rigidez dieléctrica de 2000 V, con unión enchufada y montado superficialmente.
</t>
  </si>
  <si>
    <t>1.2.19</t>
  </si>
  <si>
    <t xml:space="preserve">Suministro e instalación de Tubo rígido de plástico sin halógenos, de 32 mm de diámetro nominal, aislante y no propagador de la llama, con una resistencia al impacto de 2 J, resistencia a compresión de 1250 N y una rigidez dieléctrica de 2000 V, con unión enchufada y montado superficialmente.
</t>
  </si>
  <si>
    <t>1.2.20</t>
  </si>
  <si>
    <t xml:space="preserve">Tubo flexible corrugado de plástico sin halógenos, de 20 mm de diámetro nominal, aislante y no propagador de la llama, de baja emisión de humos y sin emisión de gases tóxicos ni corrosivos, resistencia al impacto de 2 J, resistencia a compresión de 320 N y una rigidez dieléctrica de 2000 V.
</t>
  </si>
  <si>
    <t>1.2.21</t>
  </si>
  <si>
    <t xml:space="preserve">Tubo flexible corrugado de plástico sin halógenos, de 25 mm de diámetro nominal, aislante y no propagador de la llama, de baja emisión de humos y sin emisión de gases tóxicos ni corrosivos, resistencia al impacto de 2 J, resistencia a compresión de 320 N y una rigidez dieléctrica de 2000 V.
</t>
  </si>
  <si>
    <t>1.2.22</t>
  </si>
  <si>
    <t xml:space="preserve">Tubo flexible corrugado de plástico sin halógenos, de 32 mm de diámetro nominal, aislante y no propagador de la llama, de baja emisión de humos y sin emisión de gases tóxicos ni corrosivos, resistencia al impacto de 2 J, resistencia a compresión de 320 N y una rigidez dieléctrica de 2000 V.
</t>
  </si>
  <si>
    <t>1.2.23</t>
  </si>
  <si>
    <t xml:space="preserve">Tubo flexible corrugado de plástico sin halógenos, de 40 mm de diámetro nominal, aislante y no propagador de la llama, de baja emisión de humos y sin emisión de gases tóxicos ni corrosivos, resistencia al impacto de 2 J, resistencia a compresión de 320 N y una rigidez dieléctrica de 2000 V.
</t>
  </si>
  <si>
    <t>1.2.24</t>
  </si>
  <si>
    <t xml:space="preserve">Suministro e instalación de  Armario rack 19” de 9 Unidades de altura. Ancho 600 mm Profundidad 600mm por instalaciones de cableado, telecomunicaciones, IT I electrónica industrial. Según normas IEC 60 297-2, DIN 41494 partes 1 y 7, ANSI / EIA-310 y UNE 20 539-2, IEC-60950. perfiles 19 " interiores desplazables en profundidad fabricados en acero. Puerta frontal con vidrio de seguridad. Laterales desmontables con vallas rápidas 1/4 de giro. Puerta posterior metálica con cerradura. Pre mecanizado posterior para salida de cables. Techo ventilado. 4 pies ajustables en altura. Pintura epoxi gris oscuro o negro. Equipado con regletas de enchufes tipos Schuko y ventilación forzada.
Incluida parte proporcional de montaje de equipos en el rack, accesorios de fijación, guías, tapas ciegas y pequeño material.
RKMAQ / Pont maquinaria.
Totalmente instalado, conexionado, etiquetado y en perfecto funcionamiento.
Marca/Modeloo: LOGIC-2 20U A600 F600 RETEX o equivalente.
</t>
  </si>
  <si>
    <t>1.2.25</t>
  </si>
  <si>
    <t xml:space="preserve">Suministro, instalación y puesta en marcha de cuadro eléctrico en sala dimmers de 200A de potencia. Según planos y especificaciones técnicas en PPT.
</t>
  </si>
  <si>
    <t>1.2.26</t>
  </si>
  <si>
    <t xml:space="preserve">Suministro de latiguillo de patch de carga de iluminación. Cable 2x2,5mm2, con conectores tipo Wieland 2Polos 16A macho/hembra. Longitud 2,5mts
</t>
  </si>
  <si>
    <t>1.2.27</t>
  </si>
  <si>
    <t>trabajos de retirada, saneamiento, redistribución de todas las instalaciones exsitentes en la sala de dimments. Los trabajos incluyen:
-desconexxión y retirada de los dimmers existentes.
-desconexión de todos los circuitos electricos existentes en cuadro eléctrico, dimemrs, patch y tomas de fuerza existentes.
-desconexión de todos los circuitos existentes de señal DMX y ethernet.
-retirada del cuadro eléctrico existente.
-saneamiento, redistribución y conexionado de los circuitos existentes a la nueva ubicación de dimemrs, patch y rack DMX.
-Revisión y reparación/substitución de los conectores wieland existentes en panel de patch existente.</t>
  </si>
  <si>
    <t>1.2.28</t>
  </si>
  <si>
    <t>p.a.</t>
  </si>
  <si>
    <t>partida alzada a justificar de trabajos de ayudas de obra que incluyen los trabajos siguientes:
-ayiuda de obra para realización pasamuros en muro de boca escenario a sala dimmers , diámetro aproximado 25cm.
- ayudas de obra destinada a apertura y tapado de regatas.
-ayudas de obra destinada a colocación y acabado de cajas para elementos empotrados.
-ayudas de obra destinada a apertura y rematado de agujeros en menajes.
-ayudas de obra destinada a montaje y/o desmontaje de falsos techos y paneles aislantes.
-ayudas de obra destinada a reparación y pintura de menajes existentes.
-ayudas de obra destinada a montaje y desmontaje de instalaciones existentes.
-ayudas de obra destinada a sellado de los agujeros de instalaciones y agujeros de de instalaciones.
-ayudas de obra destinada a realización y reparación de agujeros en falsos techos.</t>
  </si>
  <si>
    <t>1.2.29</t>
  </si>
  <si>
    <t xml:space="preserve">Enrollador de resorte para 12 circuitos eléctricos de 16A monofásico con cable 30Gx2,5mm2. Recorrido vertical 15mts. Fijado a carril superior de desplazamiento horizontal. Alimentación desde cortina de cables.
Marca/Modelo:  ELITECROSS®R-REEL /DB 19331420B-5004 o equivalente aprovado por la D.F.
Totalmente instalada, conectado, etiquetado y en perfecto funcionamiento.
</t>
  </si>
  <si>
    <t>1.2.30</t>
  </si>
  <si>
    <t xml:space="preserve">Enrollador de resorte para 2 señales Ethernet CAT6 + " señales DMX/RDM. Recorrido vertical 15mts. Fijado a carril superior de desplazamiento horizontal. Alimentación desde cortina de cables.
Marca/Modelo: ELITECROSS®R-REEL/ DB 30431410C-1024 SO o equivalente aprovado por la propiedad.
Totalmente instalada, conectado, etiquetado y en perfecto funcionamiento.
</t>
  </si>
  <si>
    <t>1.2.31</t>
  </si>
  <si>
    <t xml:space="preserve">diseño, fabricación ,suministro e instalación de biga carril para soporte y desplazamiento horizontal de enrolladores de potencia y señal.
</t>
  </si>
  <si>
    <t xml:space="preserve"> </t>
  </si>
  <si>
    <t>1.3</t>
  </si>
  <si>
    <t>Adecuación sala de dimmers</t>
  </si>
  <si>
    <t>DEMOLICIONES</t>
  </si>
  <si>
    <t>1.3.1</t>
  </si>
  <si>
    <t>RETIRADA MOBILIARIO Y TRANSPORTE.
Despeje, retirada y volver a colocarlo en el lugar definitivo, de todo tipo de mobiliario, equipos eléctricos y demás enseres existentes, además de la señalización y luminarias de
emergencia, por medios manuales, incluso desmontaje de cortinas y posterior reposición, protección de los mismos con plástico negro en rollos de 4 m. de anchura, incluso limpieza y retirada de escombros a pie de carga y con p.p. de medios auxiliares y costes indirectos. La gestión de residuo s se valorará en el capítulo "Gestión de Residuos".</t>
  </si>
  <si>
    <t>1.3.2</t>
  </si>
  <si>
    <t>m2</t>
  </si>
  <si>
    <t xml:space="preserve">DEMOLICIÓN TABIQUE CERÁMICO A MANO
Demolición, por medios manuales, de fábrica de LHD, i/ alicatado o revestimiento continuo, en ambas caras, hasta un espesor total de 15 cm., retirada de escombros a pie de carga,
carga de los mismos, transporte a vertedero incluso p.p. de medios auxiliares y costes indirectos. La gestión de residuos se valorará en el capítulo "Gestión de Residuos".
</t>
  </si>
  <si>
    <t>1.3.3</t>
  </si>
  <si>
    <t xml:space="preserve">LEVANTADO PAVIMENTO A MANO
Levantado de cualquier tipo de pavimento, solado de terrazo o gres, o revestimiento continuo tipo moqueta, por medios manuales, con martillo compresor, i/ rodapié, material de agarre y capa de recrecido en mal estado, limpieza y retirada de escombros a pie de carga, carga de los mismos, transporte a vertedero y p.p. de medios auxiliares y costes indirectos.
La gestión de residuos se valorará en el capítulo "Gestión de Residuos".
</t>
  </si>
  <si>
    <t>1.3.4</t>
  </si>
  <si>
    <t xml:space="preserve">DEMOLICIÓN FALSO TECHO CONTINUO YESO LAMINADO
Demolición de falsos techos continuos de cualquier tipo, escayola, placas de yeso laminado con estructura portante metálica descolgada, por medios manuales, incluso limpieza  y retirada de escombros a pie de carga, limpieza y retirada de escombros a pie de carga, carga de los mismos, transporte a vertedero y p.p. de medios auxiliares y costes indirectos.
La gestión de residuos se valorará en el capítulo "Gestión de Residuos".
</t>
  </si>
  <si>
    <t>1.3.5</t>
  </si>
  <si>
    <t xml:space="preserve">m2 LEVANTADO REVESTIMIENTO PARAMENTOS VERTICALES
Levantado de cualquier tipo de revestimiento vertical, por medios manuales, con martillo compresor, limpieza y retirada de escombros a pie de carga, carga de los mismos, transporte
a vertedero y p.p. de medios auxiliares y costes indirectos. La gestión de residuos se valorará en el capítulo "Gestión de Residuos".
</t>
  </si>
  <si>
    <t>1.3.6</t>
  </si>
  <si>
    <t>m3</t>
  </si>
  <si>
    <t xml:space="preserve">m3 EVACUAC. ESCOMB. EN SACOS &lt;500 m
Traslado y evacuación manual de escombros, mediante sacos, para distancias o recorridos hasta 500 m desde el tajo de demolición al pie de carga o emplazamiento del contenedor,
camión,... i/llenado de sacos, vaciado y p.p. de costes indirectos y medios auxiliares.
</t>
  </si>
  <si>
    <t>1.3.7</t>
  </si>
  <si>
    <t>m3 CARGA/TRANSPORTE VERTEDERO &lt;40km MAQUINA/CAMIÓN
Carga y transporte de escombros al vertedero o a Almacenes Municipales de aquellos elementos que pudieran aprovecharse, a una distancia menor de 40 km, considerando ida y
vuelta, en camiones basculantes de hasta 20 t de peso, cargados con pala cargadora grande y p.p. de costes indirectos y medios auxiliares.</t>
  </si>
  <si>
    <t>ALBAÑILERIA</t>
  </si>
  <si>
    <t>1.3.8</t>
  </si>
  <si>
    <t xml:space="preserve">m2 TABICÓN LHD 25x12x9 cm
Tabique de ladrillo hueco doble 25x12x9 cm. recibido con mortero de cemento y arena de río M 5 según UNE-EN 998-2, i/ replanteo, roturas, humedecido de las piezas y limpieza. Incluso p.p. de medios auxiliares y costes indirectos..
</t>
  </si>
  <si>
    <t>1.3.9</t>
  </si>
  <si>
    <t xml:space="preserve">m2 TRASDOSADOS AUTOPORTANTE e=47 mm/400(13+34)
Trasdosado autoportante formado por montantes separados 400 mm. y canales de perfiles de chapa de acero galvanizado de 34 mm., atornillado por la cara externa una placa de yeso laminado de 13 mm. de espesor con un ancho total de 47 mm., con aislamiento si fuera necesario. I/p.p. de tratamiento de huecos, paso de instalaciones, tornillería, pastas
de agarre y juntas, cintas para juntas, anclajes para suelo y techo, limpieza y medios auxiliares y costes indirectos. Totalmente terminado y listo para imprimar y pintar o decorar. Según NTE-PTP, UNE 102040 IN y ATEDY. Medido deduciendo los
huecos de superficie mayor de 2 m2..
</t>
  </si>
  <si>
    <t>1.3.10</t>
  </si>
  <si>
    <t xml:space="preserve">m2 FALSO TECHO PYL REGISTRABLE 120x60 PERFIL VISTO
Falso techo registrable de placas de yeso laminado de 120x60cm. y 10 mm. de espesor, suspendido de perfilería vista, i/p.p. de elementos de remate, accesorios de fijación y
montaje y desmontaje de andamios, terminado y listo para pintar, s/NTE-RTP-17, medido deduciendo huecos superiores a 2 m2. Placas de yeso laminado, pasta de juntas, accesorios
de fijación y perfilería con marcado CE y DdP (Declaración de prestaciones) según Reglamento (UE) 305/2011.
</t>
  </si>
  <si>
    <t>REVESTIMIENTOS Y PAVIMENTOS</t>
  </si>
  <si>
    <t>1.3.11</t>
  </si>
  <si>
    <t xml:space="preserve">m2 PAVIMENTO GRES/TERRAZO SIMILAR EXISTENTE
Suministro y colocación de solado cerámico de gres porcelánico o de terrazo de dimensiones y color similar al existente o a definir por la DO, para tránsito denso, con marca AENOR o en posesión de ensayos de tipo, en ambos casos con ensayos de tipo para la resistencia al deslizamiento/resbalamiento, recibida con mortero de cemento CEM II/B-P 32,5 N y arena de miga (M-5), i/cama de arena de 2 cm. de espesor, rejuntado con pasta para juntas y limpieza, s/NTE-RSR-6 y NTE-RSR-26, medido en superficie realmente ejecutada. I/ p.p de medios auxiliares y costes indirectos. Totalmente ejecutado.
</t>
  </si>
  <si>
    <t>1.3.12</t>
  </si>
  <si>
    <t xml:space="preserve">m2 PAVIMENTO MOQUETA MOQUETA FIBRA SINTÉTICA P.C.T/DENSO C/ADHESIVO SLC® ECO GRINTAK M
Pavimento de moqueta de fibra sintética 100% poliamida, por proceso tufting, en pelo cortado, tráfico intenso, absorción acústica 34 dB, U3P3E1, s/UNE 23727:1990, reacción al
fuego CFL (s/n UNE-23727:1990), tomada con adhesivo orgánico Slc® Eco Grintak M de Kerakoll para un rendimiento de 0,4 kg/m2 sobre capa de pasta niveladora incluida en la partida, totalmente instalada. Medida la superficie ejecutada. Incluso p.p. de medios auxiliares y costes indirectos.
</t>
  </si>
  <si>
    <t>1.3.13</t>
  </si>
  <si>
    <t xml:space="preserve">m. RODAPIÉ GRES PORCELÁNICO/DM LACADO.
Rodapié biselado de gres porcelánico esmaltado (BIb), de 8x43 cm. recibido con mortero cola, o de DM a base de tablero de 19 mm. de espesor, lacado en el color de la pared,
clasificación al fuego C-s2,d0, de altura 10 cm., pegado al soporte y clavado de puntas, a decidir por la DO, i/rejuntado con mortero, sellado de juntas, tapajuntas y limpieza,
S/NTE-RSR-2, con marcado CE y DdP (declaración de prestaciones) según Reglamento UE 305/2011, medido en superficie realmente ejecutada. Incluso p.p. de medios auxiliares y costes indirectos.
</t>
  </si>
  <si>
    <t>1.3.14</t>
  </si>
  <si>
    <t xml:space="preserve">m2 PINTURA PLÁSTICA ECOLÓGICA INTERIOR/EXTERIOR.
Pintura plástica ecológica, sin olor, color a definir por la dirección de obra, en paramentos verticales, horizontales e inclinados, lavable dos manos, i/ lijado y emplastecido; tanto de exterior como de interior; incluso p.p. de andamiaje, medios auxiliares y costes indirectos.
</t>
  </si>
  <si>
    <t>VARIOS</t>
  </si>
  <si>
    <t>1.3.15</t>
  </si>
  <si>
    <t xml:space="preserve">Suministro y colocación de puerta metálica cortafuegos EI2-60-C5, tipos ST de la casa Alfatorres o similar, de una hoja batiente de luz total de 90x202, para abrir a mano derecha o izquierda. Incluye mirilla de 250mm de diámetro, cerradura estándar de golpe y clave, juego de manecitas nylon negro, placa larga y bocaclau, molde tancaportes modelo CT1800 de brazo EN2-4. Incluye tope de tierra inox..
</t>
  </si>
  <si>
    <t>1.3.16</t>
  </si>
  <si>
    <t xml:space="preserve">ACONDICIONADOR TIPO SPLIT
Suministro y colocación de acondicionador tipo split conducto, INVERTER o similar, bomba de calor  formado por una unidad exterior mod. RXS35LB y una unidad interior mod. FBQ35DB, para una potencia frigorífica de 3.400 w. y una potencia calorífica de 4.000 w., incluso mando a distancia por cable, amortiguadores, puesta en marcha y pruebas, con refrigerante R-410a. Incluso p.p. de medios auxiliares y costes indirectos.Se incluyen mando PAR-31 MAA, conexiones eléctricas, conexiones de cañerías, de desagüe de dimensiones según I.T.E. 02.8.3 hasta bajante de saneamiento más próximo, apoyos tipos silenblock segundos UNE 100153, puesta en funcionamiento, pruebas ITE 06 y material auxiliar de montaje. (Uno.Y-1).Marca DAIKIN o equivalente
</t>
  </si>
  <si>
    <t>1.3.17</t>
  </si>
  <si>
    <t xml:space="preserve">INSTALACIÓN CONDUCTOS Y CONEXIONADO ACONDICIONADOR.
Instalación de conductos y conexionado acondicionador
</t>
  </si>
  <si>
    <t>1.3.18</t>
  </si>
  <si>
    <t xml:space="preserve">MONTAJE ILUINACIÓN INTERIOR 
Adecuación de la instalación eléctrica para iluminación interior del cuarto (con la instalación de nueva iluminación), incluida la iluminación de emergencia, a la nueva distribución planteada en la zona del teatro afectada por las obras.
</t>
  </si>
  <si>
    <t>1.3.19</t>
  </si>
  <si>
    <t xml:space="preserve">REMATES ALBAÑILERÍA ADAPTACIÓN NUEVA DISTRIBUCIÓN.
Remates de albañilería necesarios para la adecuación de la nueva distribución planteada en la zona del teatro afectada por las obras.
</t>
  </si>
  <si>
    <t>1.3.20</t>
  </si>
  <si>
    <t xml:space="preserve">GESTIÓN DE RESIDUOS
Valorización de escombro y tierras en cumplimiento del DF 23/2011, de 28 de marzo, que regula la producción y gestión de residuos de construcción y demolición en la Comunidad
Foral de Navarra. Según presupuesto del Estudio de Gestión de Residuos.
</t>
  </si>
  <si>
    <t>1.3.21</t>
  </si>
  <si>
    <t>SEGURIDAD Y SALUD</t>
  </si>
  <si>
    <t>1.3.22</t>
  </si>
  <si>
    <t xml:space="preserve">ud TAQUILLA METÁLICA INDIVIDUAL
Taquilla metálica individual con llave de 1,8 m de altura colocada.
</t>
  </si>
  <si>
    <t>1.3.23</t>
  </si>
  <si>
    <t>PROTECCIONES COLECTIVAS</t>
  </si>
  <si>
    <t>1.3.24</t>
  </si>
  <si>
    <t>h</t>
  </si>
  <si>
    <t xml:space="preserve">h. EQUIPO DE LIMPIEZA Y CONSERVACIÓN
Equipo de limpieza y conservación de instalaciones provisionales de obra.
</t>
  </si>
  <si>
    <t>1.3.25</t>
  </si>
  <si>
    <t xml:space="preserve">ud VALLA CONTENCIÓN PEATONES
Valla autónoma metálica de 2,5 m. de longitud para contención
de peatones normalizada, incluso colocación y desmontaje.
</t>
  </si>
  <si>
    <t>1.3.26</t>
  </si>
  <si>
    <t>m</t>
  </si>
  <si>
    <t xml:space="preserve">m. CINTA DE BALIZAMIENTO ROJO/BLANCO
Cinta corrida de balizamiento plástica pintada a dos coloresroja y blanca, incluso colocación y desmontado.
</t>
  </si>
  <si>
    <t>1.3.27</t>
  </si>
  <si>
    <t xml:space="preserve">ud PLACA SEÑALIZACIÓN RIESGO
Placa señalización-información en PVC serigrafiado de 50x30 cm., fijada mecánicamente, amortizable en 3 usos, incluso colocación y desmontaje. s/R.D. 485/97.
</t>
  </si>
  <si>
    <t>1.3.28</t>
  </si>
  <si>
    <t xml:space="preserve">ud CARTEL COMBINADO 100x70 cm
Cartel combinado de advertencia de riesgos de 1,00x0,70 m sin soporte, incluso colocación y desmontado.
</t>
  </si>
  <si>
    <t>1.3.29</t>
  </si>
  <si>
    <t xml:space="preserve">ud CARTEL INDICAT. RIESGO SIN SOP.
Cartel indicativo de riesgo de 0,30x0,30 m, sin soporte metálico, incluso colocación y desmontado.
</t>
  </si>
  <si>
    <t>1.3.30</t>
  </si>
  <si>
    <t xml:space="preserve">ud CARTEL PROHIBICIÓN DE PASO
Cartel indicativo de prohibido el paso a la obra de 0,40x0,30 m sin soporte metálico, incluso colocación y desmontado.
</t>
  </si>
  <si>
    <t>1.3.31</t>
  </si>
  <si>
    <t xml:space="preserve">ud EXTINT. POLVO ABC 6 Kg. EF 21A-113B
Extintor de polvo ABC con eficacia 21A-113B para extinción de fuego de materias sólidas, líquidas, productos gaseosos e incendios de equipos eléctricos, de 6 Kg. de agente extintor con soporte, manómetro y boquilla con difusor según norma UNE-23110, totalmente instalado según CTE/DB-SI 4. Certificado por AENOR.
</t>
  </si>
  <si>
    <t>1.3.32</t>
  </si>
  <si>
    <t xml:space="preserve">ud EXTINT. NIEVE CARB. 5 Kg. EF 34B
Extintor de nieve carbónica CO2 con eficacia 34B para extinción de fuego de materias sólidas, líquidas, e incendios de equipos eléctricos, de 5 Kg. de agente extintor con soporte y manguera con difusor según CTE/DB-SI 4, totalmente instalado.
</t>
  </si>
  <si>
    <t>1.3.33</t>
  </si>
  <si>
    <t xml:space="preserve">Cubrición de hueco vertical con mallazo electrosoldado de 15x15 cm. D=5 mm., para protección fijado con conectores al zuncho del hueco y pasante sobre las tabicas y empotrado un metro a cada lado en la capa de compresión por cada lado, incluso cinta de señalización a 0,90 m. de altura fijada con pies derechos. s/R.D. 486/97.
</t>
  </si>
  <si>
    <t>PROTECCIONES INDIVIDUALES</t>
  </si>
  <si>
    <t>1.3.34</t>
  </si>
  <si>
    <t xml:space="preserve">ud CASCO DE SEGURIDAD
Casco de seguridad con desudador, homologado CE.
</t>
  </si>
  <si>
    <t>1.3.35</t>
  </si>
  <si>
    <t xml:space="preserve">ud GAFAS CONTRA IMPACTOS
Gafas contra impactos antirayadura, homologadas CE.
</t>
  </si>
  <si>
    <t>1.3.36</t>
  </si>
  <si>
    <t xml:space="preserve">ud MASCARILLA ANTIPOLVO
Mascarilla antipolvo, homologada.
</t>
  </si>
  <si>
    <t>1.3.37</t>
  </si>
  <si>
    <t xml:space="preserve">ud PROTECTORES AUDITIVOS
Protectores auditivos, homologados.
</t>
  </si>
  <si>
    <t>1.3.38</t>
  </si>
  <si>
    <t xml:space="preserve">ud MONO DE TRABAJO
Mono de trabajo, homologado CE.
</t>
  </si>
  <si>
    <t>1.3.39</t>
  </si>
  <si>
    <t xml:space="preserve">ud FAJA ELÁSTICA SOBRESFUERZOS
Faja elástica para protección de sobreesfuerzos con hombreras
y cierre velcro, homologada CE.
</t>
  </si>
  <si>
    <t>1.3.40</t>
  </si>
  <si>
    <t xml:space="preserve">ud CINTURÓN PORTAHERRAMIENTAS
Cinturón portaherramientas, homologado CE.
</t>
  </si>
  <si>
    <t>1.3.41</t>
  </si>
  <si>
    <t xml:space="preserve">ud ARNÉS SEGURIDAD AMARRE DORSAL
Arnés de seguridad con amarre dorsal fabricado con cinta de nylon de 45 mm. y elementos metálicos de acero inoxidable.
Homologado CE.
</t>
  </si>
  <si>
    <t>1.3.42</t>
  </si>
  <si>
    <t xml:space="preserve">ud CUERDA AMARRE REGUL. POLIAM.
Cuerda de amarre regulable de longitud 1,10-1,80 m, realizado en poliamida de alta tenacidad de 14 mm de diámetro, i/argolla de polimida revestida de PVC, homologado CE.
</t>
  </si>
  <si>
    <t>1.3.43</t>
  </si>
  <si>
    <t xml:space="preserve">ud PAR BOTAS SEGURIDAD PUNT. SERR.
Par de botas de seguridad S2 serraje/lona con puntera y metálicas, homologadas CE.
</t>
  </si>
  <si>
    <t>1.3.44</t>
  </si>
  <si>
    <t xml:space="preserve">ud PANTALLA CONTRA PARTÍCULAS
Pantalla para protección contra partículas con arnes de cabeza y visor de policarbonato claro rígido, homologada CE.
</t>
  </si>
  <si>
    <t>1.3.45</t>
  </si>
  <si>
    <t xml:space="preserve">ud FILTRO RECAMBIO MASCARILLA
Filtro recambio mascarilla, homologado.
</t>
  </si>
  <si>
    <t>1.3.46</t>
  </si>
  <si>
    <t xml:space="preserve">ud PAR GUANTES LONA/SERRAJE
Par de guantes de lona/serraje tipo americano primera calidad,
homologado CE.
</t>
  </si>
  <si>
    <t>1.3.47</t>
  </si>
  <si>
    <t xml:space="preserve">ud PAR GUANTES AISLANTES
Par de guantes aislantes para electricista, homologados CE.
</t>
  </si>
  <si>
    <t>1.3.48</t>
  </si>
  <si>
    <t xml:space="preserve">ud PAR RODILLERAS DE CAUCHO
Par de rodilleras de caucho, homologadas CE.
</t>
  </si>
  <si>
    <t>1.4</t>
  </si>
  <si>
    <t>MEDICINA PREVENTIVA Y FORMACIÓN</t>
  </si>
  <si>
    <t>1.4.1</t>
  </si>
  <si>
    <t xml:space="preserve">ud BOTIQUÍN DE OBRA
Botiquín de obra instalado.
</t>
  </si>
  <si>
    <t>1.4.2</t>
  </si>
  <si>
    <t xml:space="preserve">h. COSTO MENSUAL FORMACIÓN SEGURIDAD E HIGIENE
Costo mensual de formación de seguridad e higiene en el trabajo,considerando una hora a la semana y realizada por un encargado.
</t>
  </si>
  <si>
    <t>1.5</t>
  </si>
  <si>
    <t>Proyecto ingeniería y legalización.</t>
  </si>
  <si>
    <t>1.5.1</t>
  </si>
  <si>
    <t>u</t>
  </si>
  <si>
    <t xml:space="preserve">Servicio de legalización de la modificación de la instalación eléctrica.
</t>
  </si>
  <si>
    <t>Total</t>
  </si>
  <si>
    <t>Total PEM (Presupuesto Ejecución Material)</t>
  </si>
  <si>
    <t>Gastos Generales</t>
  </si>
  <si>
    <t>Beneficio Industrial</t>
  </si>
  <si>
    <t>Suma (PEM+GG+BI)</t>
  </si>
  <si>
    <t>I.V.A.</t>
  </si>
  <si>
    <t>Total Presupuesto Ejecución Contrato I.V.A Incluido</t>
  </si>
  <si>
    <t>Nueva Instalación iluminación digital</t>
  </si>
  <si>
    <t>Resumen desglosado por capítulos Ejecución material sin IVA</t>
  </si>
  <si>
    <t>Resumen desglosado por capítulos Ejecución material + Gastos Generales +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</si>
</sst>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9" x14ac:knownFonts="1">
    <font>
      <sz val="11"/>
      <color theme="1"/>
      <name val="Calibri"/>
      <family val="2"/>
      <scheme val="minor"/>
    </font>
    <font>
      <sz val="10"/>
      <name val="Arial"/>
      <family val="2"/>
    </font>
    <font>
      <b/>
      <sz val="11"/>
      <name val="Calibri Light"/>
      <family val="2"/>
    </font>
    <font>
      <sz val="11"/>
      <name val="Calibri Light"/>
      <family val="2"/>
    </font>
    <font>
      <b/>
      <sz val="14"/>
      <name val="Calibri Light"/>
      <family val="2"/>
    </font>
    <font>
      <sz val="14"/>
      <name val="Calibri Light"/>
      <family val="2"/>
    </font>
    <font>
      <i/>
      <sz val="10"/>
      <name val="Calibri"/>
      <family val="2"/>
      <scheme val="minor"/>
    </font>
    <font>
      <sz val="12"/>
      <name val="Calibri Light"/>
      <family val="2"/>
    </font>
    <font>
      <sz val="14"/>
      <color theme="1"/>
      <name val="Calibri"/>
      <family val="2"/>
      <scheme val="minor"/>
    </font>
  </fonts>
  <fills count="5">
    <fill>
      <patternFill patternType="none"/>
    </fill>
    <fill>
      <patternFill patternType="gray125"/>
    </fill>
    <fill>
      <patternFill patternType="solid">
        <fgColor indexed="65"/>
        <bgColor indexed="64"/>
      </patternFill>
    </fill>
    <fill>
      <patternFill patternType="solid">
        <fgColor theme="3" tint="0.59999389629810485"/>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rgb="FF6D722A"/>
      </left>
      <right/>
      <top style="medium">
        <color rgb="FF6D722A"/>
      </top>
      <bottom style="medium">
        <color rgb="FF6D722A"/>
      </bottom>
      <diagonal/>
    </border>
    <border>
      <left/>
      <right/>
      <top style="medium">
        <color rgb="FF6D722A"/>
      </top>
      <bottom style="medium">
        <color rgb="FF6D722A"/>
      </bottom>
      <diagonal/>
    </border>
    <border>
      <left/>
      <right style="medium">
        <color rgb="FF6D722A"/>
      </right>
      <top style="medium">
        <color rgb="FF6D722A"/>
      </top>
      <bottom style="medium">
        <color rgb="FF6D722A"/>
      </bottom>
      <diagonal/>
    </border>
  </borders>
  <cellStyleXfs count="2">
    <xf numFmtId="0" fontId="0" fillId="0" borderId="0"/>
    <xf numFmtId="0" fontId="1" fillId="0" borderId="0"/>
  </cellStyleXfs>
  <cellXfs count="83">
    <xf numFmtId="0" fontId="0" fillId="0" borderId="0" xfId="0"/>
    <xf numFmtId="3" fontId="2" fillId="0" borderId="2" xfId="1" applyNumberFormat="1" applyFont="1" applyBorder="1" applyAlignment="1">
      <alignment horizontal="center" vertical="top"/>
    </xf>
    <xf numFmtId="37" fontId="2" fillId="0" borderId="2" xfId="1" applyNumberFormat="1" applyFont="1" applyBorder="1" applyAlignment="1">
      <alignment horizontal="center" vertical="top"/>
    </xf>
    <xf numFmtId="49" fontId="2" fillId="2" borderId="2" xfId="1" applyNumberFormat="1" applyFont="1" applyFill="1" applyBorder="1" applyAlignment="1">
      <alignment horizontal="center" vertical="top"/>
    </xf>
    <xf numFmtId="164" fontId="2" fillId="2" borderId="2" xfId="1" applyNumberFormat="1" applyFont="1" applyFill="1" applyBorder="1" applyAlignment="1">
      <alignment horizontal="center" vertical="top" wrapText="1"/>
    </xf>
    <xf numFmtId="4" fontId="2" fillId="0" borderId="2" xfId="1" applyNumberFormat="1" applyFont="1" applyBorder="1" applyAlignment="1">
      <alignment horizontal="center" vertical="top"/>
    </xf>
    <xf numFmtId="0" fontId="3" fillId="0" borderId="0" xfId="1" applyFont="1" applyAlignment="1">
      <alignment horizontal="center" vertical="top"/>
    </xf>
    <xf numFmtId="0" fontId="3" fillId="0" borderId="0" xfId="1" applyFont="1" applyAlignment="1">
      <alignment horizontal="left" vertical="top" wrapText="1"/>
    </xf>
    <xf numFmtId="164" fontId="3" fillId="0" borderId="0" xfId="1" applyNumberFormat="1" applyFont="1" applyAlignment="1">
      <alignment horizontal="center" vertical="top" wrapText="1"/>
    </xf>
    <xf numFmtId="164" fontId="3" fillId="0" borderId="0" xfId="1" applyNumberFormat="1" applyFont="1" applyAlignment="1">
      <alignment horizontal="center" vertical="top"/>
    </xf>
    <xf numFmtId="0" fontId="3" fillId="0" borderId="0" xfId="1" applyFont="1" applyAlignment="1">
      <alignment horizontal="center"/>
    </xf>
    <xf numFmtId="0" fontId="3" fillId="0" borderId="0" xfId="1" applyFont="1"/>
    <xf numFmtId="164" fontId="3" fillId="0" borderId="0" xfId="1" applyNumberFormat="1" applyFont="1" applyAlignment="1">
      <alignment horizontal="center" wrapText="1"/>
    </xf>
    <xf numFmtId="164" fontId="3" fillId="0" borderId="0" xfId="1" applyNumberFormat="1" applyFont="1" applyAlignment="1" applyProtection="1">
      <alignment horizontal="center" vertical="top" wrapText="1"/>
      <protection locked="0"/>
    </xf>
    <xf numFmtId="0" fontId="2" fillId="0" borderId="2" xfId="1" applyFont="1" applyBorder="1" applyAlignment="1">
      <alignment horizontal="center" vertical="top"/>
    </xf>
    <xf numFmtId="0" fontId="2" fillId="0" borderId="2" xfId="1" applyFont="1" applyBorder="1" applyAlignment="1">
      <alignment horizontal="left" vertical="top" wrapText="1"/>
    </xf>
    <xf numFmtId="164" fontId="2" fillId="0" borderId="2" xfId="1" applyNumberFormat="1" applyFont="1" applyBorder="1" applyAlignment="1">
      <alignment horizontal="center" vertical="top" wrapText="1"/>
    </xf>
    <xf numFmtId="164" fontId="2" fillId="0" borderId="3" xfId="1" applyNumberFormat="1" applyFont="1" applyBorder="1" applyAlignment="1">
      <alignment horizontal="center" vertical="top"/>
    </xf>
    <xf numFmtId="0" fontId="2" fillId="0" borderId="0" xfId="1" applyFont="1" applyAlignment="1">
      <alignment horizontal="left" vertical="top" wrapText="1"/>
    </xf>
    <xf numFmtId="0" fontId="2" fillId="0" borderId="0" xfId="1" applyFont="1" applyAlignment="1">
      <alignment horizontal="center" vertical="top"/>
    </xf>
    <xf numFmtId="164" fontId="2" fillId="0" borderId="0" xfId="1" applyNumberFormat="1" applyFont="1" applyAlignment="1">
      <alignment horizontal="center" vertical="top" wrapText="1"/>
    </xf>
    <xf numFmtId="164" fontId="2" fillId="0" borderId="0" xfId="1" applyNumberFormat="1" applyFont="1" applyAlignment="1">
      <alignment horizontal="center" vertical="top"/>
    </xf>
    <xf numFmtId="0" fontId="2" fillId="0" borderId="0" xfId="1" applyFont="1" applyAlignment="1">
      <alignment horizontal="left" vertical="top"/>
    </xf>
    <xf numFmtId="0" fontId="2" fillId="0" borderId="0" xfId="1" applyFont="1"/>
    <xf numFmtId="164" fontId="2" fillId="0" borderId="0" xfId="1" applyNumberFormat="1" applyFont="1" applyAlignment="1">
      <alignment horizontal="center" wrapText="1"/>
    </xf>
    <xf numFmtId="3" fontId="3" fillId="0" borderId="0" xfId="1" applyNumberFormat="1" applyFont="1" applyAlignment="1">
      <alignment horizontal="center" vertical="top"/>
    </xf>
    <xf numFmtId="164" fontId="2" fillId="0" borderId="3" xfId="1" applyNumberFormat="1" applyFont="1" applyBorder="1" applyAlignment="1">
      <alignment horizontal="right" vertical="top"/>
    </xf>
    <xf numFmtId="0" fontId="2" fillId="0" borderId="4" xfId="1" applyFont="1" applyBorder="1" applyAlignment="1">
      <alignment horizontal="left" vertical="top" wrapText="1"/>
    </xf>
    <xf numFmtId="0" fontId="2" fillId="0" borderId="5" xfId="1" applyFont="1" applyBorder="1" applyAlignment="1">
      <alignment horizontal="left" vertical="top" wrapText="1"/>
    </xf>
    <xf numFmtId="0" fontId="2" fillId="0" borderId="5" xfId="1" applyFont="1" applyBorder="1" applyAlignment="1">
      <alignment horizontal="center" vertical="top"/>
    </xf>
    <xf numFmtId="164" fontId="2" fillId="0" borderId="5" xfId="1" applyNumberFormat="1" applyFont="1" applyBorder="1" applyAlignment="1">
      <alignment horizontal="center" vertical="top" wrapText="1"/>
    </xf>
    <xf numFmtId="164" fontId="2" fillId="0" borderId="5" xfId="1" applyNumberFormat="1" applyFont="1" applyBorder="1" applyAlignment="1">
      <alignment horizontal="center" vertical="top"/>
    </xf>
    <xf numFmtId="49" fontId="3" fillId="0" borderId="0" xfId="1" applyNumberFormat="1" applyFont="1" applyAlignment="1">
      <alignment horizontal="center" vertical="top"/>
    </xf>
    <xf numFmtId="49" fontId="3" fillId="0" borderId="0" xfId="1" applyNumberFormat="1" applyFont="1" applyAlignment="1">
      <alignment horizontal="left" vertical="top" wrapText="1"/>
    </xf>
    <xf numFmtId="49" fontId="4" fillId="3" borderId="6" xfId="1" applyNumberFormat="1" applyFont="1" applyFill="1" applyBorder="1" applyAlignment="1">
      <alignment horizontal="left" vertical="top"/>
    </xf>
    <xf numFmtId="3" fontId="4" fillId="3" borderId="7" xfId="1" applyNumberFormat="1" applyFont="1" applyFill="1" applyBorder="1" applyAlignment="1">
      <alignment horizontal="center" vertical="top"/>
    </xf>
    <xf numFmtId="49" fontId="4" fillId="3" borderId="7" xfId="1" applyNumberFormat="1" applyFont="1" applyFill="1" applyBorder="1" applyAlignment="1">
      <alignment horizontal="center" vertical="top"/>
    </xf>
    <xf numFmtId="49" fontId="4" fillId="3" borderId="7" xfId="1" applyNumberFormat="1" applyFont="1" applyFill="1" applyBorder="1" applyAlignment="1">
      <alignment horizontal="left" vertical="top" wrapText="1"/>
    </xf>
    <xf numFmtId="164" fontId="4" fillId="3" borderId="7" xfId="1" applyNumberFormat="1" applyFont="1" applyFill="1" applyBorder="1" applyAlignment="1">
      <alignment horizontal="center" vertical="top" wrapText="1"/>
    </xf>
    <xf numFmtId="164" fontId="4" fillId="3" borderId="8" xfId="1" applyNumberFormat="1" applyFont="1" applyFill="1" applyBorder="1" applyAlignment="1">
      <alignment horizontal="center" vertical="top"/>
    </xf>
    <xf numFmtId="49" fontId="4" fillId="0" borderId="0" xfId="1" applyNumberFormat="1" applyFont="1" applyAlignment="1">
      <alignment horizontal="left" vertical="top"/>
    </xf>
    <xf numFmtId="3" fontId="4" fillId="0" borderId="0" xfId="1" applyNumberFormat="1" applyFont="1" applyAlignment="1">
      <alignment horizontal="center" vertical="top"/>
    </xf>
    <xf numFmtId="49" fontId="4" fillId="0" borderId="0" xfId="1" applyNumberFormat="1" applyFont="1" applyAlignment="1">
      <alignment horizontal="center" vertical="top"/>
    </xf>
    <xf numFmtId="49" fontId="4" fillId="0" borderId="0" xfId="1" applyNumberFormat="1" applyFont="1" applyAlignment="1">
      <alignment horizontal="left" vertical="top" wrapText="1"/>
    </xf>
    <xf numFmtId="9" fontId="3" fillId="0" borderId="0" xfId="1" applyNumberFormat="1" applyFont="1" applyAlignment="1">
      <alignment horizontal="center" vertical="top"/>
    </xf>
    <xf numFmtId="164" fontId="5" fillId="0" borderId="0" xfId="1" applyNumberFormat="1" applyFont="1" applyAlignment="1">
      <alignment horizontal="center" vertical="top"/>
    </xf>
    <xf numFmtId="0" fontId="4" fillId="3" borderId="6" xfId="1" applyFont="1" applyFill="1" applyBorder="1" applyAlignment="1">
      <alignment vertical="top"/>
    </xf>
    <xf numFmtId="49" fontId="4" fillId="3" borderId="7" xfId="1" applyNumberFormat="1" applyFont="1" applyFill="1" applyBorder="1" applyAlignment="1">
      <alignment vertical="top" wrapText="1"/>
    </xf>
    <xf numFmtId="164" fontId="4" fillId="3" borderId="7" xfId="1" applyNumberFormat="1" applyFont="1" applyFill="1" applyBorder="1" applyAlignment="1">
      <alignment horizontal="center" vertical="top"/>
    </xf>
    <xf numFmtId="3" fontId="6" fillId="0" borderId="0" xfId="1" applyNumberFormat="1" applyFont="1" applyAlignment="1">
      <alignment vertical="top"/>
    </xf>
    <xf numFmtId="3" fontId="6" fillId="0" borderId="0" xfId="1" applyNumberFormat="1" applyFont="1" applyAlignment="1">
      <alignment vertical="top" wrapText="1"/>
    </xf>
    <xf numFmtId="164" fontId="6" fillId="0" borderId="0" xfId="1" applyNumberFormat="1" applyFont="1" applyAlignment="1">
      <alignment horizontal="center" vertical="top" wrapText="1"/>
    </xf>
    <xf numFmtId="3" fontId="6" fillId="0" borderId="0" xfId="1" applyNumberFormat="1" applyFont="1" applyAlignment="1">
      <alignment horizontal="center" vertical="top" wrapText="1"/>
    </xf>
    <xf numFmtId="49" fontId="3" fillId="0" borderId="0" xfId="1" applyNumberFormat="1" applyFont="1" applyAlignment="1">
      <alignment horizontal="center"/>
    </xf>
    <xf numFmtId="49" fontId="7" fillId="0" borderId="0" xfId="1" applyNumberFormat="1" applyFont="1" applyAlignment="1">
      <alignment horizontal="right" vertical="top"/>
    </xf>
    <xf numFmtId="164" fontId="7" fillId="0" borderId="0" xfId="1" applyNumberFormat="1" applyFont="1" applyAlignment="1">
      <alignment horizontal="center" vertical="top" wrapText="1"/>
    </xf>
    <xf numFmtId="164" fontId="7" fillId="0" borderId="0" xfId="1" applyNumberFormat="1" applyFont="1" applyAlignment="1">
      <alignment horizontal="center"/>
    </xf>
    <xf numFmtId="3" fontId="7" fillId="0" borderId="0" xfId="1" applyNumberFormat="1" applyFont="1" applyAlignment="1">
      <alignment horizontal="center"/>
    </xf>
    <xf numFmtId="0" fontId="8" fillId="0" borderId="0" xfId="0" applyFont="1"/>
    <xf numFmtId="0" fontId="4" fillId="3" borderId="1" xfId="1" applyFont="1" applyFill="1" applyBorder="1" applyAlignment="1">
      <alignment vertical="top"/>
    </xf>
    <xf numFmtId="0" fontId="4" fillId="3" borderId="2" xfId="1" applyFont="1" applyFill="1" applyBorder="1" applyAlignment="1">
      <alignment vertical="top" wrapText="1"/>
    </xf>
    <xf numFmtId="0" fontId="4" fillId="3" borderId="2" xfId="1" applyFont="1" applyFill="1" applyBorder="1" applyAlignment="1">
      <alignment horizontal="center" vertical="top"/>
    </xf>
    <xf numFmtId="0" fontId="4" fillId="3" borderId="2" xfId="1" applyFont="1" applyFill="1" applyBorder="1" applyAlignment="1">
      <alignment horizontal="left" vertical="top"/>
    </xf>
    <xf numFmtId="164" fontId="4" fillId="3" borderId="2" xfId="1" applyNumberFormat="1" applyFont="1" applyFill="1" applyBorder="1" applyAlignment="1">
      <alignment horizontal="center" vertical="top" wrapText="1"/>
    </xf>
    <xf numFmtId="164" fontId="4" fillId="3" borderId="3" xfId="1" applyNumberFormat="1" applyFont="1" applyFill="1" applyBorder="1" applyAlignment="1">
      <alignment horizontal="center" vertical="top"/>
    </xf>
    <xf numFmtId="49" fontId="2" fillId="0" borderId="2" xfId="1" applyNumberFormat="1" applyFont="1" applyBorder="1" applyAlignment="1">
      <alignment horizontal="center" vertical="top"/>
    </xf>
    <xf numFmtId="0" fontId="2" fillId="3" borderId="2" xfId="1" applyFont="1" applyFill="1" applyBorder="1" applyAlignment="1">
      <alignment horizontal="center"/>
    </xf>
    <xf numFmtId="0" fontId="2" fillId="3" borderId="2" xfId="1" applyFont="1" applyFill="1" applyBorder="1"/>
    <xf numFmtId="164" fontId="2" fillId="3" borderId="2" xfId="1" applyNumberFormat="1" applyFont="1" applyFill="1" applyBorder="1" applyAlignment="1">
      <alignment horizontal="center" wrapText="1"/>
    </xf>
    <xf numFmtId="0" fontId="2" fillId="4" borderId="2" xfId="1" applyFont="1" applyFill="1" applyBorder="1" applyAlignment="1">
      <alignment horizontal="center"/>
    </xf>
    <xf numFmtId="0" fontId="2" fillId="4" borderId="2" xfId="1" applyFont="1" applyFill="1" applyBorder="1"/>
    <xf numFmtId="0" fontId="3" fillId="4" borderId="2" xfId="1" applyFont="1" applyFill="1" applyBorder="1"/>
    <xf numFmtId="164" fontId="3" fillId="4" borderId="2" xfId="1" applyNumberFormat="1" applyFont="1" applyFill="1" applyBorder="1" applyAlignment="1">
      <alignment horizontal="center" wrapText="1"/>
    </xf>
    <xf numFmtId="0" fontId="3" fillId="4" borderId="2" xfId="1" applyFont="1" applyFill="1" applyBorder="1" applyAlignment="1">
      <alignment horizontal="center"/>
    </xf>
    <xf numFmtId="164" fontId="2" fillId="0" borderId="2" xfId="1" applyNumberFormat="1" applyFont="1" applyBorder="1" applyAlignment="1">
      <alignment horizontal="center" vertical="top"/>
    </xf>
    <xf numFmtId="49" fontId="4" fillId="3" borderId="2" xfId="1" applyNumberFormat="1" applyFont="1" applyFill="1" applyBorder="1" applyAlignment="1">
      <alignment horizontal="left" vertical="top"/>
    </xf>
    <xf numFmtId="3" fontId="4" fillId="3" borderId="2" xfId="1" applyNumberFormat="1" applyFont="1" applyFill="1" applyBorder="1" applyAlignment="1">
      <alignment horizontal="center" vertical="top"/>
    </xf>
    <xf numFmtId="49" fontId="4" fillId="3" borderId="2" xfId="1" applyNumberFormat="1" applyFont="1" applyFill="1" applyBorder="1" applyAlignment="1">
      <alignment horizontal="center" vertical="top"/>
    </xf>
    <xf numFmtId="164" fontId="4" fillId="3" borderId="2" xfId="1" applyNumberFormat="1" applyFont="1" applyFill="1" applyBorder="1" applyAlignment="1">
      <alignment horizontal="center" vertical="top"/>
    </xf>
    <xf numFmtId="4" fontId="0" fillId="0" borderId="0" xfId="0" applyNumberFormat="1"/>
    <xf numFmtId="49" fontId="4" fillId="3" borderId="2" xfId="1" applyNumberFormat="1" applyFont="1" applyFill="1" applyBorder="1" applyAlignment="1">
      <alignment horizontal="center" vertical="top"/>
    </xf>
    <xf numFmtId="0" fontId="2" fillId="0" borderId="1" xfId="1" applyFont="1" applyBorder="1" applyAlignment="1">
      <alignment horizontal="left" vertical="top" wrapText="1"/>
    </xf>
    <xf numFmtId="0" fontId="2" fillId="0" borderId="2" xfId="1" applyFont="1" applyBorder="1" applyAlignment="1">
      <alignment horizontal="left" vertical="top" wrapText="1"/>
    </xf>
  </cellXfs>
  <cellStyles count="2">
    <cellStyle name="Normal" xfId="0" builtinId="0"/>
    <cellStyle name="Normal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7"/>
  <sheetViews>
    <sheetView tabSelected="1" workbookViewId="0">
      <selection activeCell="C5" sqref="C5"/>
    </sheetView>
  </sheetViews>
  <sheetFormatPr baseColWidth="10" defaultRowHeight="15" x14ac:dyDescent="0.25"/>
  <cols>
    <col min="4" max="4" width="88.140625" bestFit="1" customWidth="1"/>
    <col min="5" max="6" width="15" customWidth="1"/>
  </cols>
  <sheetData>
    <row r="1" spans="1:6" x14ac:dyDescent="0.25">
      <c r="A1" s="65" t="s">
        <v>0</v>
      </c>
      <c r="B1" s="1" t="s">
        <v>1</v>
      </c>
      <c r="C1" s="2" t="s">
        <v>2</v>
      </c>
      <c r="D1" s="3" t="s">
        <v>3</v>
      </c>
      <c r="E1" s="4" t="s">
        <v>4</v>
      </c>
      <c r="F1" s="5" t="s">
        <v>5</v>
      </c>
    </row>
    <row r="2" spans="1:6" x14ac:dyDescent="0.25">
      <c r="A2" s="66">
        <v>1</v>
      </c>
      <c r="B2" s="67" t="s">
        <v>6</v>
      </c>
      <c r="C2" s="67"/>
      <c r="D2" s="67"/>
      <c r="E2" s="68"/>
      <c r="F2" s="66"/>
    </row>
    <row r="3" spans="1:6" ht="24.95" customHeight="1" x14ac:dyDescent="0.25">
      <c r="A3" s="6"/>
      <c r="B3" s="6"/>
      <c r="C3" s="6"/>
      <c r="D3" s="7"/>
      <c r="E3" s="8"/>
      <c r="F3" s="9"/>
    </row>
    <row r="4" spans="1:6" x14ac:dyDescent="0.25">
      <c r="A4" s="69" t="s">
        <v>7</v>
      </c>
      <c r="B4" s="70" t="s">
        <v>8</v>
      </c>
      <c r="C4" s="71"/>
      <c r="D4" s="71"/>
      <c r="E4" s="72"/>
      <c r="F4" s="73"/>
    </row>
    <row r="5" spans="1:6" x14ac:dyDescent="0.25">
      <c r="A5" s="10"/>
      <c r="B5" s="10"/>
      <c r="C5" s="11"/>
      <c r="D5" s="11"/>
      <c r="E5" s="12"/>
      <c r="F5" s="10"/>
    </row>
    <row r="6" spans="1:6" ht="405" x14ac:dyDescent="0.25">
      <c r="A6" s="6" t="s">
        <v>9</v>
      </c>
      <c r="B6" s="6">
        <v>1</v>
      </c>
      <c r="C6" s="6" t="s">
        <v>10</v>
      </c>
      <c r="D6" s="7" t="s">
        <v>11</v>
      </c>
      <c r="E6" s="13">
        <v>0</v>
      </c>
      <c r="F6" s="9">
        <f t="shared" ref="F6:F13" si="0">E6*B6</f>
        <v>0</v>
      </c>
    </row>
    <row r="7" spans="1:6" ht="45" x14ac:dyDescent="0.25">
      <c r="A7" s="6" t="s">
        <v>12</v>
      </c>
      <c r="B7" s="6">
        <v>2</v>
      </c>
      <c r="C7" s="6" t="s">
        <v>10</v>
      </c>
      <c r="D7" s="7" t="s">
        <v>13</v>
      </c>
      <c r="E7" s="13">
        <v>0</v>
      </c>
      <c r="F7" s="9">
        <f t="shared" si="0"/>
        <v>0</v>
      </c>
    </row>
    <row r="8" spans="1:6" ht="255" x14ac:dyDescent="0.25">
      <c r="A8" s="6" t="s">
        <v>14</v>
      </c>
      <c r="B8" s="6">
        <v>1</v>
      </c>
      <c r="C8" s="6" t="s">
        <v>10</v>
      </c>
      <c r="D8" s="7" t="s">
        <v>15</v>
      </c>
      <c r="E8" s="13">
        <v>0</v>
      </c>
      <c r="F8" s="9">
        <f t="shared" si="0"/>
        <v>0</v>
      </c>
    </row>
    <row r="9" spans="1:6" ht="240" x14ac:dyDescent="0.25">
      <c r="A9" s="6" t="s">
        <v>16</v>
      </c>
      <c r="B9" s="6">
        <v>2</v>
      </c>
      <c r="C9" s="6" t="s">
        <v>10</v>
      </c>
      <c r="D9" s="7" t="s">
        <v>17</v>
      </c>
      <c r="E9" s="13">
        <v>0</v>
      </c>
      <c r="F9" s="9">
        <f t="shared" si="0"/>
        <v>0</v>
      </c>
    </row>
    <row r="10" spans="1:6" ht="210" x14ac:dyDescent="0.25">
      <c r="A10" s="6" t="s">
        <v>18</v>
      </c>
      <c r="B10" s="6">
        <v>2</v>
      </c>
      <c r="C10" s="6" t="s">
        <v>10</v>
      </c>
      <c r="D10" s="7" t="s">
        <v>19</v>
      </c>
      <c r="E10" s="13">
        <v>0</v>
      </c>
      <c r="F10" s="9">
        <f t="shared" si="0"/>
        <v>0</v>
      </c>
    </row>
    <row r="11" spans="1:6" ht="210" x14ac:dyDescent="0.25">
      <c r="A11" s="6" t="s">
        <v>20</v>
      </c>
      <c r="B11" s="6">
        <v>4</v>
      </c>
      <c r="C11" s="6" t="s">
        <v>10</v>
      </c>
      <c r="D11" s="7" t="s">
        <v>21</v>
      </c>
      <c r="E11" s="13">
        <v>0</v>
      </c>
      <c r="F11" s="9">
        <f t="shared" si="0"/>
        <v>0</v>
      </c>
    </row>
    <row r="12" spans="1:6" ht="225" x14ac:dyDescent="0.25">
      <c r="A12" s="6" t="s">
        <v>22</v>
      </c>
      <c r="B12" s="6">
        <v>1</v>
      </c>
      <c r="C12" s="6" t="s">
        <v>10</v>
      </c>
      <c r="D12" s="7" t="s">
        <v>23</v>
      </c>
      <c r="E12" s="13">
        <v>0</v>
      </c>
      <c r="F12" s="9">
        <f t="shared" si="0"/>
        <v>0</v>
      </c>
    </row>
    <row r="13" spans="1:6" ht="165" x14ac:dyDescent="0.25">
      <c r="A13" s="6" t="s">
        <v>24</v>
      </c>
      <c r="B13" s="6">
        <v>1</v>
      </c>
      <c r="C13" s="6" t="s">
        <v>10</v>
      </c>
      <c r="D13" s="7" t="s">
        <v>25</v>
      </c>
      <c r="E13" s="13">
        <v>0</v>
      </c>
      <c r="F13" s="9">
        <f t="shared" si="0"/>
        <v>0</v>
      </c>
    </row>
    <row r="14" spans="1:6" x14ac:dyDescent="0.25">
      <c r="A14" s="6"/>
      <c r="B14" s="6"/>
      <c r="C14" s="6"/>
      <c r="D14" s="7"/>
      <c r="E14" s="8"/>
      <c r="F14" s="9"/>
    </row>
    <row r="15" spans="1:6" x14ac:dyDescent="0.25">
      <c r="A15" s="81" t="s">
        <v>26</v>
      </c>
      <c r="B15" s="82"/>
      <c r="C15" s="14" t="str">
        <f>A4</f>
        <v>1.1</v>
      </c>
      <c r="D15" s="15" t="str">
        <f>B4</f>
        <v>Sistema de regulación y Control iluminación</v>
      </c>
      <c r="E15" s="16"/>
      <c r="F15" s="17">
        <f>SUM(F5:F14)</f>
        <v>0</v>
      </c>
    </row>
    <row r="16" spans="1:6" ht="24.95" customHeight="1" x14ac:dyDescent="0.25">
      <c r="A16" s="18"/>
      <c r="B16" s="18"/>
      <c r="C16" s="19"/>
      <c r="D16" s="18"/>
      <c r="E16" s="20"/>
      <c r="F16" s="21"/>
    </row>
    <row r="17" spans="1:6" x14ac:dyDescent="0.25">
      <c r="A17" s="69" t="s">
        <v>27</v>
      </c>
      <c r="B17" s="70" t="s">
        <v>28</v>
      </c>
      <c r="C17" s="71"/>
      <c r="D17" s="71"/>
      <c r="E17" s="72"/>
      <c r="F17" s="73"/>
    </row>
    <row r="18" spans="1:6" x14ac:dyDescent="0.25">
      <c r="A18" s="10"/>
      <c r="B18" s="10"/>
      <c r="C18" s="11"/>
      <c r="D18" s="11"/>
      <c r="E18" s="12"/>
      <c r="F18" s="10"/>
    </row>
    <row r="19" spans="1:6" ht="105" x14ac:dyDescent="0.25">
      <c r="A19" s="6" t="s">
        <v>29</v>
      </c>
      <c r="B19" s="6">
        <v>21</v>
      </c>
      <c r="C19" s="6" t="s">
        <v>10</v>
      </c>
      <c r="D19" s="7" t="s">
        <v>30</v>
      </c>
      <c r="E19" s="13">
        <v>0</v>
      </c>
      <c r="F19" s="9">
        <f t="shared" ref="F19:F49" si="1">E19*B19</f>
        <v>0</v>
      </c>
    </row>
    <row r="20" spans="1:6" ht="120" x14ac:dyDescent="0.25">
      <c r="A20" s="6" t="s">
        <v>31</v>
      </c>
      <c r="B20" s="6">
        <v>6</v>
      </c>
      <c r="C20" s="6" t="s">
        <v>10</v>
      </c>
      <c r="D20" s="7" t="s">
        <v>32</v>
      </c>
      <c r="E20" s="13">
        <v>0</v>
      </c>
      <c r="F20" s="9">
        <f t="shared" si="1"/>
        <v>0</v>
      </c>
    </row>
    <row r="21" spans="1:6" ht="120" x14ac:dyDescent="0.25">
      <c r="A21" s="6" t="s">
        <v>33</v>
      </c>
      <c r="B21" s="6">
        <v>1</v>
      </c>
      <c r="C21" s="6" t="s">
        <v>10</v>
      </c>
      <c r="D21" s="7" t="s">
        <v>34</v>
      </c>
      <c r="E21" s="13">
        <v>0</v>
      </c>
      <c r="F21" s="9">
        <f t="shared" si="1"/>
        <v>0</v>
      </c>
    </row>
    <row r="22" spans="1:6" ht="90" x14ac:dyDescent="0.25">
      <c r="A22" s="6" t="s">
        <v>35</v>
      </c>
      <c r="B22" s="6">
        <v>6</v>
      </c>
      <c r="C22" s="6" t="s">
        <v>10</v>
      </c>
      <c r="D22" s="7" t="s">
        <v>36</v>
      </c>
      <c r="E22" s="13">
        <v>0</v>
      </c>
      <c r="F22" s="9">
        <f t="shared" si="1"/>
        <v>0</v>
      </c>
    </row>
    <row r="23" spans="1:6" ht="165" x14ac:dyDescent="0.25">
      <c r="A23" s="6" t="s">
        <v>37</v>
      </c>
      <c r="B23" s="6">
        <v>6</v>
      </c>
      <c r="C23" s="6" t="s">
        <v>10</v>
      </c>
      <c r="D23" s="7" t="s">
        <v>38</v>
      </c>
      <c r="E23" s="13">
        <v>0</v>
      </c>
      <c r="F23" s="9">
        <f t="shared" si="1"/>
        <v>0</v>
      </c>
    </row>
    <row r="24" spans="1:6" ht="165" x14ac:dyDescent="0.25">
      <c r="A24" s="6" t="s">
        <v>39</v>
      </c>
      <c r="B24" s="6">
        <v>6</v>
      </c>
      <c r="C24" s="6" t="s">
        <v>10</v>
      </c>
      <c r="D24" s="7" t="s">
        <v>40</v>
      </c>
      <c r="E24" s="13">
        <v>0</v>
      </c>
      <c r="F24" s="9">
        <f t="shared" si="1"/>
        <v>0</v>
      </c>
    </row>
    <row r="25" spans="1:6" ht="150" x14ac:dyDescent="0.25">
      <c r="A25" s="6" t="s">
        <v>41</v>
      </c>
      <c r="B25" s="6">
        <v>6</v>
      </c>
      <c r="C25" s="6" t="s">
        <v>10</v>
      </c>
      <c r="D25" s="7" t="s">
        <v>42</v>
      </c>
      <c r="E25" s="13">
        <v>0</v>
      </c>
      <c r="F25" s="9">
        <f t="shared" si="1"/>
        <v>0</v>
      </c>
    </row>
    <row r="26" spans="1:6" ht="60" x14ac:dyDescent="0.25">
      <c r="A26" s="6" t="s">
        <v>43</v>
      </c>
      <c r="B26" s="6">
        <v>105</v>
      </c>
      <c r="C26" s="6" t="s">
        <v>44</v>
      </c>
      <c r="D26" s="7" t="s">
        <v>45</v>
      </c>
      <c r="E26" s="13">
        <v>0</v>
      </c>
      <c r="F26" s="9">
        <f t="shared" si="1"/>
        <v>0</v>
      </c>
    </row>
    <row r="27" spans="1:6" ht="60" x14ac:dyDescent="0.25">
      <c r="A27" s="6" t="s">
        <v>46</v>
      </c>
      <c r="B27" s="6">
        <v>450</v>
      </c>
      <c r="C27" s="6" t="s">
        <v>44</v>
      </c>
      <c r="D27" s="7" t="s">
        <v>47</v>
      </c>
      <c r="E27" s="13">
        <v>0</v>
      </c>
      <c r="F27" s="9">
        <f t="shared" si="1"/>
        <v>0</v>
      </c>
    </row>
    <row r="28" spans="1:6" ht="75" x14ac:dyDescent="0.25">
      <c r="A28" s="6" t="s">
        <v>48</v>
      </c>
      <c r="B28" s="6">
        <v>80</v>
      </c>
      <c r="C28" s="6" t="s">
        <v>44</v>
      </c>
      <c r="D28" s="7" t="s">
        <v>49</v>
      </c>
      <c r="E28" s="13">
        <v>0</v>
      </c>
      <c r="F28" s="9">
        <f t="shared" si="1"/>
        <v>0</v>
      </c>
    </row>
    <row r="29" spans="1:6" ht="75" x14ac:dyDescent="0.25">
      <c r="A29" s="6" t="s">
        <v>50</v>
      </c>
      <c r="B29" s="6">
        <v>1460</v>
      </c>
      <c r="C29" s="6" t="s">
        <v>44</v>
      </c>
      <c r="D29" s="7" t="s">
        <v>51</v>
      </c>
      <c r="E29" s="13">
        <v>0</v>
      </c>
      <c r="F29" s="9">
        <f t="shared" si="1"/>
        <v>0</v>
      </c>
    </row>
    <row r="30" spans="1:6" ht="75" x14ac:dyDescent="0.25">
      <c r="A30" s="6" t="s">
        <v>52</v>
      </c>
      <c r="B30" s="6">
        <v>2000</v>
      </c>
      <c r="C30" s="6" t="s">
        <v>44</v>
      </c>
      <c r="D30" s="7" t="s">
        <v>53</v>
      </c>
      <c r="E30" s="13">
        <v>0</v>
      </c>
      <c r="F30" s="9">
        <f t="shared" si="1"/>
        <v>0</v>
      </c>
    </row>
    <row r="31" spans="1:6" ht="75" x14ac:dyDescent="0.25">
      <c r="A31" s="6" t="s">
        <v>54</v>
      </c>
      <c r="B31" s="6">
        <v>2000</v>
      </c>
      <c r="C31" s="6" t="s">
        <v>44</v>
      </c>
      <c r="D31" s="7" t="s">
        <v>55</v>
      </c>
      <c r="E31" s="13">
        <v>0</v>
      </c>
      <c r="F31" s="9">
        <f t="shared" si="1"/>
        <v>0</v>
      </c>
    </row>
    <row r="32" spans="1:6" ht="120" x14ac:dyDescent="0.25">
      <c r="A32" s="6" t="s">
        <v>56</v>
      </c>
      <c r="B32" s="6">
        <v>15</v>
      </c>
      <c r="C32" s="6" t="s">
        <v>44</v>
      </c>
      <c r="D32" s="7" t="s">
        <v>57</v>
      </c>
      <c r="E32" s="13">
        <v>0</v>
      </c>
      <c r="F32" s="9">
        <f t="shared" si="1"/>
        <v>0</v>
      </c>
    </row>
    <row r="33" spans="1:6" ht="120" x14ac:dyDescent="0.25">
      <c r="A33" s="6" t="s">
        <v>58</v>
      </c>
      <c r="B33" s="6">
        <v>40</v>
      </c>
      <c r="C33" s="6" t="s">
        <v>44</v>
      </c>
      <c r="D33" s="7" t="s">
        <v>59</v>
      </c>
      <c r="E33" s="13">
        <v>0</v>
      </c>
      <c r="F33" s="9">
        <f t="shared" si="1"/>
        <v>0</v>
      </c>
    </row>
    <row r="34" spans="1:6" ht="120" x14ac:dyDescent="0.25">
      <c r="A34" s="6" t="s">
        <v>60</v>
      </c>
      <c r="B34" s="6">
        <v>50</v>
      </c>
      <c r="C34" s="6" t="s">
        <v>44</v>
      </c>
      <c r="D34" s="7" t="s">
        <v>61</v>
      </c>
      <c r="E34" s="13">
        <v>0</v>
      </c>
      <c r="F34" s="9">
        <f t="shared" si="1"/>
        <v>0</v>
      </c>
    </row>
    <row r="35" spans="1:6" ht="75" x14ac:dyDescent="0.25">
      <c r="A35" s="6" t="s">
        <v>62</v>
      </c>
      <c r="B35" s="6">
        <v>300</v>
      </c>
      <c r="C35" s="6" t="s">
        <v>44</v>
      </c>
      <c r="D35" s="7" t="s">
        <v>63</v>
      </c>
      <c r="E35" s="13">
        <v>0</v>
      </c>
      <c r="F35" s="9">
        <f t="shared" si="1"/>
        <v>0</v>
      </c>
    </row>
    <row r="36" spans="1:6" ht="75" x14ac:dyDescent="0.25">
      <c r="A36" s="6" t="s">
        <v>64</v>
      </c>
      <c r="B36" s="6">
        <v>300</v>
      </c>
      <c r="C36" s="6" t="s">
        <v>44</v>
      </c>
      <c r="D36" s="7" t="s">
        <v>65</v>
      </c>
      <c r="E36" s="13">
        <v>0</v>
      </c>
      <c r="F36" s="9">
        <f t="shared" si="1"/>
        <v>0</v>
      </c>
    </row>
    <row r="37" spans="1:6" ht="75" x14ac:dyDescent="0.25">
      <c r="A37" s="6" t="s">
        <v>66</v>
      </c>
      <c r="B37" s="6">
        <v>180</v>
      </c>
      <c r="C37" s="6" t="s">
        <v>44</v>
      </c>
      <c r="D37" s="7" t="s">
        <v>67</v>
      </c>
      <c r="E37" s="13">
        <v>0</v>
      </c>
      <c r="F37" s="9">
        <f t="shared" si="1"/>
        <v>0</v>
      </c>
    </row>
    <row r="38" spans="1:6" ht="75" x14ac:dyDescent="0.25">
      <c r="A38" s="6" t="s">
        <v>68</v>
      </c>
      <c r="B38" s="6">
        <v>300</v>
      </c>
      <c r="C38" s="6" t="s">
        <v>44</v>
      </c>
      <c r="D38" s="7" t="s">
        <v>69</v>
      </c>
      <c r="E38" s="13">
        <v>0</v>
      </c>
      <c r="F38" s="9">
        <f t="shared" si="1"/>
        <v>0</v>
      </c>
    </row>
    <row r="39" spans="1:6" ht="75" x14ac:dyDescent="0.25">
      <c r="A39" s="6" t="s">
        <v>70</v>
      </c>
      <c r="B39" s="6">
        <v>300</v>
      </c>
      <c r="C39" s="6" t="s">
        <v>44</v>
      </c>
      <c r="D39" s="7" t="s">
        <v>71</v>
      </c>
      <c r="E39" s="13">
        <v>0</v>
      </c>
      <c r="F39" s="9">
        <f t="shared" si="1"/>
        <v>0</v>
      </c>
    </row>
    <row r="40" spans="1:6" ht="75" x14ac:dyDescent="0.25">
      <c r="A40" s="6" t="s">
        <v>72</v>
      </c>
      <c r="B40" s="6">
        <v>200</v>
      </c>
      <c r="C40" s="6" t="s">
        <v>44</v>
      </c>
      <c r="D40" s="7" t="s">
        <v>73</v>
      </c>
      <c r="E40" s="13">
        <v>0</v>
      </c>
      <c r="F40" s="9">
        <f t="shared" si="1"/>
        <v>0</v>
      </c>
    </row>
    <row r="41" spans="1:6" ht="75" x14ac:dyDescent="0.25">
      <c r="A41" s="6" t="s">
        <v>74</v>
      </c>
      <c r="B41" s="6">
        <v>100</v>
      </c>
      <c r="C41" s="6" t="s">
        <v>44</v>
      </c>
      <c r="D41" s="7" t="s">
        <v>75</v>
      </c>
      <c r="E41" s="13">
        <v>0</v>
      </c>
      <c r="F41" s="9">
        <f t="shared" si="1"/>
        <v>0</v>
      </c>
    </row>
    <row r="42" spans="1:6" ht="225" x14ac:dyDescent="0.25">
      <c r="A42" s="6" t="s">
        <v>76</v>
      </c>
      <c r="B42" s="6">
        <v>2</v>
      </c>
      <c r="C42" s="6" t="s">
        <v>10</v>
      </c>
      <c r="D42" s="7" t="s">
        <v>77</v>
      </c>
      <c r="E42" s="13">
        <v>0</v>
      </c>
      <c r="F42" s="9">
        <f t="shared" si="1"/>
        <v>0</v>
      </c>
    </row>
    <row r="43" spans="1:6" ht="45" x14ac:dyDescent="0.25">
      <c r="A43" s="6" t="s">
        <v>78</v>
      </c>
      <c r="B43" s="6">
        <v>1</v>
      </c>
      <c r="C43" s="6" t="s">
        <v>10</v>
      </c>
      <c r="D43" s="7" t="s">
        <v>79</v>
      </c>
      <c r="E43" s="13">
        <v>0</v>
      </c>
      <c r="F43" s="9">
        <f t="shared" si="1"/>
        <v>0</v>
      </c>
    </row>
    <row r="44" spans="1:6" ht="45" x14ac:dyDescent="0.25">
      <c r="A44" s="6" t="s">
        <v>80</v>
      </c>
      <c r="B44" s="6">
        <v>96</v>
      </c>
      <c r="C44" s="6" t="s">
        <v>10</v>
      </c>
      <c r="D44" s="7" t="s">
        <v>81</v>
      </c>
      <c r="E44" s="13">
        <v>0</v>
      </c>
      <c r="F44" s="9">
        <f t="shared" si="1"/>
        <v>0</v>
      </c>
    </row>
    <row r="45" spans="1:6" ht="165" x14ac:dyDescent="0.25">
      <c r="A45" s="6" t="s">
        <v>82</v>
      </c>
      <c r="B45" s="6">
        <v>1</v>
      </c>
      <c r="C45" s="6" t="s">
        <v>10</v>
      </c>
      <c r="D45" s="7" t="s">
        <v>83</v>
      </c>
      <c r="E45" s="13">
        <v>0</v>
      </c>
      <c r="F45" s="9">
        <f t="shared" si="1"/>
        <v>0</v>
      </c>
    </row>
    <row r="46" spans="1:6" ht="165" x14ac:dyDescent="0.25">
      <c r="A46" s="6" t="s">
        <v>84</v>
      </c>
      <c r="B46" s="6">
        <v>1</v>
      </c>
      <c r="C46" s="6" t="s">
        <v>85</v>
      </c>
      <c r="D46" s="7" t="s">
        <v>86</v>
      </c>
      <c r="E46" s="13">
        <v>0</v>
      </c>
      <c r="F46" s="9">
        <f t="shared" si="1"/>
        <v>0</v>
      </c>
    </row>
    <row r="47" spans="1:6" ht="90" x14ac:dyDescent="0.25">
      <c r="A47" s="6" t="s">
        <v>87</v>
      </c>
      <c r="B47" s="6">
        <v>6</v>
      </c>
      <c r="C47" s="6" t="s">
        <v>10</v>
      </c>
      <c r="D47" s="7" t="s">
        <v>88</v>
      </c>
      <c r="E47" s="13">
        <v>0</v>
      </c>
      <c r="F47" s="9">
        <f t="shared" si="1"/>
        <v>0</v>
      </c>
    </row>
    <row r="48" spans="1:6" ht="90" x14ac:dyDescent="0.25">
      <c r="A48" s="6" t="s">
        <v>89</v>
      </c>
      <c r="B48" s="6">
        <v>6</v>
      </c>
      <c r="C48" s="6" t="s">
        <v>10</v>
      </c>
      <c r="D48" s="7" t="s">
        <v>90</v>
      </c>
      <c r="E48" s="13">
        <v>0</v>
      </c>
      <c r="F48" s="9">
        <f t="shared" si="1"/>
        <v>0</v>
      </c>
    </row>
    <row r="49" spans="1:6" ht="45" x14ac:dyDescent="0.25">
      <c r="A49" s="6" t="s">
        <v>91</v>
      </c>
      <c r="B49" s="6">
        <v>2</v>
      </c>
      <c r="C49" s="6" t="s">
        <v>10</v>
      </c>
      <c r="D49" s="7" t="s">
        <v>92</v>
      </c>
      <c r="E49" s="13">
        <v>0</v>
      </c>
      <c r="F49" s="9">
        <f t="shared" si="1"/>
        <v>0</v>
      </c>
    </row>
    <row r="50" spans="1:6" x14ac:dyDescent="0.25">
      <c r="A50" s="6"/>
      <c r="B50" s="6"/>
      <c r="C50" s="6"/>
      <c r="D50" s="7" t="s">
        <v>93</v>
      </c>
      <c r="E50" s="8"/>
      <c r="F50" s="9"/>
    </row>
    <row r="51" spans="1:6" x14ac:dyDescent="0.25">
      <c r="A51" s="82" t="s">
        <v>26</v>
      </c>
      <c r="B51" s="82"/>
      <c r="C51" s="14" t="str">
        <f>A17</f>
        <v>1.2</v>
      </c>
      <c r="D51" s="15" t="str">
        <f>B17</f>
        <v>Instalación iluminación digital</v>
      </c>
      <c r="E51" s="16"/>
      <c r="F51" s="74">
        <f>SUM(F18:F50)</f>
        <v>0</v>
      </c>
    </row>
    <row r="52" spans="1:6" ht="24.95" customHeight="1" x14ac:dyDescent="0.25">
      <c r="A52" s="22"/>
      <c r="B52" s="18"/>
      <c r="C52" s="19"/>
      <c r="D52" s="18"/>
      <c r="E52" s="20"/>
      <c r="F52" s="21"/>
    </row>
    <row r="53" spans="1:6" x14ac:dyDescent="0.25">
      <c r="A53" s="66" t="s">
        <v>94</v>
      </c>
      <c r="B53" s="67" t="s">
        <v>95</v>
      </c>
      <c r="C53" s="67"/>
      <c r="D53" s="67"/>
      <c r="E53" s="68"/>
      <c r="F53" s="66"/>
    </row>
    <row r="54" spans="1:6" x14ac:dyDescent="0.25">
      <c r="A54" s="10"/>
      <c r="B54" s="10"/>
      <c r="C54" s="11"/>
      <c r="D54" s="23" t="s">
        <v>96</v>
      </c>
      <c r="E54" s="24"/>
      <c r="F54" s="10"/>
    </row>
    <row r="55" spans="1:6" ht="105" x14ac:dyDescent="0.25">
      <c r="A55" s="6" t="s">
        <v>97</v>
      </c>
      <c r="B55" s="6">
        <v>1</v>
      </c>
      <c r="C55" s="6" t="s">
        <v>10</v>
      </c>
      <c r="D55" s="7" t="s">
        <v>98</v>
      </c>
      <c r="E55" s="8">
        <v>0</v>
      </c>
      <c r="F55" s="9">
        <f t="shared" ref="F55:F61" si="2">E55*B55</f>
        <v>0</v>
      </c>
    </row>
    <row r="56" spans="1:6" ht="90" x14ac:dyDescent="0.25">
      <c r="A56" s="6" t="s">
        <v>99</v>
      </c>
      <c r="B56" s="6">
        <v>12.25</v>
      </c>
      <c r="C56" s="6" t="s">
        <v>100</v>
      </c>
      <c r="D56" s="7" t="s">
        <v>101</v>
      </c>
      <c r="E56" s="8">
        <v>0</v>
      </c>
      <c r="F56" s="9">
        <f t="shared" si="2"/>
        <v>0</v>
      </c>
    </row>
    <row r="57" spans="1:6" ht="105" x14ac:dyDescent="0.25">
      <c r="A57" s="6" t="s">
        <v>102</v>
      </c>
      <c r="B57" s="6">
        <v>25</v>
      </c>
      <c r="C57" s="6" t="s">
        <v>100</v>
      </c>
      <c r="D57" s="7" t="s">
        <v>103</v>
      </c>
      <c r="E57" s="8">
        <v>0</v>
      </c>
      <c r="F57" s="9">
        <f t="shared" si="2"/>
        <v>0</v>
      </c>
    </row>
    <row r="58" spans="1:6" ht="105" x14ac:dyDescent="0.25">
      <c r="A58" s="6" t="s">
        <v>104</v>
      </c>
      <c r="B58" s="6">
        <v>25</v>
      </c>
      <c r="C58" s="6" t="s">
        <v>100</v>
      </c>
      <c r="D58" s="7" t="s">
        <v>105</v>
      </c>
      <c r="E58" s="8">
        <v>0</v>
      </c>
      <c r="F58" s="9">
        <f t="shared" si="2"/>
        <v>0</v>
      </c>
    </row>
    <row r="59" spans="1:6" ht="90" x14ac:dyDescent="0.25">
      <c r="A59" s="6" t="s">
        <v>106</v>
      </c>
      <c r="B59" s="25">
        <v>70</v>
      </c>
      <c r="C59" s="6" t="s">
        <v>100</v>
      </c>
      <c r="D59" s="7" t="s">
        <v>107</v>
      </c>
      <c r="E59" s="8">
        <v>0</v>
      </c>
      <c r="F59" s="9">
        <f t="shared" si="2"/>
        <v>0</v>
      </c>
    </row>
    <row r="60" spans="1:6" ht="75" x14ac:dyDescent="0.25">
      <c r="A60" s="6" t="s">
        <v>108</v>
      </c>
      <c r="B60" s="25">
        <v>10.34</v>
      </c>
      <c r="C60" s="6" t="s">
        <v>109</v>
      </c>
      <c r="D60" s="7" t="s">
        <v>110</v>
      </c>
      <c r="E60" s="8">
        <v>0</v>
      </c>
      <c r="F60" s="9">
        <f t="shared" si="2"/>
        <v>0</v>
      </c>
    </row>
    <row r="61" spans="1:6" ht="75" x14ac:dyDescent="0.25">
      <c r="A61" s="6" t="s">
        <v>111</v>
      </c>
      <c r="B61" s="6">
        <v>10.34</v>
      </c>
      <c r="C61" s="6" t="s">
        <v>109</v>
      </c>
      <c r="D61" s="7" t="s">
        <v>112</v>
      </c>
      <c r="E61" s="8">
        <v>0</v>
      </c>
      <c r="F61" s="9">
        <f t="shared" si="2"/>
        <v>0</v>
      </c>
    </row>
    <row r="62" spans="1:6" x14ac:dyDescent="0.25">
      <c r="A62" s="6" t="s">
        <v>93</v>
      </c>
      <c r="B62" s="6"/>
      <c r="C62" s="6"/>
      <c r="D62" s="18" t="s">
        <v>113</v>
      </c>
      <c r="E62" s="20"/>
      <c r="F62" s="9" t="s">
        <v>93</v>
      </c>
    </row>
    <row r="63" spans="1:6" ht="75" x14ac:dyDescent="0.25">
      <c r="A63" s="6" t="s">
        <v>114</v>
      </c>
      <c r="B63" s="6">
        <v>26.25</v>
      </c>
      <c r="C63" s="6" t="s">
        <v>100</v>
      </c>
      <c r="D63" s="7" t="s">
        <v>115</v>
      </c>
      <c r="E63" s="8">
        <v>0</v>
      </c>
      <c r="F63" s="9">
        <f>E63*B63</f>
        <v>0</v>
      </c>
    </row>
    <row r="64" spans="1:6" ht="165" x14ac:dyDescent="0.25">
      <c r="A64" s="6" t="s">
        <v>116</v>
      </c>
      <c r="B64" s="6">
        <v>115.5</v>
      </c>
      <c r="C64" s="6" t="s">
        <v>100</v>
      </c>
      <c r="D64" s="7" t="s">
        <v>117</v>
      </c>
      <c r="E64" s="8">
        <v>0</v>
      </c>
      <c r="F64" s="9">
        <f>E64*B64</f>
        <v>0</v>
      </c>
    </row>
    <row r="65" spans="1:6" ht="135" x14ac:dyDescent="0.25">
      <c r="A65" s="6" t="s">
        <v>118</v>
      </c>
      <c r="B65" s="6">
        <v>14</v>
      </c>
      <c r="C65" s="6" t="s">
        <v>100</v>
      </c>
      <c r="D65" s="7" t="s">
        <v>119</v>
      </c>
      <c r="E65" s="8">
        <v>0</v>
      </c>
      <c r="F65" s="9">
        <f>E65*B65</f>
        <v>0</v>
      </c>
    </row>
    <row r="66" spans="1:6" x14ac:dyDescent="0.25">
      <c r="A66" s="6"/>
      <c r="B66" s="6"/>
      <c r="C66" s="6"/>
      <c r="D66" s="18" t="s">
        <v>120</v>
      </c>
      <c r="E66" s="20"/>
      <c r="F66" s="9" t="s">
        <v>93</v>
      </c>
    </row>
    <row r="67" spans="1:6" ht="135" x14ac:dyDescent="0.25">
      <c r="A67" s="6" t="s">
        <v>121</v>
      </c>
      <c r="B67" s="6">
        <v>14</v>
      </c>
      <c r="C67" s="6" t="s">
        <v>100</v>
      </c>
      <c r="D67" s="7" t="s">
        <v>122</v>
      </c>
      <c r="E67" s="8">
        <v>0</v>
      </c>
      <c r="F67" s="9">
        <f>E67*B67</f>
        <v>0</v>
      </c>
    </row>
    <row r="68" spans="1:6" ht="120" x14ac:dyDescent="0.25">
      <c r="A68" s="6" t="s">
        <v>123</v>
      </c>
      <c r="B68" s="6">
        <v>11</v>
      </c>
      <c r="C68" s="6" t="s">
        <v>100</v>
      </c>
      <c r="D68" s="7" t="s">
        <v>124</v>
      </c>
      <c r="E68" s="8">
        <v>0</v>
      </c>
      <c r="F68" s="9">
        <f>E68*B68</f>
        <v>0</v>
      </c>
    </row>
    <row r="69" spans="1:6" ht="135" x14ac:dyDescent="0.25">
      <c r="A69" s="6" t="s">
        <v>125</v>
      </c>
      <c r="B69" s="6">
        <v>16.5</v>
      </c>
      <c r="C69" s="6" t="s">
        <v>44</v>
      </c>
      <c r="D69" s="7" t="s">
        <v>126</v>
      </c>
      <c r="E69" s="13">
        <v>0</v>
      </c>
      <c r="F69" s="9">
        <f>E69*B69</f>
        <v>0</v>
      </c>
    </row>
    <row r="70" spans="1:6" ht="75" x14ac:dyDescent="0.25">
      <c r="A70" s="6" t="s">
        <v>127</v>
      </c>
      <c r="B70" s="6">
        <v>169.5</v>
      </c>
      <c r="C70" s="6" t="s">
        <v>100</v>
      </c>
      <c r="D70" s="7" t="s">
        <v>128</v>
      </c>
      <c r="E70" s="8">
        <v>0</v>
      </c>
      <c r="F70" s="9">
        <f>E70*B70</f>
        <v>0</v>
      </c>
    </row>
    <row r="71" spans="1:6" x14ac:dyDescent="0.25">
      <c r="A71" s="6" t="s">
        <v>93</v>
      </c>
      <c r="B71" s="6"/>
      <c r="C71" s="6"/>
      <c r="D71" s="18" t="s">
        <v>129</v>
      </c>
      <c r="E71" s="20"/>
      <c r="F71" s="9" t="s">
        <v>93</v>
      </c>
    </row>
    <row r="72" spans="1:6" ht="105" x14ac:dyDescent="0.25">
      <c r="A72" s="6" t="s">
        <v>130</v>
      </c>
      <c r="B72" s="6">
        <v>2</v>
      </c>
      <c r="C72" s="6" t="s">
        <v>10</v>
      </c>
      <c r="D72" s="7" t="s">
        <v>131</v>
      </c>
      <c r="E72" s="8">
        <v>0</v>
      </c>
      <c r="F72" s="9">
        <f t="shared" ref="F72:F77" si="3">E72*B72</f>
        <v>0</v>
      </c>
    </row>
    <row r="73" spans="1:6" ht="165" x14ac:dyDescent="0.25">
      <c r="A73" s="6" t="s">
        <v>132</v>
      </c>
      <c r="B73" s="6">
        <v>1</v>
      </c>
      <c r="C73" s="6" t="s">
        <v>10</v>
      </c>
      <c r="D73" s="7" t="s">
        <v>133</v>
      </c>
      <c r="E73" s="8">
        <v>0</v>
      </c>
      <c r="F73" s="9">
        <f t="shared" si="3"/>
        <v>0</v>
      </c>
    </row>
    <row r="74" spans="1:6" ht="45" x14ac:dyDescent="0.25">
      <c r="A74" s="6" t="s">
        <v>134</v>
      </c>
      <c r="B74" s="6">
        <v>1</v>
      </c>
      <c r="C74" s="6" t="s">
        <v>10</v>
      </c>
      <c r="D74" s="7" t="s">
        <v>135</v>
      </c>
      <c r="E74" s="8">
        <v>0</v>
      </c>
      <c r="F74" s="9">
        <f t="shared" si="3"/>
        <v>0</v>
      </c>
    </row>
    <row r="75" spans="1:6" ht="75" x14ac:dyDescent="0.25">
      <c r="A75" s="6" t="s">
        <v>136</v>
      </c>
      <c r="B75" s="6">
        <v>1</v>
      </c>
      <c r="C75" s="6" t="s">
        <v>10</v>
      </c>
      <c r="D75" s="7" t="s">
        <v>137</v>
      </c>
      <c r="E75" s="8">
        <v>0</v>
      </c>
      <c r="F75" s="9">
        <f t="shared" si="3"/>
        <v>0</v>
      </c>
    </row>
    <row r="76" spans="1:6" ht="75" x14ac:dyDescent="0.25">
      <c r="A76" s="6" t="s">
        <v>138</v>
      </c>
      <c r="B76" s="6">
        <v>1</v>
      </c>
      <c r="C76" s="6" t="s">
        <v>10</v>
      </c>
      <c r="D76" s="7" t="s">
        <v>139</v>
      </c>
      <c r="E76" s="8">
        <v>0</v>
      </c>
      <c r="F76" s="9">
        <f t="shared" si="3"/>
        <v>0</v>
      </c>
    </row>
    <row r="77" spans="1:6" ht="75" x14ac:dyDescent="0.25">
      <c r="A77" s="6" t="s">
        <v>140</v>
      </c>
      <c r="B77" s="6">
        <v>1</v>
      </c>
      <c r="C77" s="6" t="s">
        <v>10</v>
      </c>
      <c r="D77" s="7" t="s">
        <v>141</v>
      </c>
      <c r="E77" s="8">
        <v>0</v>
      </c>
      <c r="F77" s="9">
        <f t="shared" si="3"/>
        <v>0</v>
      </c>
    </row>
    <row r="78" spans="1:6" x14ac:dyDescent="0.25">
      <c r="A78" s="6" t="s">
        <v>142</v>
      </c>
      <c r="B78" s="6"/>
      <c r="C78" s="6"/>
      <c r="D78" s="18" t="s">
        <v>143</v>
      </c>
      <c r="E78" s="20"/>
      <c r="F78" s="9" t="s">
        <v>93</v>
      </c>
    </row>
    <row r="79" spans="1:6" ht="45" x14ac:dyDescent="0.25">
      <c r="A79" s="6" t="s">
        <v>144</v>
      </c>
      <c r="B79" s="6">
        <v>5</v>
      </c>
      <c r="C79" s="6" t="s">
        <v>10</v>
      </c>
      <c r="D79" s="7" t="s">
        <v>145</v>
      </c>
      <c r="E79" s="8">
        <v>0</v>
      </c>
      <c r="F79" s="9">
        <f>E79*B79</f>
        <v>0</v>
      </c>
    </row>
    <row r="80" spans="1:6" x14ac:dyDescent="0.25">
      <c r="A80" s="6" t="s">
        <v>146</v>
      </c>
      <c r="B80" s="6"/>
      <c r="C80" s="6"/>
      <c r="D80" s="18" t="s">
        <v>147</v>
      </c>
      <c r="E80" s="20"/>
      <c r="F80" s="9" t="s">
        <v>93</v>
      </c>
    </row>
    <row r="81" spans="1:6" ht="45" x14ac:dyDescent="0.25">
      <c r="A81" s="6" t="s">
        <v>148</v>
      </c>
      <c r="B81" s="6">
        <v>12</v>
      </c>
      <c r="C81" s="6" t="s">
        <v>149</v>
      </c>
      <c r="D81" s="7" t="s">
        <v>150</v>
      </c>
      <c r="E81" s="8">
        <v>0</v>
      </c>
      <c r="F81" s="9">
        <f t="shared" ref="F81:F90" si="4">E81*B81</f>
        <v>0</v>
      </c>
    </row>
    <row r="82" spans="1:6" ht="60" x14ac:dyDescent="0.25">
      <c r="A82" s="6" t="s">
        <v>151</v>
      </c>
      <c r="B82" s="6">
        <v>4</v>
      </c>
      <c r="C82" s="6" t="s">
        <v>10</v>
      </c>
      <c r="D82" s="7" t="s">
        <v>152</v>
      </c>
      <c r="E82" s="8">
        <v>0</v>
      </c>
      <c r="F82" s="9">
        <f t="shared" si="4"/>
        <v>0</v>
      </c>
    </row>
    <row r="83" spans="1:6" ht="60" x14ac:dyDescent="0.25">
      <c r="A83" s="6" t="s">
        <v>153</v>
      </c>
      <c r="B83" s="6">
        <v>40</v>
      </c>
      <c r="C83" s="6" t="s">
        <v>154</v>
      </c>
      <c r="D83" s="7" t="s">
        <v>155</v>
      </c>
      <c r="E83" s="8">
        <v>0</v>
      </c>
      <c r="F83" s="9">
        <f t="shared" si="4"/>
        <v>0</v>
      </c>
    </row>
    <row r="84" spans="1:6" ht="60" x14ac:dyDescent="0.25">
      <c r="A84" s="6" t="s">
        <v>156</v>
      </c>
      <c r="B84" s="6">
        <v>2</v>
      </c>
      <c r="C84" s="6" t="s">
        <v>10</v>
      </c>
      <c r="D84" s="7" t="s">
        <v>157</v>
      </c>
      <c r="E84" s="8">
        <v>0</v>
      </c>
      <c r="F84" s="9">
        <f t="shared" si="4"/>
        <v>0</v>
      </c>
    </row>
    <row r="85" spans="1:6" ht="60" x14ac:dyDescent="0.25">
      <c r="A85" s="6" t="s">
        <v>158</v>
      </c>
      <c r="B85" s="6">
        <v>1</v>
      </c>
      <c r="C85" s="6" t="s">
        <v>10</v>
      </c>
      <c r="D85" s="7" t="s">
        <v>159</v>
      </c>
      <c r="E85" s="8">
        <v>0</v>
      </c>
      <c r="F85" s="9">
        <f t="shared" si="4"/>
        <v>0</v>
      </c>
    </row>
    <row r="86" spans="1:6" ht="45" x14ac:dyDescent="0.25">
      <c r="A86" s="6" t="s">
        <v>160</v>
      </c>
      <c r="B86" s="6">
        <v>1</v>
      </c>
      <c r="C86" s="6" t="s">
        <v>10</v>
      </c>
      <c r="D86" s="7" t="s">
        <v>161</v>
      </c>
      <c r="E86" s="8">
        <v>0</v>
      </c>
      <c r="F86" s="9">
        <f t="shared" si="4"/>
        <v>0</v>
      </c>
    </row>
    <row r="87" spans="1:6" ht="60" x14ac:dyDescent="0.25">
      <c r="A87" s="6" t="s">
        <v>162</v>
      </c>
      <c r="B87" s="6">
        <v>2</v>
      </c>
      <c r="C87" s="6" t="s">
        <v>10</v>
      </c>
      <c r="D87" s="7" t="s">
        <v>163</v>
      </c>
      <c r="E87" s="8">
        <v>0</v>
      </c>
      <c r="F87" s="9">
        <f t="shared" si="4"/>
        <v>0</v>
      </c>
    </row>
    <row r="88" spans="1:6" ht="90" x14ac:dyDescent="0.25">
      <c r="A88" s="6" t="s">
        <v>164</v>
      </c>
      <c r="B88" s="6">
        <v>1</v>
      </c>
      <c r="C88" s="6" t="s">
        <v>10</v>
      </c>
      <c r="D88" s="7" t="s">
        <v>165</v>
      </c>
      <c r="E88" s="8">
        <v>0</v>
      </c>
      <c r="F88" s="9">
        <f t="shared" si="4"/>
        <v>0</v>
      </c>
    </row>
    <row r="89" spans="1:6" ht="90" x14ac:dyDescent="0.25">
      <c r="A89" s="6" t="s">
        <v>166</v>
      </c>
      <c r="B89" s="6">
        <v>1</v>
      </c>
      <c r="C89" s="6" t="s">
        <v>10</v>
      </c>
      <c r="D89" s="7" t="s">
        <v>167</v>
      </c>
      <c r="E89" s="8">
        <v>0</v>
      </c>
      <c r="F89" s="9">
        <f t="shared" si="4"/>
        <v>0</v>
      </c>
    </row>
    <row r="90" spans="1:6" ht="75" x14ac:dyDescent="0.25">
      <c r="A90" s="6" t="s">
        <v>168</v>
      </c>
      <c r="B90" s="6">
        <v>6.25</v>
      </c>
      <c r="C90" s="6" t="s">
        <v>100</v>
      </c>
      <c r="D90" s="7" t="s">
        <v>169</v>
      </c>
      <c r="E90" s="8">
        <v>0</v>
      </c>
      <c r="F90" s="9">
        <f t="shared" si="4"/>
        <v>0</v>
      </c>
    </row>
    <row r="91" spans="1:6" x14ac:dyDescent="0.25">
      <c r="A91" s="6" t="s">
        <v>93</v>
      </c>
      <c r="B91" s="6"/>
      <c r="C91" s="6"/>
      <c r="D91" s="18" t="s">
        <v>170</v>
      </c>
      <c r="E91" s="20"/>
      <c r="F91" s="9" t="s">
        <v>93</v>
      </c>
    </row>
    <row r="92" spans="1:6" ht="45" x14ac:dyDescent="0.25">
      <c r="A92" s="6" t="s">
        <v>171</v>
      </c>
      <c r="B92" s="6">
        <v>5</v>
      </c>
      <c r="C92" s="6" t="s">
        <v>10</v>
      </c>
      <c r="D92" s="7" t="s">
        <v>172</v>
      </c>
      <c r="E92" s="8">
        <v>0</v>
      </c>
      <c r="F92" s="9">
        <f t="shared" ref="F92:F106" si="5">E92*B92</f>
        <v>0</v>
      </c>
    </row>
    <row r="93" spans="1:6" ht="45" x14ac:dyDescent="0.25">
      <c r="A93" s="6" t="s">
        <v>173</v>
      </c>
      <c r="B93" s="6">
        <v>5</v>
      </c>
      <c r="C93" s="6" t="s">
        <v>10</v>
      </c>
      <c r="D93" s="7" t="s">
        <v>174</v>
      </c>
      <c r="E93" s="8">
        <v>0</v>
      </c>
      <c r="F93" s="9">
        <f t="shared" si="5"/>
        <v>0</v>
      </c>
    </row>
    <row r="94" spans="1:6" ht="45" x14ac:dyDescent="0.25">
      <c r="A94" s="6" t="s">
        <v>175</v>
      </c>
      <c r="B94" s="6">
        <v>5</v>
      </c>
      <c r="C94" s="6" t="s">
        <v>10</v>
      </c>
      <c r="D94" s="7" t="s">
        <v>176</v>
      </c>
      <c r="E94" s="8">
        <v>0</v>
      </c>
      <c r="F94" s="9">
        <f t="shared" si="5"/>
        <v>0</v>
      </c>
    </row>
    <row r="95" spans="1:6" ht="45" x14ac:dyDescent="0.25">
      <c r="A95" s="6" t="s">
        <v>177</v>
      </c>
      <c r="B95" s="6">
        <v>5</v>
      </c>
      <c r="C95" s="6" t="s">
        <v>10</v>
      </c>
      <c r="D95" s="7" t="s">
        <v>178</v>
      </c>
      <c r="E95" s="8">
        <v>0</v>
      </c>
      <c r="F95" s="9">
        <f t="shared" si="5"/>
        <v>0</v>
      </c>
    </row>
    <row r="96" spans="1:6" ht="45" x14ac:dyDescent="0.25">
      <c r="A96" s="6" t="s">
        <v>179</v>
      </c>
      <c r="B96" s="6">
        <v>5</v>
      </c>
      <c r="C96" s="6" t="s">
        <v>10</v>
      </c>
      <c r="D96" s="7" t="s">
        <v>180</v>
      </c>
      <c r="E96" s="8">
        <v>0</v>
      </c>
      <c r="F96" s="9">
        <f t="shared" si="5"/>
        <v>0</v>
      </c>
    </row>
    <row r="97" spans="1:6" ht="60" x14ac:dyDescent="0.25">
      <c r="A97" s="6" t="s">
        <v>181</v>
      </c>
      <c r="B97" s="6">
        <v>2</v>
      </c>
      <c r="C97" s="6" t="s">
        <v>10</v>
      </c>
      <c r="D97" s="7" t="s">
        <v>182</v>
      </c>
      <c r="E97" s="8">
        <v>0</v>
      </c>
      <c r="F97" s="9">
        <f t="shared" si="5"/>
        <v>0</v>
      </c>
    </row>
    <row r="98" spans="1:6" ht="45" x14ac:dyDescent="0.25">
      <c r="A98" s="6" t="s">
        <v>183</v>
      </c>
      <c r="B98" s="6">
        <v>5</v>
      </c>
      <c r="C98" s="6" t="s">
        <v>10</v>
      </c>
      <c r="D98" s="7" t="s">
        <v>184</v>
      </c>
      <c r="E98" s="8">
        <v>0</v>
      </c>
      <c r="F98" s="9">
        <f t="shared" si="5"/>
        <v>0</v>
      </c>
    </row>
    <row r="99" spans="1:6" ht="75" x14ac:dyDescent="0.25">
      <c r="A99" s="6" t="s">
        <v>185</v>
      </c>
      <c r="B99" s="6">
        <v>5</v>
      </c>
      <c r="C99" s="6" t="s">
        <v>10</v>
      </c>
      <c r="D99" s="7" t="s">
        <v>186</v>
      </c>
      <c r="E99" s="8">
        <v>0</v>
      </c>
      <c r="F99" s="9">
        <f t="shared" si="5"/>
        <v>0</v>
      </c>
    </row>
    <row r="100" spans="1:6" ht="60" x14ac:dyDescent="0.25">
      <c r="A100" s="6" t="s">
        <v>187</v>
      </c>
      <c r="B100" s="6">
        <v>5</v>
      </c>
      <c r="C100" s="6" t="s">
        <v>10</v>
      </c>
      <c r="D100" s="7" t="s">
        <v>188</v>
      </c>
      <c r="E100" s="8">
        <v>0</v>
      </c>
      <c r="F100" s="9">
        <f t="shared" si="5"/>
        <v>0</v>
      </c>
    </row>
    <row r="101" spans="1:6" ht="45" x14ac:dyDescent="0.25">
      <c r="A101" s="6" t="s">
        <v>189</v>
      </c>
      <c r="B101" s="6">
        <v>3</v>
      </c>
      <c r="C101" s="6" t="s">
        <v>10</v>
      </c>
      <c r="D101" s="7" t="s">
        <v>190</v>
      </c>
      <c r="E101" s="8">
        <v>0</v>
      </c>
      <c r="F101" s="9">
        <f t="shared" si="5"/>
        <v>0</v>
      </c>
    </row>
    <row r="102" spans="1:6" ht="60" x14ac:dyDescent="0.25">
      <c r="A102" s="6" t="s">
        <v>191</v>
      </c>
      <c r="B102" s="6">
        <v>2</v>
      </c>
      <c r="C102" s="6" t="s">
        <v>10</v>
      </c>
      <c r="D102" s="7" t="s">
        <v>192</v>
      </c>
      <c r="E102" s="8">
        <v>0</v>
      </c>
      <c r="F102" s="9">
        <f t="shared" si="5"/>
        <v>0</v>
      </c>
    </row>
    <row r="103" spans="1:6" ht="45" x14ac:dyDescent="0.25">
      <c r="A103" s="6" t="s">
        <v>193</v>
      </c>
      <c r="B103" s="6">
        <v>5</v>
      </c>
      <c r="C103" s="6" t="s">
        <v>10</v>
      </c>
      <c r="D103" s="7" t="s">
        <v>194</v>
      </c>
      <c r="E103" s="8">
        <v>0</v>
      </c>
      <c r="F103" s="9">
        <f t="shared" si="5"/>
        <v>0</v>
      </c>
    </row>
    <row r="104" spans="1:6" ht="60" x14ac:dyDescent="0.25">
      <c r="A104" s="6" t="s">
        <v>195</v>
      </c>
      <c r="B104" s="6">
        <v>5</v>
      </c>
      <c r="C104" s="6" t="s">
        <v>10</v>
      </c>
      <c r="D104" s="7" t="s">
        <v>196</v>
      </c>
      <c r="E104" s="8">
        <v>0</v>
      </c>
      <c r="F104" s="9">
        <f t="shared" si="5"/>
        <v>0</v>
      </c>
    </row>
    <row r="105" spans="1:6" ht="45" x14ac:dyDescent="0.25">
      <c r="A105" s="6" t="s">
        <v>197</v>
      </c>
      <c r="B105" s="6">
        <v>2</v>
      </c>
      <c r="C105" s="6" t="s">
        <v>10</v>
      </c>
      <c r="D105" s="7" t="s">
        <v>198</v>
      </c>
      <c r="E105" s="8">
        <v>0</v>
      </c>
      <c r="F105" s="9">
        <f t="shared" si="5"/>
        <v>0</v>
      </c>
    </row>
    <row r="106" spans="1:6" ht="45" x14ac:dyDescent="0.25">
      <c r="A106" s="6" t="s">
        <v>199</v>
      </c>
      <c r="B106" s="6">
        <v>5</v>
      </c>
      <c r="C106" s="6" t="s">
        <v>10</v>
      </c>
      <c r="D106" s="7" t="s">
        <v>200</v>
      </c>
      <c r="E106" s="8">
        <v>0</v>
      </c>
      <c r="F106" s="9">
        <f t="shared" si="5"/>
        <v>0</v>
      </c>
    </row>
    <row r="107" spans="1:6" x14ac:dyDescent="0.25">
      <c r="A107" s="6"/>
      <c r="B107" s="6"/>
      <c r="C107" s="6"/>
      <c r="D107" s="7"/>
      <c r="E107" s="8"/>
      <c r="F107" s="9"/>
    </row>
    <row r="108" spans="1:6" x14ac:dyDescent="0.25">
      <c r="A108" s="81" t="s">
        <v>26</v>
      </c>
      <c r="B108" s="82"/>
      <c r="C108" s="14" t="str">
        <f>A53</f>
        <v>1.3</v>
      </c>
      <c r="D108" s="15" t="str">
        <f>B53</f>
        <v>Adecuación sala de dimmers</v>
      </c>
      <c r="E108" s="16"/>
      <c r="F108" s="26">
        <f>SUM(F55:F106)</f>
        <v>0</v>
      </c>
    </row>
    <row r="109" spans="1:6" ht="24.95" customHeight="1" x14ac:dyDescent="0.25">
      <c r="A109" s="22"/>
      <c r="B109" s="18"/>
      <c r="C109" s="19"/>
      <c r="D109" s="18"/>
      <c r="E109" s="20"/>
      <c r="F109" s="21"/>
    </row>
    <row r="110" spans="1:6" x14ac:dyDescent="0.25">
      <c r="A110" s="66" t="s">
        <v>201</v>
      </c>
      <c r="B110" s="67" t="s">
        <v>202</v>
      </c>
      <c r="C110" s="67"/>
      <c r="D110" s="67"/>
      <c r="E110" s="68"/>
      <c r="F110" s="66"/>
    </row>
    <row r="111" spans="1:6" x14ac:dyDescent="0.25">
      <c r="A111" s="10"/>
      <c r="B111" s="10"/>
      <c r="C111" s="11"/>
      <c r="D111" s="11"/>
      <c r="E111" s="12"/>
      <c r="F111" s="10"/>
    </row>
    <row r="112" spans="1:6" ht="45" x14ac:dyDescent="0.25">
      <c r="A112" s="6" t="s">
        <v>203</v>
      </c>
      <c r="B112" s="6">
        <v>1</v>
      </c>
      <c r="C112" s="6" t="s">
        <v>10</v>
      </c>
      <c r="D112" s="7" t="s">
        <v>204</v>
      </c>
      <c r="E112" s="13">
        <v>0</v>
      </c>
      <c r="F112" s="9">
        <f>E112*B112</f>
        <v>0</v>
      </c>
    </row>
    <row r="113" spans="1:6" ht="60" x14ac:dyDescent="0.25">
      <c r="A113" s="6" t="s">
        <v>205</v>
      </c>
      <c r="B113" s="6">
        <v>6</v>
      </c>
      <c r="C113" s="6" t="s">
        <v>149</v>
      </c>
      <c r="D113" s="7" t="s">
        <v>206</v>
      </c>
      <c r="E113" s="13">
        <v>0</v>
      </c>
      <c r="F113" s="9">
        <f>E113*B113</f>
        <v>0</v>
      </c>
    </row>
    <row r="114" spans="1:6" x14ac:dyDescent="0.25">
      <c r="A114" s="6"/>
      <c r="B114" s="6"/>
      <c r="C114" s="6"/>
      <c r="D114" s="7"/>
      <c r="E114" s="8"/>
      <c r="F114" s="9" t="s">
        <v>93</v>
      </c>
    </row>
    <row r="115" spans="1:6" x14ac:dyDescent="0.25">
      <c r="A115" s="81" t="s">
        <v>26</v>
      </c>
      <c r="B115" s="82"/>
      <c r="C115" s="14" t="str">
        <f>A110</f>
        <v>1.4</v>
      </c>
      <c r="D115" s="15" t="str">
        <f>B110</f>
        <v>MEDICINA PREVENTIVA Y FORMACIÓN</v>
      </c>
      <c r="E115" s="16"/>
      <c r="F115" s="17">
        <f>SUM(F112:F114)</f>
        <v>0</v>
      </c>
    </row>
    <row r="116" spans="1:6" ht="24.95" customHeight="1" x14ac:dyDescent="0.25">
      <c r="A116" s="22"/>
      <c r="B116" s="18"/>
      <c r="C116" s="19"/>
      <c r="D116" s="18"/>
      <c r="E116" s="20"/>
      <c r="F116" s="21"/>
    </row>
    <row r="117" spans="1:6" x14ac:dyDescent="0.25">
      <c r="A117" s="66" t="s">
        <v>207</v>
      </c>
      <c r="B117" s="67" t="s">
        <v>208</v>
      </c>
      <c r="C117" s="67"/>
      <c r="D117" s="67"/>
      <c r="E117" s="68"/>
      <c r="F117" s="66"/>
    </row>
    <row r="118" spans="1:6" x14ac:dyDescent="0.25">
      <c r="A118" s="10"/>
      <c r="B118" s="10"/>
      <c r="C118" s="11"/>
      <c r="D118" s="11"/>
      <c r="E118" s="12"/>
      <c r="F118" s="10"/>
    </row>
    <row r="119" spans="1:6" ht="45" x14ac:dyDescent="0.25">
      <c r="A119" s="6" t="s">
        <v>209</v>
      </c>
      <c r="B119" s="6">
        <v>1</v>
      </c>
      <c r="C119" s="6" t="s">
        <v>210</v>
      </c>
      <c r="D119" s="7" t="s">
        <v>211</v>
      </c>
      <c r="E119" s="13">
        <v>0</v>
      </c>
      <c r="F119" s="9">
        <f>E119*B119</f>
        <v>0</v>
      </c>
    </row>
    <row r="120" spans="1:6" x14ac:dyDescent="0.25">
      <c r="A120" s="6"/>
      <c r="B120" s="6"/>
      <c r="C120" s="6"/>
      <c r="D120" s="7"/>
      <c r="E120" s="8"/>
      <c r="F120" s="9"/>
    </row>
    <row r="121" spans="1:6" x14ac:dyDescent="0.25">
      <c r="A121" s="81" t="s">
        <v>26</v>
      </c>
      <c r="B121" s="82"/>
      <c r="C121" s="14" t="str">
        <f>A117</f>
        <v>1.5</v>
      </c>
      <c r="D121" s="15" t="str">
        <f>B117</f>
        <v>Proyecto ingeniería y legalización.</v>
      </c>
      <c r="E121" s="16"/>
      <c r="F121" s="17">
        <f>SUM(F119:F120)</f>
        <v>0</v>
      </c>
    </row>
    <row r="122" spans="1:6" x14ac:dyDescent="0.25">
      <c r="A122" s="27"/>
      <c r="B122" s="28"/>
      <c r="C122" s="29"/>
      <c r="D122" s="28"/>
      <c r="E122" s="30"/>
      <c r="F122" s="31"/>
    </row>
    <row r="123" spans="1:6" x14ac:dyDescent="0.25">
      <c r="A123" s="6"/>
      <c r="B123" s="6"/>
      <c r="C123" s="6"/>
      <c r="D123" s="7"/>
      <c r="E123" s="8"/>
      <c r="F123" s="9"/>
    </row>
    <row r="124" spans="1:6" s="58" customFormat="1" ht="18.75" x14ac:dyDescent="0.3">
      <c r="A124" s="59" t="s">
        <v>212</v>
      </c>
      <c r="B124" s="60"/>
      <c r="C124" s="61">
        <f>A2</f>
        <v>1</v>
      </c>
      <c r="D124" s="62" t="str">
        <f>B2</f>
        <v>Instalaciones Iluminación digital</v>
      </c>
      <c r="E124" s="63"/>
      <c r="F124" s="64">
        <f>SUM(F2:F122)/2</f>
        <v>0</v>
      </c>
    </row>
    <row r="125" spans="1:6" x14ac:dyDescent="0.25">
      <c r="A125" s="6"/>
      <c r="B125" s="6"/>
      <c r="C125" s="6"/>
      <c r="D125" s="7"/>
      <c r="E125" s="8"/>
      <c r="F125" s="9"/>
    </row>
    <row r="126" spans="1:6" ht="15.75" thickBot="1" x14ac:dyDescent="0.3">
      <c r="A126" s="32"/>
      <c r="B126" s="25"/>
      <c r="C126" s="32"/>
      <c r="D126" s="33"/>
      <c r="E126" s="8"/>
      <c r="F126" s="9"/>
    </row>
    <row r="127" spans="1:6" ht="19.5" thickBot="1" x14ac:dyDescent="0.3">
      <c r="A127" s="34" t="s">
        <v>213</v>
      </c>
      <c r="B127" s="35"/>
      <c r="C127" s="36"/>
      <c r="D127" s="37"/>
      <c r="E127" s="38"/>
      <c r="F127" s="39">
        <f>SUM(F2:F126)/3</f>
        <v>0</v>
      </c>
    </row>
    <row r="128" spans="1:6" ht="18.75" x14ac:dyDescent="0.25">
      <c r="A128" s="40"/>
      <c r="B128" s="41"/>
      <c r="C128" s="42"/>
      <c r="D128" s="43" t="s">
        <v>214</v>
      </c>
      <c r="E128" s="44">
        <v>0.09</v>
      </c>
      <c r="F128" s="45">
        <f>F127*E128</f>
        <v>0</v>
      </c>
    </row>
    <row r="129" spans="1:9" ht="18.75" x14ac:dyDescent="0.25">
      <c r="A129" s="32"/>
      <c r="B129" s="25"/>
      <c r="C129" s="32"/>
      <c r="D129" s="43" t="s">
        <v>215</v>
      </c>
      <c r="E129" s="44">
        <v>0.06</v>
      </c>
      <c r="F129" s="45">
        <f>F127*E129</f>
        <v>0</v>
      </c>
    </row>
    <row r="130" spans="1:9" ht="18.75" x14ac:dyDescent="0.25">
      <c r="A130" s="75"/>
      <c r="B130" s="76"/>
      <c r="C130" s="77"/>
      <c r="D130" s="75" t="s">
        <v>216</v>
      </c>
      <c r="E130" s="63"/>
      <c r="F130" s="78">
        <f>F127+F128+F129</f>
        <v>0</v>
      </c>
    </row>
    <row r="131" spans="1:9" x14ac:dyDescent="0.25">
      <c r="A131" s="32"/>
      <c r="B131" s="25"/>
      <c r="C131" s="32"/>
      <c r="D131" s="33"/>
      <c r="E131" s="8"/>
      <c r="F131" s="9"/>
    </row>
    <row r="132" spans="1:9" x14ac:dyDescent="0.25">
      <c r="A132" s="32" t="s">
        <v>93</v>
      </c>
      <c r="B132" s="44" t="s">
        <v>93</v>
      </c>
      <c r="C132" s="32"/>
      <c r="D132" s="33" t="s">
        <v>217</v>
      </c>
      <c r="E132" s="44">
        <v>0.21</v>
      </c>
      <c r="F132" s="9">
        <f>F130*E132</f>
        <v>0</v>
      </c>
    </row>
    <row r="133" spans="1:9" ht="15.75" thickBot="1" x14ac:dyDescent="0.3">
      <c r="A133" s="32"/>
      <c r="B133" s="25"/>
      <c r="C133" s="32"/>
      <c r="D133" s="33"/>
      <c r="E133" s="8"/>
      <c r="F133" s="9"/>
    </row>
    <row r="134" spans="1:9" ht="19.5" thickBot="1" x14ac:dyDescent="0.3">
      <c r="A134" s="46" t="s">
        <v>218</v>
      </c>
      <c r="B134" s="47"/>
      <c r="C134" s="47"/>
      <c r="D134" s="47"/>
      <c r="E134" s="38"/>
      <c r="F134" s="48">
        <f>F130+F132</f>
        <v>0</v>
      </c>
    </row>
    <row r="135" spans="1:9" x14ac:dyDescent="0.25">
      <c r="A135" s="32"/>
      <c r="B135" s="25"/>
      <c r="C135" s="32"/>
      <c r="D135" s="33"/>
      <c r="E135" s="8"/>
      <c r="F135" s="9"/>
    </row>
    <row r="136" spans="1:9" x14ac:dyDescent="0.25">
      <c r="A136" s="49"/>
      <c r="B136" s="50"/>
      <c r="C136" s="50"/>
      <c r="D136" s="50"/>
      <c r="E136" s="51"/>
      <c r="F136" s="52"/>
    </row>
    <row r="137" spans="1:9" ht="18.75" x14ac:dyDescent="0.25">
      <c r="A137" s="53"/>
      <c r="B137" s="25"/>
      <c r="C137" s="32"/>
      <c r="D137" s="80" t="s">
        <v>220</v>
      </c>
      <c r="E137" s="80"/>
      <c r="F137" s="80"/>
    </row>
    <row r="138" spans="1:9" ht="15.75" x14ac:dyDescent="0.25">
      <c r="A138" s="53"/>
      <c r="B138" s="25"/>
      <c r="C138" s="32"/>
      <c r="D138" s="54" t="s">
        <v>8</v>
      </c>
      <c r="E138" s="55"/>
      <c r="F138" s="56">
        <f>F15</f>
        <v>0</v>
      </c>
      <c r="H138" s="79"/>
    </row>
    <row r="139" spans="1:9" ht="15.75" x14ac:dyDescent="0.25">
      <c r="A139" s="53"/>
      <c r="B139" s="25"/>
      <c r="C139" s="32"/>
      <c r="D139" s="54" t="s">
        <v>219</v>
      </c>
      <c r="E139" s="55"/>
      <c r="F139" s="56">
        <f>F51</f>
        <v>0</v>
      </c>
      <c r="H139" s="79"/>
    </row>
    <row r="140" spans="1:9" ht="15.75" x14ac:dyDescent="0.25">
      <c r="A140" s="53"/>
      <c r="B140" s="25"/>
      <c r="C140" s="32"/>
      <c r="D140" s="54" t="s">
        <v>95</v>
      </c>
      <c r="E140" s="55"/>
      <c r="F140" s="56">
        <f>F108+F115</f>
        <v>0</v>
      </c>
      <c r="H140" s="79"/>
    </row>
    <row r="141" spans="1:9" ht="15.75" x14ac:dyDescent="0.25">
      <c r="A141" s="53"/>
      <c r="B141" s="25"/>
      <c r="C141" s="32"/>
      <c r="D141" s="54" t="s">
        <v>208</v>
      </c>
      <c r="E141" s="55"/>
      <c r="F141" s="56">
        <f>F121</f>
        <v>0</v>
      </c>
      <c r="H141" s="79"/>
    </row>
    <row r="142" spans="1:9" ht="15.75" x14ac:dyDescent="0.25">
      <c r="A142" s="53"/>
      <c r="B142" s="25"/>
      <c r="C142" s="32"/>
      <c r="D142" s="54"/>
      <c r="E142" s="55"/>
      <c r="F142" s="57"/>
      <c r="H142" s="79"/>
      <c r="I142" s="79"/>
    </row>
    <row r="143" spans="1:9" ht="18.75" x14ac:dyDescent="0.25">
      <c r="A143" s="53"/>
      <c r="B143" s="25"/>
      <c r="C143" s="32"/>
      <c r="D143" s="80" t="s">
        <v>221</v>
      </c>
      <c r="E143" s="80"/>
      <c r="F143" s="80"/>
    </row>
    <row r="144" spans="1:9" ht="15.75" x14ac:dyDescent="0.25">
      <c r="A144" s="53"/>
      <c r="B144" s="25"/>
      <c r="C144" s="32"/>
      <c r="D144" s="54" t="s">
        <v>8</v>
      </c>
      <c r="E144" s="55"/>
      <c r="F144" s="56">
        <f>F138*1.15</f>
        <v>0</v>
      </c>
    </row>
    <row r="145" spans="1:6" ht="15.75" x14ac:dyDescent="0.25">
      <c r="A145" s="53"/>
      <c r="B145" s="25"/>
      <c r="C145" s="32"/>
      <c r="D145" s="54" t="s">
        <v>219</v>
      </c>
      <c r="E145" s="55"/>
      <c r="F145" s="56">
        <f>F139*1.15</f>
        <v>0</v>
      </c>
    </row>
    <row r="146" spans="1:6" ht="15.75" x14ac:dyDescent="0.25">
      <c r="A146" s="53"/>
      <c r="B146" s="25"/>
      <c r="C146" s="32"/>
      <c r="D146" s="54" t="s">
        <v>95</v>
      </c>
      <c r="E146" s="55"/>
      <c r="F146" s="56">
        <f>F140*1.15</f>
        <v>0</v>
      </c>
    </row>
    <row r="147" spans="1:6" ht="15.75" x14ac:dyDescent="0.25">
      <c r="A147" s="53"/>
      <c r="B147" s="25"/>
      <c r="C147" s="32"/>
      <c r="D147" s="54" t="s">
        <v>208</v>
      </c>
      <c r="E147" s="55"/>
      <c r="F147" s="56">
        <f>F141*1.15</f>
        <v>0</v>
      </c>
    </row>
  </sheetData>
  <sheetProtection algorithmName="SHA-512" hashValue="1LApS8vEWJyvg5tlYN3V+yV8/LrNGAOpV+eiBotjw1VET/CPvrGbdch7Nt+qz8KlBEqJQ5+V3RIOpnmjAwkAKQ==" saltValue="0ScSz/PYK/Gqjb43usa9qg==" spinCount="100000" sheet="1" objects="1" scenarios="1"/>
  <mergeCells count="7">
    <mergeCell ref="D143:F143"/>
    <mergeCell ref="A15:B15"/>
    <mergeCell ref="A51:B51"/>
    <mergeCell ref="A108:B108"/>
    <mergeCell ref="A115:B115"/>
    <mergeCell ref="A121:B121"/>
    <mergeCell ref="D137:F137"/>
  </mergeCells>
  <pageMargins left="0.70866141732283472" right="0.70866141732283472" top="1.1417322834645669" bottom="0.55118110236220474" header="0.31496062992125984" footer="0.19685039370078741"/>
  <pageSetup paperSize="9" scale="58" fitToHeight="0" orientation="portrait" r:id="rId1"/>
  <headerFooter>
    <oddHeader>&amp;C&amp;"-,Negrita"&amp;14PLIEGO PRESCRIPCIONES TÉCNICAS DEL CONTRATO "INFRAESTRUCTURAS DE REGULACIÓN Y CONTROL PARA LA DIGITALIZACIÓN DE LA ILUMINACIÓN ESPECTACULAR DEL TEATRO GAYARRE"
&amp;22ANEXO II: MEDICIONES y PRESUPUESTO</oddHeader>
    <oddFooter>&amp;LPrescripciones Técnicas
ANEXO II: Mediciones y Presupuesto&amp;R&amp;P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y mediciones</vt:lpstr>
      <vt:lpstr>'Presupuesto y mediciones'!Área_de_impresión</vt:lpstr>
      <vt:lpstr>'Presupuesto y mediciones'!Títulos_a_imprimir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emezquie</dc:creator>
  <cp:lastModifiedBy>emezquie</cp:lastModifiedBy>
  <cp:lastPrinted>2024-03-19T09:56:54Z</cp:lastPrinted>
  <dcterms:created xsi:type="dcterms:W3CDTF">2024-03-19T07:57:46Z</dcterms:created>
  <dcterms:modified xsi:type="dcterms:W3CDTF">2024-03-19T10:00:16Z</dcterms:modified>
</cp:coreProperties>
</file>