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01. EN ELABORACIÓN\01. PLIEGOS EN ELABORACION\00.CORPORATIVOS\TALLERES\2023\"/>
    </mc:Choice>
  </mc:AlternateContent>
  <bookViews>
    <workbookView xWindow="120" yWindow="150" windowWidth="18915" windowHeight="10995"/>
  </bookViews>
  <sheets>
    <sheet name="Precio licitación" sheetId="10" r:id="rId1"/>
  </sheets>
  <calcPr calcId="162913"/>
</workbook>
</file>

<file path=xl/calcChain.xml><?xml version="1.0" encoding="utf-8"?>
<calcChain xmlns="http://schemas.openxmlformats.org/spreadsheetml/2006/main">
  <c r="I41" i="10" l="1"/>
  <c r="I38" i="10"/>
  <c r="I9" i="10" l="1"/>
  <c r="I10" i="10"/>
  <c r="I13" i="10"/>
  <c r="I14" i="10"/>
  <c r="I15" i="10"/>
  <c r="I18" i="10"/>
  <c r="I19" i="10"/>
  <c r="I20" i="10"/>
  <c r="I23" i="10"/>
  <c r="I24" i="10"/>
  <c r="I27" i="10"/>
  <c r="I30" i="10"/>
  <c r="I31" i="10"/>
  <c r="I34" i="10"/>
  <c r="I37" i="10"/>
  <c r="I42" i="10"/>
  <c r="I43" i="10"/>
  <c r="I44" i="10"/>
  <c r="I45" i="10"/>
  <c r="I48" i="10"/>
  <c r="I49" i="10"/>
  <c r="I50" i="10"/>
  <c r="I51" i="10"/>
  <c r="I52" i="10"/>
  <c r="I8" i="10"/>
  <c r="K38" i="10" l="1"/>
  <c r="K52" i="10"/>
  <c r="K45" i="10"/>
  <c r="K34" i="10"/>
  <c r="K15" i="10"/>
  <c r="I54" i="10"/>
  <c r="K54" i="10" l="1"/>
  <c r="L38" i="10" s="1"/>
  <c r="L15" i="10" l="1"/>
  <c r="L45" i="10"/>
  <c r="L52" i="10"/>
  <c r="L34" i="10"/>
</calcChain>
</file>

<file path=xl/sharedStrings.xml><?xml version="1.0" encoding="utf-8"?>
<sst xmlns="http://schemas.openxmlformats.org/spreadsheetml/2006/main" count="101" uniqueCount="77">
  <si>
    <t xml:space="preserve"> 10W40 / 10W30</t>
  </si>
  <si>
    <t>Revisión Básica + Cambio de Aceite (turismos)</t>
  </si>
  <si>
    <t>€/ud</t>
  </si>
  <si>
    <t>Revisión Detallada + Cambio de Aceite (turismos)</t>
  </si>
  <si>
    <t>Incremento por furgoneta o todoterreno</t>
  </si>
  <si>
    <t>5W30 / 5W40</t>
  </si>
  <si>
    <t>Filtro del aire</t>
  </si>
  <si>
    <t>€/mano de obra</t>
  </si>
  <si>
    <t>Filtro de gasoil</t>
  </si>
  <si>
    <t>Filtro de polen</t>
  </si>
  <si>
    <t>Pastillas de freno (por unidad)</t>
  </si>
  <si>
    <t xml:space="preserve">€/recarga </t>
  </si>
  <si>
    <t>Sustitución de batería</t>
  </si>
  <si>
    <t>€/sustitucion</t>
  </si>
  <si>
    <t>Sustitución de limpiaparabrisas</t>
  </si>
  <si>
    <t>Precio MANO DE OBRA</t>
  </si>
  <si>
    <t>€/h</t>
  </si>
  <si>
    <t>Descuento en % sobre precio catálogo oficial del fabricante de repuestos</t>
  </si>
  <si>
    <t xml:space="preserve">Descuento en % sobre precio catálogo oficial de la/s marca/s propueta/s. </t>
  </si>
  <si>
    <t>Sustitución y montaje de neumáticos, equilibrado y válvula.Totalmente montados.</t>
  </si>
  <si>
    <t>Sustitución y montaje de neumáticos, equilibrado y válvula en caso de furgonetas y todoterrenos.Totalmente montados.</t>
  </si>
  <si>
    <t>Alineación dirección (en los 4 neumáticos)</t>
  </si>
  <si>
    <t>Arreglo pinchazo simple de neumático</t>
  </si>
  <si>
    <t>Recargo por vehículo con barro (tras visita a campo)</t>
  </si>
  <si>
    <t>Inspección oficial ITV</t>
  </si>
  <si>
    <t>PRECIOS MÁXIMOS</t>
  </si>
  <si>
    <t>Dto MINIMO en % sobre precio tarifa</t>
  </si>
  <si>
    <t>Discos de freno (por unidad)</t>
  </si>
  <si>
    <t>Caga lenta de bateria</t>
  </si>
  <si>
    <t>Lavado exterior</t>
  </si>
  <si>
    <t>Limpieza interior Básico</t>
  </si>
  <si>
    <t>Limipeza interior completa</t>
  </si>
  <si>
    <t>3.1.1.b</t>
  </si>
  <si>
    <t>3.1.1.c</t>
  </si>
  <si>
    <t>3.1.1.a</t>
  </si>
  <si>
    <t>3.1.1.d</t>
  </si>
  <si>
    <t>3.1.1.e</t>
  </si>
  <si>
    <t>3.1.1.f</t>
  </si>
  <si>
    <t>3.1.1. REVISIONES Y CAMBIO DE ACEITE</t>
  </si>
  <si>
    <t>3.1.2.a</t>
  </si>
  <si>
    <t>3.1.2. SUSTITUCIONES DE FILTROS</t>
  </si>
  <si>
    <t>3.1.3. SUSTITUCIONES SISTEMA FRENADO</t>
  </si>
  <si>
    <t>3.1.4. AIRE ACONDICIONADO</t>
  </si>
  <si>
    <t>3.1.5. BATERÍA</t>
  </si>
  <si>
    <t>3.1.6. LIMPIAPARABRISAS</t>
  </si>
  <si>
    <t>3.1.6.a</t>
  </si>
  <si>
    <t>3.1.5.a</t>
  </si>
  <si>
    <t>3.1.5.b</t>
  </si>
  <si>
    <t>3.1.4.a</t>
  </si>
  <si>
    <t>3.1.3.a</t>
  </si>
  <si>
    <t>3.1.3.b</t>
  </si>
  <si>
    <t>3.1.2.b</t>
  </si>
  <si>
    <t>3.1.2.c</t>
  </si>
  <si>
    <t>3.2. REPARACIÓN. PIEZAS Y MANO DE OBRA</t>
  </si>
  <si>
    <t>3.2.b</t>
  </si>
  <si>
    <t>3.2.a</t>
  </si>
  <si>
    <t>3.3. NEUMÁTICOS</t>
  </si>
  <si>
    <t>3.3.1.a</t>
  </si>
  <si>
    <t>3.3.1.b</t>
  </si>
  <si>
    <t>3.3.1.c</t>
  </si>
  <si>
    <t>3.3.2</t>
  </si>
  <si>
    <t>3.3.3</t>
  </si>
  <si>
    <t xml:space="preserve">3.4. SERVICIOS ADICIONALES </t>
  </si>
  <si>
    <t>3.4.1.a</t>
  </si>
  <si>
    <t>3.4.1.b</t>
  </si>
  <si>
    <t>3.4.1.c</t>
  </si>
  <si>
    <t>3.4.1.d</t>
  </si>
  <si>
    <t>3.4.2</t>
  </si>
  <si>
    <t>Carga aire acondicionado *</t>
  </si>
  <si>
    <t>* En el precio ofertado se incluye el impuesto en vigor por el peso de los gases fluorados de efecto invernadero. En caso de modificación del tipo impositivo, se podrá actualizar el precio de la operación, en la variación que corresponda.</t>
  </si>
  <si>
    <t>ud/año (estimación)</t>
  </si>
  <si>
    <t>Total estimado</t>
  </si>
  <si>
    <t>Precio de licitación / ofertado</t>
  </si>
  <si>
    <t>NOMBRE COMERCIAL TALLER</t>
  </si>
  <si>
    <t>Estimación 500 € gasto en piezas</t>
  </si>
  <si>
    <t>Estimación 302 € gasto en neum.</t>
  </si>
  <si>
    <t>CONFIGURADOR PRECIO DE LICITACIÓN_Lote 5 (Zona Montaña)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</si>
</sst>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4"/>
      <color indexed="8"/>
      <name val="Calibri"/>
      <family val="2"/>
    </font>
    <font>
      <sz val="11"/>
      <color indexed="8"/>
      <name val="Calibri"/>
      <family val="2"/>
    </font>
    <font>
      <b/>
      <sz val="10"/>
      <color indexed="8"/>
      <name val="Arial"/>
      <family val="2"/>
    </font>
    <font>
      <sz val="9"/>
      <color indexed="8"/>
      <name val="Arial"/>
      <family val="2"/>
    </font>
    <font>
      <sz val="8"/>
      <color indexed="8"/>
      <name val="Arial"/>
      <family val="2"/>
    </font>
    <font>
      <b/>
      <sz val="9"/>
      <color indexed="8"/>
      <name val="Arial"/>
      <family val="2"/>
    </font>
    <font>
      <sz val="12"/>
      <color indexed="8"/>
      <name val="Arial"/>
      <family val="2"/>
    </font>
    <font>
      <b/>
      <sz val="11"/>
      <color indexed="8"/>
      <name val="Calibri"/>
      <family val="2"/>
    </font>
    <font>
      <b/>
      <sz val="11"/>
      <color theme="1"/>
      <name val="Calibri"/>
      <family val="2"/>
      <scheme val="minor"/>
    </font>
    <font>
      <b/>
      <sz val="10"/>
      <color theme="1"/>
      <name val="Calibri"/>
      <family val="2"/>
      <scheme val="minor"/>
    </font>
    <font>
      <b/>
      <i/>
      <sz val="9"/>
      <color theme="0" tint="-0.34998626667073579"/>
      <name val="Arial"/>
      <family val="2"/>
    </font>
    <font>
      <sz val="11"/>
      <color theme="0" tint="-0.34998626667073579"/>
      <name val="Calibri"/>
      <family val="2"/>
      <scheme val="minor"/>
    </font>
    <font>
      <i/>
      <sz val="9"/>
      <color theme="0" tint="-0.34998626667073579"/>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0" borderId="0" xfId="0" applyFill="1" applyAlignment="1">
      <alignment horizontal="center"/>
    </xf>
    <xf numFmtId="1" fontId="3" fillId="0" borderId="0" xfId="0" applyNumberFormat="1" applyFont="1" applyFill="1" applyAlignment="1">
      <alignment horizontal="center"/>
    </xf>
    <xf numFmtId="0" fontId="0" fillId="0" borderId="0" xfId="0" applyFill="1"/>
    <xf numFmtId="0" fontId="3" fillId="0" borderId="0" xfId="0" applyFont="1" applyFill="1"/>
    <xf numFmtId="0" fontId="0" fillId="0" borderId="0" xfId="0" applyFill="1" applyAlignment="1">
      <alignment horizontal="center" vertical="center"/>
    </xf>
    <xf numFmtId="10" fontId="0" fillId="0" borderId="0" xfId="1" applyNumberFormat="1" applyFont="1" applyFill="1"/>
    <xf numFmtId="9" fontId="0" fillId="0" borderId="0" xfId="0" applyNumberFormat="1" applyFill="1"/>
    <xf numFmtId="164" fontId="10" fillId="2" borderId="7" xfId="2" applyNumberFormat="1" applyFont="1" applyFill="1" applyBorder="1" applyAlignment="1">
      <alignment horizontal="center" vertical="center"/>
    </xf>
    <xf numFmtId="0" fontId="2" fillId="3" borderId="0" xfId="0" applyFont="1" applyFill="1"/>
    <xf numFmtId="0" fontId="0" fillId="3" borderId="0" xfId="0" applyFill="1"/>
    <xf numFmtId="0" fontId="0" fillId="3" borderId="0" xfId="0" applyFill="1" applyAlignment="1">
      <alignment horizontal="center"/>
    </xf>
    <xf numFmtId="0" fontId="3" fillId="3" borderId="0" xfId="0" applyFont="1" applyFill="1"/>
    <xf numFmtId="1" fontId="9" fillId="3" borderId="0" xfId="0" applyNumberFormat="1" applyFont="1" applyFill="1" applyAlignment="1">
      <alignment horizontal="center"/>
    </xf>
    <xf numFmtId="0" fontId="4" fillId="3" borderId="0" xfId="0" applyFont="1" applyFill="1" applyAlignment="1">
      <alignment vertical="center"/>
    </xf>
    <xf numFmtId="0" fontId="0" fillId="3" borderId="0" xfId="0" applyFill="1" applyAlignment="1">
      <alignment vertical="center"/>
    </xf>
    <xf numFmtId="1" fontId="3" fillId="3" borderId="0" xfId="0" applyNumberFormat="1" applyFont="1" applyFill="1" applyAlignment="1">
      <alignment horizontal="center"/>
    </xf>
    <xf numFmtId="0" fontId="0" fillId="3" borderId="1" xfId="0" applyFill="1" applyBorder="1"/>
    <xf numFmtId="0" fontId="3" fillId="3" borderId="2" xfId="0" applyFont="1" applyFill="1" applyBorder="1"/>
    <xf numFmtId="0" fontId="0" fillId="3" borderId="8" xfId="0" applyFill="1" applyBorder="1" applyAlignment="1">
      <alignment horizontal="center"/>
    </xf>
    <xf numFmtId="0" fontId="5" fillId="3" borderId="0" xfId="0" applyFont="1" applyFill="1" applyBorder="1" applyAlignment="1">
      <alignment vertical="center" wrapText="1"/>
    </xf>
    <xf numFmtId="0" fontId="5" fillId="3" borderId="0" xfId="0" applyFont="1" applyFill="1" applyBorder="1" applyAlignment="1">
      <alignment wrapText="1"/>
    </xf>
    <xf numFmtId="1" fontId="6" fillId="3" borderId="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0" fontId="5" fillId="3" borderId="1" xfId="0" applyFont="1" applyFill="1" applyBorder="1" applyAlignment="1">
      <alignment horizontal="center" vertical="center" wrapText="1"/>
    </xf>
    <xf numFmtId="2" fontId="5" fillId="3" borderId="2" xfId="0" applyNumberFormat="1" applyFont="1" applyFill="1" applyBorder="1" applyAlignment="1">
      <alignment horizontal="center" vertical="center"/>
    </xf>
    <xf numFmtId="0" fontId="4" fillId="3" borderId="0" xfId="0" applyFont="1" applyFill="1" applyBorder="1" applyAlignment="1">
      <alignment vertical="center"/>
    </xf>
    <xf numFmtId="0" fontId="0" fillId="3" borderId="0" xfId="0" applyFill="1" applyBorder="1"/>
    <xf numFmtId="0" fontId="0" fillId="3" borderId="1" xfId="0" applyFill="1" applyBorder="1" applyAlignment="1">
      <alignment horizontal="center" vertical="center"/>
    </xf>
    <xf numFmtId="0" fontId="8" fillId="3" borderId="0" xfId="0" applyFont="1" applyFill="1" applyBorder="1" applyAlignment="1">
      <alignment vertical="center"/>
    </xf>
    <xf numFmtId="0" fontId="7" fillId="3" borderId="0" xfId="0" applyFont="1" applyFill="1" applyBorder="1" applyAlignment="1">
      <alignment horizontal="right" vertical="center" wrapText="1"/>
    </xf>
    <xf numFmtId="0" fontId="7" fillId="3" borderId="1" xfId="0" applyFont="1" applyFill="1" applyBorder="1" applyAlignment="1">
      <alignment horizontal="center" vertical="center" wrapText="1"/>
    </xf>
    <xf numFmtId="0" fontId="0" fillId="3" borderId="0" xfId="0" applyFill="1" applyBorder="1" applyAlignment="1">
      <alignment vertical="center"/>
    </xf>
    <xf numFmtId="9" fontId="0" fillId="3" borderId="0" xfId="0" applyNumberFormat="1" applyFill="1" applyAlignment="1">
      <alignment horizontal="center"/>
    </xf>
    <xf numFmtId="9" fontId="0" fillId="3" borderId="2" xfId="0" applyNumberFormat="1" applyFill="1" applyBorder="1" applyAlignment="1">
      <alignment horizontal="center"/>
    </xf>
    <xf numFmtId="0" fontId="5" fillId="3" borderId="3" xfId="0" applyFont="1" applyFill="1" applyBorder="1" applyAlignment="1">
      <alignment horizontal="center" vertical="center" wrapText="1"/>
    </xf>
    <xf numFmtId="0" fontId="0" fillId="3" borderId="0" xfId="0" applyFill="1" applyAlignment="1">
      <alignment horizontal="center" vertical="center"/>
    </xf>
    <xf numFmtId="2" fontId="5" fillId="4" borderId="2"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xf numFmtId="9" fontId="5" fillId="4" borderId="2" xfId="1" applyFont="1" applyFill="1" applyBorder="1" applyAlignment="1" applyProtection="1">
      <alignment horizontal="center" vertical="center"/>
      <protection locked="0"/>
    </xf>
    <xf numFmtId="0" fontId="11" fillId="3" borderId="0" xfId="0" applyFont="1" applyFill="1" applyAlignment="1">
      <alignment horizontal="right" vertical="center" wrapText="1"/>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0" fillId="3" borderId="0" xfId="0" applyFill="1" applyAlignment="1">
      <alignment horizontal="right"/>
    </xf>
    <xf numFmtId="0" fontId="0" fillId="3" borderId="2" xfId="0" applyFill="1" applyBorder="1" applyAlignment="1">
      <alignment horizontal="right"/>
    </xf>
    <xf numFmtId="0" fontId="12" fillId="3" borderId="7" xfId="0" applyFont="1" applyFill="1" applyBorder="1" applyAlignment="1">
      <alignment horizontal="center" vertical="center" wrapText="1"/>
    </xf>
    <xf numFmtId="0" fontId="13" fillId="3" borderId="8" xfId="0" applyFont="1" applyFill="1" applyBorder="1" applyAlignment="1">
      <alignment horizontal="center"/>
    </xf>
    <xf numFmtId="0" fontId="13" fillId="3" borderId="9" xfId="0" applyFont="1" applyFill="1" applyBorder="1" applyAlignment="1">
      <alignment horizontal="center"/>
    </xf>
    <xf numFmtId="0" fontId="14" fillId="3" borderId="9" xfId="0" applyFont="1" applyFill="1" applyBorder="1" applyAlignment="1">
      <alignment horizontal="center" wrapText="1"/>
    </xf>
    <xf numFmtId="0" fontId="13" fillId="3" borderId="10" xfId="0" applyFont="1" applyFill="1" applyBorder="1" applyAlignment="1">
      <alignment horizontal="center"/>
    </xf>
    <xf numFmtId="164" fontId="13" fillId="3" borderId="9" xfId="2" applyNumberFormat="1" applyFont="1" applyFill="1" applyBorder="1" applyAlignment="1">
      <alignment horizontal="center"/>
    </xf>
    <xf numFmtId="164" fontId="13" fillId="3" borderId="10" xfId="2" applyNumberFormat="1" applyFont="1" applyFill="1" applyBorder="1" applyAlignment="1">
      <alignment horizontal="center"/>
    </xf>
    <xf numFmtId="0" fontId="7" fillId="5" borderId="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6" xfId="0" applyFont="1" applyFill="1" applyBorder="1" applyAlignment="1">
      <alignment horizontal="center" vertical="center" wrapText="1"/>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1"/>
  <sheetViews>
    <sheetView tabSelected="1" workbookViewId="0">
      <selection activeCell="N6" sqref="N6"/>
    </sheetView>
  </sheetViews>
  <sheetFormatPr baseColWidth="10" defaultRowHeight="15" x14ac:dyDescent="0.25"/>
  <cols>
    <col min="1" max="1" width="7.85546875" style="3" customWidth="1"/>
    <col min="2" max="2" width="44.42578125" style="3" customWidth="1"/>
    <col min="3" max="3" width="2.42578125" style="1" customWidth="1"/>
    <col min="4" max="4" width="16.42578125" style="3" bestFit="1" customWidth="1"/>
    <col min="5" max="5" width="11.42578125" style="4"/>
    <col min="6" max="6" width="2.42578125" style="1" customWidth="1"/>
    <col min="7" max="7" width="14" style="3" customWidth="1"/>
    <col min="8" max="8" width="2" style="3" customWidth="1"/>
    <col min="9" max="10" width="11.42578125" style="3"/>
    <col min="11" max="13" width="0" style="3" hidden="1" customWidth="1"/>
    <col min="14" max="247" width="11.42578125" style="3"/>
    <col min="248" max="248" width="5" style="3" customWidth="1"/>
    <col min="249" max="249" width="44.42578125" style="3" customWidth="1"/>
    <col min="250" max="250" width="17.28515625" style="3" customWidth="1"/>
    <col min="251" max="253" width="11.42578125" style="3"/>
    <col min="254" max="254" width="2.42578125" style="3" customWidth="1"/>
    <col min="255" max="255" width="11.140625" style="3" customWidth="1"/>
    <col min="256" max="503" width="11.42578125" style="3"/>
    <col min="504" max="504" width="5" style="3" customWidth="1"/>
    <col min="505" max="505" width="44.42578125" style="3" customWidth="1"/>
    <col min="506" max="506" width="17.28515625" style="3" customWidth="1"/>
    <col min="507" max="509" width="11.42578125" style="3"/>
    <col min="510" max="510" width="2.42578125" style="3" customWidth="1"/>
    <col min="511" max="511" width="11.140625" style="3" customWidth="1"/>
    <col min="512" max="759" width="11.42578125" style="3"/>
    <col min="760" max="760" width="5" style="3" customWidth="1"/>
    <col min="761" max="761" width="44.42578125" style="3" customWidth="1"/>
    <col min="762" max="762" width="17.28515625" style="3" customWidth="1"/>
    <col min="763" max="765" width="11.42578125" style="3"/>
    <col min="766" max="766" width="2.42578125" style="3" customWidth="1"/>
    <col min="767" max="767" width="11.140625" style="3" customWidth="1"/>
    <col min="768" max="1015" width="11.42578125" style="3"/>
    <col min="1016" max="1016" width="5" style="3" customWidth="1"/>
    <col min="1017" max="1017" width="44.42578125" style="3" customWidth="1"/>
    <col min="1018" max="1018" width="17.28515625" style="3" customWidth="1"/>
    <col min="1019" max="1021" width="11.42578125" style="3"/>
    <col min="1022" max="1022" width="2.42578125" style="3" customWidth="1"/>
    <col min="1023" max="1023" width="11.140625" style="3" customWidth="1"/>
    <col min="1024" max="1271" width="11.42578125" style="3"/>
    <col min="1272" max="1272" width="5" style="3" customWidth="1"/>
    <col min="1273" max="1273" width="44.42578125" style="3" customWidth="1"/>
    <col min="1274" max="1274" width="17.28515625" style="3" customWidth="1"/>
    <col min="1275" max="1277" width="11.42578125" style="3"/>
    <col min="1278" max="1278" width="2.42578125" style="3" customWidth="1"/>
    <col min="1279" max="1279" width="11.140625" style="3" customWidth="1"/>
    <col min="1280" max="1527" width="11.42578125" style="3"/>
    <col min="1528" max="1528" width="5" style="3" customWidth="1"/>
    <col min="1529" max="1529" width="44.42578125" style="3" customWidth="1"/>
    <col min="1530" max="1530" width="17.28515625" style="3" customWidth="1"/>
    <col min="1531" max="1533" width="11.42578125" style="3"/>
    <col min="1534" max="1534" width="2.42578125" style="3" customWidth="1"/>
    <col min="1535" max="1535" width="11.140625" style="3" customWidth="1"/>
    <col min="1536" max="1783" width="11.42578125" style="3"/>
    <col min="1784" max="1784" width="5" style="3" customWidth="1"/>
    <col min="1785" max="1785" width="44.42578125" style="3" customWidth="1"/>
    <col min="1786" max="1786" width="17.28515625" style="3" customWidth="1"/>
    <col min="1787" max="1789" width="11.42578125" style="3"/>
    <col min="1790" max="1790" width="2.42578125" style="3" customWidth="1"/>
    <col min="1791" max="1791" width="11.140625" style="3" customWidth="1"/>
    <col min="1792" max="2039" width="11.42578125" style="3"/>
    <col min="2040" max="2040" width="5" style="3" customWidth="1"/>
    <col min="2041" max="2041" width="44.42578125" style="3" customWidth="1"/>
    <col min="2042" max="2042" width="17.28515625" style="3" customWidth="1"/>
    <col min="2043" max="2045" width="11.42578125" style="3"/>
    <col min="2046" max="2046" width="2.42578125" style="3" customWidth="1"/>
    <col min="2047" max="2047" width="11.140625" style="3" customWidth="1"/>
    <col min="2048" max="2295" width="11.42578125" style="3"/>
    <col min="2296" max="2296" width="5" style="3" customWidth="1"/>
    <col min="2297" max="2297" width="44.42578125" style="3" customWidth="1"/>
    <col min="2298" max="2298" width="17.28515625" style="3" customWidth="1"/>
    <col min="2299" max="2301" width="11.42578125" style="3"/>
    <col min="2302" max="2302" width="2.42578125" style="3" customWidth="1"/>
    <col min="2303" max="2303" width="11.140625" style="3" customWidth="1"/>
    <col min="2304" max="2551" width="11.42578125" style="3"/>
    <col min="2552" max="2552" width="5" style="3" customWidth="1"/>
    <col min="2553" max="2553" width="44.42578125" style="3" customWidth="1"/>
    <col min="2554" max="2554" width="17.28515625" style="3" customWidth="1"/>
    <col min="2555" max="2557" width="11.42578125" style="3"/>
    <col min="2558" max="2558" width="2.42578125" style="3" customWidth="1"/>
    <col min="2559" max="2559" width="11.140625" style="3" customWidth="1"/>
    <col min="2560" max="2807" width="11.42578125" style="3"/>
    <col min="2808" max="2808" width="5" style="3" customWidth="1"/>
    <col min="2809" max="2809" width="44.42578125" style="3" customWidth="1"/>
    <col min="2810" max="2810" width="17.28515625" style="3" customWidth="1"/>
    <col min="2811" max="2813" width="11.42578125" style="3"/>
    <col min="2814" max="2814" width="2.42578125" style="3" customWidth="1"/>
    <col min="2815" max="2815" width="11.140625" style="3" customWidth="1"/>
    <col min="2816" max="3063" width="11.42578125" style="3"/>
    <col min="3064" max="3064" width="5" style="3" customWidth="1"/>
    <col min="3065" max="3065" width="44.42578125" style="3" customWidth="1"/>
    <col min="3066" max="3066" width="17.28515625" style="3" customWidth="1"/>
    <col min="3067" max="3069" width="11.42578125" style="3"/>
    <col min="3070" max="3070" width="2.42578125" style="3" customWidth="1"/>
    <col min="3071" max="3071" width="11.140625" style="3" customWidth="1"/>
    <col min="3072" max="3319" width="11.42578125" style="3"/>
    <col min="3320" max="3320" width="5" style="3" customWidth="1"/>
    <col min="3321" max="3321" width="44.42578125" style="3" customWidth="1"/>
    <col min="3322" max="3322" width="17.28515625" style="3" customWidth="1"/>
    <col min="3323" max="3325" width="11.42578125" style="3"/>
    <col min="3326" max="3326" width="2.42578125" style="3" customWidth="1"/>
    <col min="3327" max="3327" width="11.140625" style="3" customWidth="1"/>
    <col min="3328" max="3575" width="11.42578125" style="3"/>
    <col min="3576" max="3576" width="5" style="3" customWidth="1"/>
    <col min="3577" max="3577" width="44.42578125" style="3" customWidth="1"/>
    <col min="3578" max="3578" width="17.28515625" style="3" customWidth="1"/>
    <col min="3579" max="3581" width="11.42578125" style="3"/>
    <col min="3582" max="3582" width="2.42578125" style="3" customWidth="1"/>
    <col min="3583" max="3583" width="11.140625" style="3" customWidth="1"/>
    <col min="3584" max="3831" width="11.42578125" style="3"/>
    <col min="3832" max="3832" width="5" style="3" customWidth="1"/>
    <col min="3833" max="3833" width="44.42578125" style="3" customWidth="1"/>
    <col min="3834" max="3834" width="17.28515625" style="3" customWidth="1"/>
    <col min="3835" max="3837" width="11.42578125" style="3"/>
    <col min="3838" max="3838" width="2.42578125" style="3" customWidth="1"/>
    <col min="3839" max="3839" width="11.140625" style="3" customWidth="1"/>
    <col min="3840" max="4087" width="11.42578125" style="3"/>
    <col min="4088" max="4088" width="5" style="3" customWidth="1"/>
    <col min="4089" max="4089" width="44.42578125" style="3" customWidth="1"/>
    <col min="4090" max="4090" width="17.28515625" style="3" customWidth="1"/>
    <col min="4091" max="4093" width="11.42578125" style="3"/>
    <col min="4094" max="4094" width="2.42578125" style="3" customWidth="1"/>
    <col min="4095" max="4095" width="11.140625" style="3" customWidth="1"/>
    <col min="4096" max="4343" width="11.42578125" style="3"/>
    <col min="4344" max="4344" width="5" style="3" customWidth="1"/>
    <col min="4345" max="4345" width="44.42578125" style="3" customWidth="1"/>
    <col min="4346" max="4346" width="17.28515625" style="3" customWidth="1"/>
    <col min="4347" max="4349" width="11.42578125" style="3"/>
    <col min="4350" max="4350" width="2.42578125" style="3" customWidth="1"/>
    <col min="4351" max="4351" width="11.140625" style="3" customWidth="1"/>
    <col min="4352" max="4599" width="11.42578125" style="3"/>
    <col min="4600" max="4600" width="5" style="3" customWidth="1"/>
    <col min="4601" max="4601" width="44.42578125" style="3" customWidth="1"/>
    <col min="4602" max="4602" width="17.28515625" style="3" customWidth="1"/>
    <col min="4603" max="4605" width="11.42578125" style="3"/>
    <col min="4606" max="4606" width="2.42578125" style="3" customWidth="1"/>
    <col min="4607" max="4607" width="11.140625" style="3" customWidth="1"/>
    <col min="4608" max="4855" width="11.42578125" style="3"/>
    <col min="4856" max="4856" width="5" style="3" customWidth="1"/>
    <col min="4857" max="4857" width="44.42578125" style="3" customWidth="1"/>
    <col min="4858" max="4858" width="17.28515625" style="3" customWidth="1"/>
    <col min="4859" max="4861" width="11.42578125" style="3"/>
    <col min="4862" max="4862" width="2.42578125" style="3" customWidth="1"/>
    <col min="4863" max="4863" width="11.140625" style="3" customWidth="1"/>
    <col min="4864" max="5111" width="11.42578125" style="3"/>
    <col min="5112" max="5112" width="5" style="3" customWidth="1"/>
    <col min="5113" max="5113" width="44.42578125" style="3" customWidth="1"/>
    <col min="5114" max="5114" width="17.28515625" style="3" customWidth="1"/>
    <col min="5115" max="5117" width="11.42578125" style="3"/>
    <col min="5118" max="5118" width="2.42578125" style="3" customWidth="1"/>
    <col min="5119" max="5119" width="11.140625" style="3" customWidth="1"/>
    <col min="5120" max="5367" width="11.42578125" style="3"/>
    <col min="5368" max="5368" width="5" style="3" customWidth="1"/>
    <col min="5369" max="5369" width="44.42578125" style="3" customWidth="1"/>
    <col min="5370" max="5370" width="17.28515625" style="3" customWidth="1"/>
    <col min="5371" max="5373" width="11.42578125" style="3"/>
    <col min="5374" max="5374" width="2.42578125" style="3" customWidth="1"/>
    <col min="5375" max="5375" width="11.140625" style="3" customWidth="1"/>
    <col min="5376" max="5623" width="11.42578125" style="3"/>
    <col min="5624" max="5624" width="5" style="3" customWidth="1"/>
    <col min="5625" max="5625" width="44.42578125" style="3" customWidth="1"/>
    <col min="5626" max="5626" width="17.28515625" style="3" customWidth="1"/>
    <col min="5627" max="5629" width="11.42578125" style="3"/>
    <col min="5630" max="5630" width="2.42578125" style="3" customWidth="1"/>
    <col min="5631" max="5631" width="11.140625" style="3" customWidth="1"/>
    <col min="5632" max="5879" width="11.42578125" style="3"/>
    <col min="5880" max="5880" width="5" style="3" customWidth="1"/>
    <col min="5881" max="5881" width="44.42578125" style="3" customWidth="1"/>
    <col min="5882" max="5882" width="17.28515625" style="3" customWidth="1"/>
    <col min="5883" max="5885" width="11.42578125" style="3"/>
    <col min="5886" max="5886" width="2.42578125" style="3" customWidth="1"/>
    <col min="5887" max="5887" width="11.140625" style="3" customWidth="1"/>
    <col min="5888" max="6135" width="11.42578125" style="3"/>
    <col min="6136" max="6136" width="5" style="3" customWidth="1"/>
    <col min="6137" max="6137" width="44.42578125" style="3" customWidth="1"/>
    <col min="6138" max="6138" width="17.28515625" style="3" customWidth="1"/>
    <col min="6139" max="6141" width="11.42578125" style="3"/>
    <col min="6142" max="6142" width="2.42578125" style="3" customWidth="1"/>
    <col min="6143" max="6143" width="11.140625" style="3" customWidth="1"/>
    <col min="6144" max="6391" width="11.42578125" style="3"/>
    <col min="6392" max="6392" width="5" style="3" customWidth="1"/>
    <col min="6393" max="6393" width="44.42578125" style="3" customWidth="1"/>
    <col min="6394" max="6394" width="17.28515625" style="3" customWidth="1"/>
    <col min="6395" max="6397" width="11.42578125" style="3"/>
    <col min="6398" max="6398" width="2.42578125" style="3" customWidth="1"/>
    <col min="6399" max="6399" width="11.140625" style="3" customWidth="1"/>
    <col min="6400" max="6647" width="11.42578125" style="3"/>
    <col min="6648" max="6648" width="5" style="3" customWidth="1"/>
    <col min="6649" max="6649" width="44.42578125" style="3" customWidth="1"/>
    <col min="6650" max="6650" width="17.28515625" style="3" customWidth="1"/>
    <col min="6651" max="6653" width="11.42578125" style="3"/>
    <col min="6654" max="6654" width="2.42578125" style="3" customWidth="1"/>
    <col min="6655" max="6655" width="11.140625" style="3" customWidth="1"/>
    <col min="6656" max="6903" width="11.42578125" style="3"/>
    <col min="6904" max="6904" width="5" style="3" customWidth="1"/>
    <col min="6905" max="6905" width="44.42578125" style="3" customWidth="1"/>
    <col min="6906" max="6906" width="17.28515625" style="3" customWidth="1"/>
    <col min="6907" max="6909" width="11.42578125" style="3"/>
    <col min="6910" max="6910" width="2.42578125" style="3" customWidth="1"/>
    <col min="6911" max="6911" width="11.140625" style="3" customWidth="1"/>
    <col min="6912" max="7159" width="11.42578125" style="3"/>
    <col min="7160" max="7160" width="5" style="3" customWidth="1"/>
    <col min="7161" max="7161" width="44.42578125" style="3" customWidth="1"/>
    <col min="7162" max="7162" width="17.28515625" style="3" customWidth="1"/>
    <col min="7163" max="7165" width="11.42578125" style="3"/>
    <col min="7166" max="7166" width="2.42578125" style="3" customWidth="1"/>
    <col min="7167" max="7167" width="11.140625" style="3" customWidth="1"/>
    <col min="7168" max="7415" width="11.42578125" style="3"/>
    <col min="7416" max="7416" width="5" style="3" customWidth="1"/>
    <col min="7417" max="7417" width="44.42578125" style="3" customWidth="1"/>
    <col min="7418" max="7418" width="17.28515625" style="3" customWidth="1"/>
    <col min="7419" max="7421" width="11.42578125" style="3"/>
    <col min="7422" max="7422" width="2.42578125" style="3" customWidth="1"/>
    <col min="7423" max="7423" width="11.140625" style="3" customWidth="1"/>
    <col min="7424" max="7671" width="11.42578125" style="3"/>
    <col min="7672" max="7672" width="5" style="3" customWidth="1"/>
    <col min="7673" max="7673" width="44.42578125" style="3" customWidth="1"/>
    <col min="7674" max="7674" width="17.28515625" style="3" customWidth="1"/>
    <col min="7675" max="7677" width="11.42578125" style="3"/>
    <col min="7678" max="7678" width="2.42578125" style="3" customWidth="1"/>
    <col min="7679" max="7679" width="11.140625" style="3" customWidth="1"/>
    <col min="7680" max="7927" width="11.42578125" style="3"/>
    <col min="7928" max="7928" width="5" style="3" customWidth="1"/>
    <col min="7929" max="7929" width="44.42578125" style="3" customWidth="1"/>
    <col min="7930" max="7930" width="17.28515625" style="3" customWidth="1"/>
    <col min="7931" max="7933" width="11.42578125" style="3"/>
    <col min="7934" max="7934" width="2.42578125" style="3" customWidth="1"/>
    <col min="7935" max="7935" width="11.140625" style="3" customWidth="1"/>
    <col min="7936" max="8183" width="11.42578125" style="3"/>
    <col min="8184" max="8184" width="5" style="3" customWidth="1"/>
    <col min="8185" max="8185" width="44.42578125" style="3" customWidth="1"/>
    <col min="8186" max="8186" width="17.28515625" style="3" customWidth="1"/>
    <col min="8187" max="8189" width="11.42578125" style="3"/>
    <col min="8190" max="8190" width="2.42578125" style="3" customWidth="1"/>
    <col min="8191" max="8191" width="11.140625" style="3" customWidth="1"/>
    <col min="8192" max="8439" width="11.42578125" style="3"/>
    <col min="8440" max="8440" width="5" style="3" customWidth="1"/>
    <col min="8441" max="8441" width="44.42578125" style="3" customWidth="1"/>
    <col min="8442" max="8442" width="17.28515625" style="3" customWidth="1"/>
    <col min="8443" max="8445" width="11.42578125" style="3"/>
    <col min="8446" max="8446" width="2.42578125" style="3" customWidth="1"/>
    <col min="8447" max="8447" width="11.140625" style="3" customWidth="1"/>
    <col min="8448" max="8695" width="11.42578125" style="3"/>
    <col min="8696" max="8696" width="5" style="3" customWidth="1"/>
    <col min="8697" max="8697" width="44.42578125" style="3" customWidth="1"/>
    <col min="8698" max="8698" width="17.28515625" style="3" customWidth="1"/>
    <col min="8699" max="8701" width="11.42578125" style="3"/>
    <col min="8702" max="8702" width="2.42578125" style="3" customWidth="1"/>
    <col min="8703" max="8703" width="11.140625" style="3" customWidth="1"/>
    <col min="8704" max="8951" width="11.42578125" style="3"/>
    <col min="8952" max="8952" width="5" style="3" customWidth="1"/>
    <col min="8953" max="8953" width="44.42578125" style="3" customWidth="1"/>
    <col min="8954" max="8954" width="17.28515625" style="3" customWidth="1"/>
    <col min="8955" max="8957" width="11.42578125" style="3"/>
    <col min="8958" max="8958" width="2.42578125" style="3" customWidth="1"/>
    <col min="8959" max="8959" width="11.140625" style="3" customWidth="1"/>
    <col min="8960" max="9207" width="11.42578125" style="3"/>
    <col min="9208" max="9208" width="5" style="3" customWidth="1"/>
    <col min="9209" max="9209" width="44.42578125" style="3" customWidth="1"/>
    <col min="9210" max="9210" width="17.28515625" style="3" customWidth="1"/>
    <col min="9211" max="9213" width="11.42578125" style="3"/>
    <col min="9214" max="9214" width="2.42578125" style="3" customWidth="1"/>
    <col min="9215" max="9215" width="11.140625" style="3" customWidth="1"/>
    <col min="9216" max="9463" width="11.42578125" style="3"/>
    <col min="9464" max="9464" width="5" style="3" customWidth="1"/>
    <col min="9465" max="9465" width="44.42578125" style="3" customWidth="1"/>
    <col min="9466" max="9466" width="17.28515625" style="3" customWidth="1"/>
    <col min="9467" max="9469" width="11.42578125" style="3"/>
    <col min="9470" max="9470" width="2.42578125" style="3" customWidth="1"/>
    <col min="9471" max="9471" width="11.140625" style="3" customWidth="1"/>
    <col min="9472" max="9719" width="11.42578125" style="3"/>
    <col min="9720" max="9720" width="5" style="3" customWidth="1"/>
    <col min="9721" max="9721" width="44.42578125" style="3" customWidth="1"/>
    <col min="9722" max="9722" width="17.28515625" style="3" customWidth="1"/>
    <col min="9723" max="9725" width="11.42578125" style="3"/>
    <col min="9726" max="9726" width="2.42578125" style="3" customWidth="1"/>
    <col min="9727" max="9727" width="11.140625" style="3" customWidth="1"/>
    <col min="9728" max="9975" width="11.42578125" style="3"/>
    <col min="9976" max="9976" width="5" style="3" customWidth="1"/>
    <col min="9977" max="9977" width="44.42578125" style="3" customWidth="1"/>
    <col min="9978" max="9978" width="17.28515625" style="3" customWidth="1"/>
    <col min="9979" max="9981" width="11.42578125" style="3"/>
    <col min="9982" max="9982" width="2.42578125" style="3" customWidth="1"/>
    <col min="9983" max="9983" width="11.140625" style="3" customWidth="1"/>
    <col min="9984" max="10231" width="11.42578125" style="3"/>
    <col min="10232" max="10232" width="5" style="3" customWidth="1"/>
    <col min="10233" max="10233" width="44.42578125" style="3" customWidth="1"/>
    <col min="10234" max="10234" width="17.28515625" style="3" customWidth="1"/>
    <col min="10235" max="10237" width="11.42578125" style="3"/>
    <col min="10238" max="10238" width="2.42578125" style="3" customWidth="1"/>
    <col min="10239" max="10239" width="11.140625" style="3" customWidth="1"/>
    <col min="10240" max="10487" width="11.42578125" style="3"/>
    <col min="10488" max="10488" width="5" style="3" customWidth="1"/>
    <col min="10489" max="10489" width="44.42578125" style="3" customWidth="1"/>
    <col min="10490" max="10490" width="17.28515625" style="3" customWidth="1"/>
    <col min="10491" max="10493" width="11.42578125" style="3"/>
    <col min="10494" max="10494" width="2.42578125" style="3" customWidth="1"/>
    <col min="10495" max="10495" width="11.140625" style="3" customWidth="1"/>
    <col min="10496" max="10743" width="11.42578125" style="3"/>
    <col min="10744" max="10744" width="5" style="3" customWidth="1"/>
    <col min="10745" max="10745" width="44.42578125" style="3" customWidth="1"/>
    <col min="10746" max="10746" width="17.28515625" style="3" customWidth="1"/>
    <col min="10747" max="10749" width="11.42578125" style="3"/>
    <col min="10750" max="10750" width="2.42578125" style="3" customWidth="1"/>
    <col min="10751" max="10751" width="11.140625" style="3" customWidth="1"/>
    <col min="10752" max="10999" width="11.42578125" style="3"/>
    <col min="11000" max="11000" width="5" style="3" customWidth="1"/>
    <col min="11001" max="11001" width="44.42578125" style="3" customWidth="1"/>
    <col min="11002" max="11002" width="17.28515625" style="3" customWidth="1"/>
    <col min="11003" max="11005" width="11.42578125" style="3"/>
    <col min="11006" max="11006" width="2.42578125" style="3" customWidth="1"/>
    <col min="11007" max="11007" width="11.140625" style="3" customWidth="1"/>
    <col min="11008" max="11255" width="11.42578125" style="3"/>
    <col min="11256" max="11256" width="5" style="3" customWidth="1"/>
    <col min="11257" max="11257" width="44.42578125" style="3" customWidth="1"/>
    <col min="11258" max="11258" width="17.28515625" style="3" customWidth="1"/>
    <col min="11259" max="11261" width="11.42578125" style="3"/>
    <col min="11262" max="11262" width="2.42578125" style="3" customWidth="1"/>
    <col min="11263" max="11263" width="11.140625" style="3" customWidth="1"/>
    <col min="11264" max="11511" width="11.42578125" style="3"/>
    <col min="11512" max="11512" width="5" style="3" customWidth="1"/>
    <col min="11513" max="11513" width="44.42578125" style="3" customWidth="1"/>
    <col min="11514" max="11514" width="17.28515625" style="3" customWidth="1"/>
    <col min="11515" max="11517" width="11.42578125" style="3"/>
    <col min="11518" max="11518" width="2.42578125" style="3" customWidth="1"/>
    <col min="11519" max="11519" width="11.140625" style="3" customWidth="1"/>
    <col min="11520" max="11767" width="11.42578125" style="3"/>
    <col min="11768" max="11768" width="5" style="3" customWidth="1"/>
    <col min="11769" max="11769" width="44.42578125" style="3" customWidth="1"/>
    <col min="11770" max="11770" width="17.28515625" style="3" customWidth="1"/>
    <col min="11771" max="11773" width="11.42578125" style="3"/>
    <col min="11774" max="11774" width="2.42578125" style="3" customWidth="1"/>
    <col min="11775" max="11775" width="11.140625" style="3" customWidth="1"/>
    <col min="11776" max="12023" width="11.42578125" style="3"/>
    <col min="12024" max="12024" width="5" style="3" customWidth="1"/>
    <col min="12025" max="12025" width="44.42578125" style="3" customWidth="1"/>
    <col min="12026" max="12026" width="17.28515625" style="3" customWidth="1"/>
    <col min="12027" max="12029" width="11.42578125" style="3"/>
    <col min="12030" max="12030" width="2.42578125" style="3" customWidth="1"/>
    <col min="12031" max="12031" width="11.140625" style="3" customWidth="1"/>
    <col min="12032" max="12279" width="11.42578125" style="3"/>
    <col min="12280" max="12280" width="5" style="3" customWidth="1"/>
    <col min="12281" max="12281" width="44.42578125" style="3" customWidth="1"/>
    <col min="12282" max="12282" width="17.28515625" style="3" customWidth="1"/>
    <col min="12283" max="12285" width="11.42578125" style="3"/>
    <col min="12286" max="12286" width="2.42578125" style="3" customWidth="1"/>
    <col min="12287" max="12287" width="11.140625" style="3" customWidth="1"/>
    <col min="12288" max="12535" width="11.42578125" style="3"/>
    <col min="12536" max="12536" width="5" style="3" customWidth="1"/>
    <col min="12537" max="12537" width="44.42578125" style="3" customWidth="1"/>
    <col min="12538" max="12538" width="17.28515625" style="3" customWidth="1"/>
    <col min="12539" max="12541" width="11.42578125" style="3"/>
    <col min="12542" max="12542" width="2.42578125" style="3" customWidth="1"/>
    <col min="12543" max="12543" width="11.140625" style="3" customWidth="1"/>
    <col min="12544" max="12791" width="11.42578125" style="3"/>
    <col min="12792" max="12792" width="5" style="3" customWidth="1"/>
    <col min="12793" max="12793" width="44.42578125" style="3" customWidth="1"/>
    <col min="12794" max="12794" width="17.28515625" style="3" customWidth="1"/>
    <col min="12795" max="12797" width="11.42578125" style="3"/>
    <col min="12798" max="12798" width="2.42578125" style="3" customWidth="1"/>
    <col min="12799" max="12799" width="11.140625" style="3" customWidth="1"/>
    <col min="12800" max="13047" width="11.42578125" style="3"/>
    <col min="13048" max="13048" width="5" style="3" customWidth="1"/>
    <col min="13049" max="13049" width="44.42578125" style="3" customWidth="1"/>
    <col min="13050" max="13050" width="17.28515625" style="3" customWidth="1"/>
    <col min="13051" max="13053" width="11.42578125" style="3"/>
    <col min="13054" max="13054" width="2.42578125" style="3" customWidth="1"/>
    <col min="13055" max="13055" width="11.140625" style="3" customWidth="1"/>
    <col min="13056" max="13303" width="11.42578125" style="3"/>
    <col min="13304" max="13304" width="5" style="3" customWidth="1"/>
    <col min="13305" max="13305" width="44.42578125" style="3" customWidth="1"/>
    <col min="13306" max="13306" width="17.28515625" style="3" customWidth="1"/>
    <col min="13307" max="13309" width="11.42578125" style="3"/>
    <col min="13310" max="13310" width="2.42578125" style="3" customWidth="1"/>
    <col min="13311" max="13311" width="11.140625" style="3" customWidth="1"/>
    <col min="13312" max="13559" width="11.42578125" style="3"/>
    <col min="13560" max="13560" width="5" style="3" customWidth="1"/>
    <col min="13561" max="13561" width="44.42578125" style="3" customWidth="1"/>
    <col min="13562" max="13562" width="17.28515625" style="3" customWidth="1"/>
    <col min="13563" max="13565" width="11.42578125" style="3"/>
    <col min="13566" max="13566" width="2.42578125" style="3" customWidth="1"/>
    <col min="13567" max="13567" width="11.140625" style="3" customWidth="1"/>
    <col min="13568" max="13815" width="11.42578125" style="3"/>
    <col min="13816" max="13816" width="5" style="3" customWidth="1"/>
    <col min="13817" max="13817" width="44.42578125" style="3" customWidth="1"/>
    <col min="13818" max="13818" width="17.28515625" style="3" customWidth="1"/>
    <col min="13819" max="13821" width="11.42578125" style="3"/>
    <col min="13822" max="13822" width="2.42578125" style="3" customWidth="1"/>
    <col min="13823" max="13823" width="11.140625" style="3" customWidth="1"/>
    <col min="13824" max="14071" width="11.42578125" style="3"/>
    <col min="14072" max="14072" width="5" style="3" customWidth="1"/>
    <col min="14073" max="14073" width="44.42578125" style="3" customWidth="1"/>
    <col min="14074" max="14074" width="17.28515625" style="3" customWidth="1"/>
    <col min="14075" max="14077" width="11.42578125" style="3"/>
    <col min="14078" max="14078" width="2.42578125" style="3" customWidth="1"/>
    <col min="14079" max="14079" width="11.140625" style="3" customWidth="1"/>
    <col min="14080" max="14327" width="11.42578125" style="3"/>
    <col min="14328" max="14328" width="5" style="3" customWidth="1"/>
    <col min="14329" max="14329" width="44.42578125" style="3" customWidth="1"/>
    <col min="14330" max="14330" width="17.28515625" style="3" customWidth="1"/>
    <col min="14331" max="14333" width="11.42578125" style="3"/>
    <col min="14334" max="14334" width="2.42578125" style="3" customWidth="1"/>
    <col min="14335" max="14335" width="11.140625" style="3" customWidth="1"/>
    <col min="14336" max="14583" width="11.42578125" style="3"/>
    <col min="14584" max="14584" width="5" style="3" customWidth="1"/>
    <col min="14585" max="14585" width="44.42578125" style="3" customWidth="1"/>
    <col min="14586" max="14586" width="17.28515625" style="3" customWidth="1"/>
    <col min="14587" max="14589" width="11.42578125" style="3"/>
    <col min="14590" max="14590" width="2.42578125" style="3" customWidth="1"/>
    <col min="14591" max="14591" width="11.140625" style="3" customWidth="1"/>
    <col min="14592" max="14839" width="11.42578125" style="3"/>
    <col min="14840" max="14840" width="5" style="3" customWidth="1"/>
    <col min="14841" max="14841" width="44.42578125" style="3" customWidth="1"/>
    <col min="14842" max="14842" width="17.28515625" style="3" customWidth="1"/>
    <col min="14843" max="14845" width="11.42578125" style="3"/>
    <col min="14846" max="14846" width="2.42578125" style="3" customWidth="1"/>
    <col min="14847" max="14847" width="11.140625" style="3" customWidth="1"/>
    <col min="14848" max="15095" width="11.42578125" style="3"/>
    <col min="15096" max="15096" width="5" style="3" customWidth="1"/>
    <col min="15097" max="15097" width="44.42578125" style="3" customWidth="1"/>
    <col min="15098" max="15098" width="17.28515625" style="3" customWidth="1"/>
    <col min="15099" max="15101" width="11.42578125" style="3"/>
    <col min="15102" max="15102" width="2.42578125" style="3" customWidth="1"/>
    <col min="15103" max="15103" width="11.140625" style="3" customWidth="1"/>
    <col min="15104" max="15351" width="11.42578125" style="3"/>
    <col min="15352" max="15352" width="5" style="3" customWidth="1"/>
    <col min="15353" max="15353" width="44.42578125" style="3" customWidth="1"/>
    <col min="15354" max="15354" width="17.28515625" style="3" customWidth="1"/>
    <col min="15355" max="15357" width="11.42578125" style="3"/>
    <col min="15358" max="15358" width="2.42578125" style="3" customWidth="1"/>
    <col min="15359" max="15359" width="11.140625" style="3" customWidth="1"/>
    <col min="15360" max="15607" width="11.42578125" style="3"/>
    <col min="15608" max="15608" width="5" style="3" customWidth="1"/>
    <col min="15609" max="15609" width="44.42578125" style="3" customWidth="1"/>
    <col min="15610" max="15610" width="17.28515625" style="3" customWidth="1"/>
    <col min="15611" max="15613" width="11.42578125" style="3"/>
    <col min="15614" max="15614" width="2.42578125" style="3" customWidth="1"/>
    <col min="15615" max="15615" width="11.140625" style="3" customWidth="1"/>
    <col min="15616" max="15863" width="11.42578125" style="3"/>
    <col min="15864" max="15864" width="5" style="3" customWidth="1"/>
    <col min="15865" max="15865" width="44.42578125" style="3" customWidth="1"/>
    <col min="15866" max="15866" width="17.28515625" style="3" customWidth="1"/>
    <col min="15867" max="15869" width="11.42578125" style="3"/>
    <col min="15870" max="15870" width="2.42578125" style="3" customWidth="1"/>
    <col min="15871" max="15871" width="11.140625" style="3" customWidth="1"/>
    <col min="15872" max="16119" width="11.42578125" style="3"/>
    <col min="16120" max="16120" width="5" style="3" customWidth="1"/>
    <col min="16121" max="16121" width="44.42578125" style="3" customWidth="1"/>
    <col min="16122" max="16122" width="17.28515625" style="3" customWidth="1"/>
    <col min="16123" max="16125" width="11.42578125" style="3"/>
    <col min="16126" max="16126" width="2.42578125" style="3" customWidth="1"/>
    <col min="16127" max="16127" width="11.140625" style="3" customWidth="1"/>
    <col min="16128" max="16384" width="11.42578125" style="3"/>
  </cols>
  <sheetData>
    <row r="1" spans="1:13" ht="19.5" thickBot="1" x14ac:dyDescent="0.35">
      <c r="A1" s="44" t="s">
        <v>76</v>
      </c>
      <c r="B1" s="45"/>
      <c r="C1" s="45"/>
      <c r="D1" s="45"/>
      <c r="E1" s="45"/>
      <c r="F1" s="45"/>
      <c r="G1" s="45"/>
      <c r="H1" s="45"/>
      <c r="I1" s="46"/>
      <c r="J1" s="10"/>
    </row>
    <row r="2" spans="1:13" ht="9" customHeight="1" x14ac:dyDescent="0.3">
      <c r="A2" s="9"/>
      <c r="B2" s="10"/>
      <c r="C2" s="11"/>
      <c r="D2" s="10"/>
      <c r="E2" s="12"/>
      <c r="F2" s="11"/>
      <c r="G2" s="10"/>
      <c r="H2" s="10"/>
      <c r="I2" s="10"/>
      <c r="J2" s="10"/>
    </row>
    <row r="3" spans="1:13" x14ac:dyDescent="0.25">
      <c r="A3" s="47" t="s">
        <v>73</v>
      </c>
      <c r="B3" s="47"/>
      <c r="C3" s="48"/>
      <c r="D3" s="56"/>
      <c r="E3" s="57"/>
      <c r="F3" s="57"/>
      <c r="G3" s="57"/>
      <c r="H3" s="57"/>
      <c r="I3" s="58"/>
      <c r="J3" s="10"/>
    </row>
    <row r="4" spans="1:13" ht="9" customHeight="1" x14ac:dyDescent="0.3">
      <c r="A4" s="9"/>
      <c r="B4" s="10"/>
      <c r="C4" s="11"/>
      <c r="D4" s="10"/>
      <c r="E4" s="12"/>
      <c r="F4" s="11"/>
      <c r="G4" s="10"/>
      <c r="H4" s="10"/>
      <c r="I4" s="10"/>
      <c r="J4" s="10"/>
    </row>
    <row r="5" spans="1:13" ht="24" x14ac:dyDescent="0.25">
      <c r="A5" s="10"/>
      <c r="B5" s="10"/>
      <c r="C5" s="13"/>
      <c r="D5" s="41" t="s">
        <v>25</v>
      </c>
      <c r="E5" s="42"/>
      <c r="F5" s="13"/>
      <c r="G5" s="49" t="s">
        <v>70</v>
      </c>
      <c r="H5" s="10"/>
      <c r="I5" s="49" t="s">
        <v>71</v>
      </c>
      <c r="J5" s="10"/>
    </row>
    <row r="6" spans="1:13" ht="15" customHeight="1" x14ac:dyDescent="0.25">
      <c r="A6" s="14" t="s">
        <v>38</v>
      </c>
      <c r="B6" s="15"/>
      <c r="C6" s="16"/>
      <c r="D6" s="17"/>
      <c r="E6" s="18"/>
      <c r="F6" s="16"/>
      <c r="G6" s="50"/>
      <c r="H6" s="11"/>
      <c r="I6" s="19"/>
      <c r="J6" s="10"/>
    </row>
    <row r="7" spans="1:13" ht="15" customHeight="1" x14ac:dyDescent="0.25">
      <c r="A7" s="20"/>
      <c r="B7" s="21" t="s">
        <v>0</v>
      </c>
      <c r="C7" s="22"/>
      <c r="D7" s="17"/>
      <c r="E7" s="18"/>
      <c r="F7" s="22"/>
      <c r="G7" s="51"/>
      <c r="H7" s="11"/>
      <c r="I7" s="51"/>
      <c r="J7" s="10"/>
    </row>
    <row r="8" spans="1:13" ht="15" customHeight="1" x14ac:dyDescent="0.25">
      <c r="A8" s="20" t="s">
        <v>34</v>
      </c>
      <c r="B8" s="20" t="s">
        <v>1</v>
      </c>
      <c r="C8" s="23"/>
      <c r="D8" s="24" t="s">
        <v>2</v>
      </c>
      <c r="E8" s="37">
        <v>60</v>
      </c>
      <c r="F8" s="23"/>
      <c r="G8" s="51">
        <v>1.6</v>
      </c>
      <c r="H8" s="11"/>
      <c r="I8" s="54">
        <f>E8*G8</f>
        <v>96</v>
      </c>
      <c r="J8" s="10"/>
    </row>
    <row r="9" spans="1:13" ht="15" customHeight="1" x14ac:dyDescent="0.25">
      <c r="A9" s="20" t="s">
        <v>32</v>
      </c>
      <c r="B9" s="20" t="s">
        <v>3</v>
      </c>
      <c r="C9" s="23"/>
      <c r="D9" s="24" t="s">
        <v>2</v>
      </c>
      <c r="E9" s="37">
        <v>80</v>
      </c>
      <c r="F9" s="23"/>
      <c r="G9" s="51">
        <v>0.5</v>
      </c>
      <c r="H9" s="11"/>
      <c r="I9" s="54">
        <f t="shared" ref="I9:I52" si="0">E9*G9</f>
        <v>40</v>
      </c>
      <c r="J9" s="10"/>
    </row>
    <row r="10" spans="1:13" ht="15" customHeight="1" x14ac:dyDescent="0.25">
      <c r="A10" s="20" t="s">
        <v>33</v>
      </c>
      <c r="B10" s="20" t="s">
        <v>4</v>
      </c>
      <c r="C10" s="23"/>
      <c r="D10" s="24" t="s">
        <v>2</v>
      </c>
      <c r="E10" s="37">
        <v>15</v>
      </c>
      <c r="F10" s="23"/>
      <c r="G10" s="51">
        <v>0.5</v>
      </c>
      <c r="H10" s="11"/>
      <c r="I10" s="54">
        <f t="shared" si="0"/>
        <v>7.5</v>
      </c>
      <c r="J10" s="10"/>
    </row>
    <row r="11" spans="1:13" ht="15" customHeight="1" x14ac:dyDescent="0.25">
      <c r="A11" s="20"/>
      <c r="B11" s="20"/>
      <c r="C11" s="23"/>
      <c r="D11" s="24"/>
      <c r="E11" s="25"/>
      <c r="F11" s="23"/>
      <c r="G11" s="51"/>
      <c r="H11" s="11"/>
      <c r="I11" s="54"/>
      <c r="J11" s="10"/>
    </row>
    <row r="12" spans="1:13" ht="15" customHeight="1" x14ac:dyDescent="0.25">
      <c r="A12" s="20"/>
      <c r="B12" s="21" t="s">
        <v>5</v>
      </c>
      <c r="C12" s="23"/>
      <c r="D12" s="24"/>
      <c r="E12" s="25"/>
      <c r="F12" s="23"/>
      <c r="G12" s="51"/>
      <c r="H12" s="11"/>
      <c r="I12" s="54"/>
      <c r="J12" s="10"/>
    </row>
    <row r="13" spans="1:13" ht="15" customHeight="1" x14ac:dyDescent="0.25">
      <c r="A13" s="20" t="s">
        <v>35</v>
      </c>
      <c r="B13" s="20" t="s">
        <v>1</v>
      </c>
      <c r="C13" s="23"/>
      <c r="D13" s="24" t="s">
        <v>2</v>
      </c>
      <c r="E13" s="37">
        <v>80</v>
      </c>
      <c r="F13" s="23"/>
      <c r="G13" s="51">
        <v>1.5</v>
      </c>
      <c r="H13" s="11"/>
      <c r="I13" s="54">
        <f t="shared" si="0"/>
        <v>120</v>
      </c>
      <c r="J13" s="10"/>
    </row>
    <row r="14" spans="1:13" ht="15" customHeight="1" x14ac:dyDescent="0.25">
      <c r="A14" s="20" t="s">
        <v>36</v>
      </c>
      <c r="B14" s="20" t="s">
        <v>3</v>
      </c>
      <c r="C14" s="23"/>
      <c r="D14" s="24" t="s">
        <v>2</v>
      </c>
      <c r="E14" s="37">
        <v>95</v>
      </c>
      <c r="F14" s="23"/>
      <c r="G14" s="51">
        <v>0.6</v>
      </c>
      <c r="H14" s="11"/>
      <c r="I14" s="54">
        <f t="shared" si="0"/>
        <v>57</v>
      </c>
      <c r="J14" s="10"/>
    </row>
    <row r="15" spans="1:13" ht="15" customHeight="1" x14ac:dyDescent="0.25">
      <c r="A15" s="20" t="s">
        <v>37</v>
      </c>
      <c r="B15" s="20" t="s">
        <v>4</v>
      </c>
      <c r="C15" s="23"/>
      <c r="D15" s="24" t="s">
        <v>2</v>
      </c>
      <c r="E15" s="37">
        <v>15</v>
      </c>
      <c r="F15" s="23"/>
      <c r="G15" s="51">
        <v>0.8</v>
      </c>
      <c r="H15" s="11"/>
      <c r="I15" s="54">
        <f t="shared" si="0"/>
        <v>12</v>
      </c>
      <c r="J15" s="10"/>
      <c r="K15" s="3">
        <f>SUM(I8:I15)</f>
        <v>332.5</v>
      </c>
      <c r="L15" s="6">
        <f>K15/$K$54</f>
        <v>0.23074734380313264</v>
      </c>
      <c r="M15" s="7">
        <v>0.2</v>
      </c>
    </row>
    <row r="16" spans="1:13" ht="15" customHeight="1" x14ac:dyDescent="0.25">
      <c r="A16" s="20"/>
      <c r="B16" s="20"/>
      <c r="C16" s="23"/>
      <c r="D16" s="24"/>
      <c r="E16" s="25"/>
      <c r="F16" s="23"/>
      <c r="G16" s="51"/>
      <c r="H16" s="11"/>
      <c r="I16" s="54"/>
      <c r="J16" s="10"/>
    </row>
    <row r="17" spans="1:10" ht="15" customHeight="1" x14ac:dyDescent="0.25">
      <c r="A17" s="26" t="s">
        <v>40</v>
      </c>
      <c r="B17" s="27"/>
      <c r="C17" s="23"/>
      <c r="D17" s="28"/>
      <c r="E17" s="25"/>
      <c r="F17" s="23"/>
      <c r="G17" s="51"/>
      <c r="H17" s="11"/>
      <c r="I17" s="54"/>
      <c r="J17" s="10"/>
    </row>
    <row r="18" spans="1:10" ht="15" customHeight="1" x14ac:dyDescent="0.25">
      <c r="A18" s="20" t="s">
        <v>39</v>
      </c>
      <c r="B18" s="20" t="s">
        <v>6</v>
      </c>
      <c r="C18" s="23"/>
      <c r="D18" s="24" t="s">
        <v>7</v>
      </c>
      <c r="E18" s="37">
        <v>10</v>
      </c>
      <c r="F18" s="23"/>
      <c r="G18" s="51">
        <v>1</v>
      </c>
      <c r="H18" s="11"/>
      <c r="I18" s="54">
        <f t="shared" si="0"/>
        <v>10</v>
      </c>
      <c r="J18" s="10"/>
    </row>
    <row r="19" spans="1:10" ht="15" customHeight="1" x14ac:dyDescent="0.25">
      <c r="A19" s="20" t="s">
        <v>51</v>
      </c>
      <c r="B19" s="20" t="s">
        <v>8</v>
      </c>
      <c r="C19" s="23"/>
      <c r="D19" s="24" t="s">
        <v>7</v>
      </c>
      <c r="E19" s="37">
        <v>15</v>
      </c>
      <c r="F19" s="23"/>
      <c r="G19" s="51">
        <v>0.8</v>
      </c>
      <c r="H19" s="11"/>
      <c r="I19" s="54">
        <f t="shared" si="0"/>
        <v>12</v>
      </c>
      <c r="J19" s="10"/>
    </row>
    <row r="20" spans="1:10" ht="15" customHeight="1" x14ac:dyDescent="0.25">
      <c r="A20" s="20" t="s">
        <v>52</v>
      </c>
      <c r="B20" s="20" t="s">
        <v>9</v>
      </c>
      <c r="C20" s="23"/>
      <c r="D20" s="24" t="s">
        <v>7</v>
      </c>
      <c r="E20" s="37">
        <v>12</v>
      </c>
      <c r="F20" s="23"/>
      <c r="G20" s="51">
        <v>0.8</v>
      </c>
      <c r="H20" s="11"/>
      <c r="I20" s="54">
        <f t="shared" si="0"/>
        <v>9.6000000000000014</v>
      </c>
      <c r="J20" s="10"/>
    </row>
    <row r="21" spans="1:10" ht="15" customHeight="1" x14ac:dyDescent="0.25">
      <c r="A21" s="20"/>
      <c r="B21" s="20"/>
      <c r="C21" s="23"/>
      <c r="D21" s="24"/>
      <c r="E21" s="25"/>
      <c r="F21" s="23"/>
      <c r="G21" s="51"/>
      <c r="H21" s="11"/>
      <c r="I21" s="54"/>
      <c r="J21" s="10"/>
    </row>
    <row r="22" spans="1:10" ht="15" customHeight="1" x14ac:dyDescent="0.25">
      <c r="A22" s="26" t="s">
        <v>41</v>
      </c>
      <c r="B22" s="27"/>
      <c r="C22" s="23"/>
      <c r="D22" s="24"/>
      <c r="E22" s="25"/>
      <c r="F22" s="23"/>
      <c r="G22" s="51"/>
      <c r="H22" s="11"/>
      <c r="I22" s="54"/>
      <c r="J22" s="10"/>
    </row>
    <row r="23" spans="1:10" ht="15" customHeight="1" x14ac:dyDescent="0.25">
      <c r="A23" s="20" t="s">
        <v>49</v>
      </c>
      <c r="B23" s="20" t="s">
        <v>10</v>
      </c>
      <c r="C23" s="23"/>
      <c r="D23" s="24" t="s">
        <v>7</v>
      </c>
      <c r="E23" s="37">
        <v>15</v>
      </c>
      <c r="F23" s="23"/>
      <c r="G23" s="51">
        <v>0.4</v>
      </c>
      <c r="H23" s="11"/>
      <c r="I23" s="54">
        <f t="shared" si="0"/>
        <v>6</v>
      </c>
      <c r="J23" s="10"/>
    </row>
    <row r="24" spans="1:10" ht="15" customHeight="1" x14ac:dyDescent="0.25">
      <c r="A24" s="20" t="s">
        <v>50</v>
      </c>
      <c r="B24" s="20" t="s">
        <v>27</v>
      </c>
      <c r="C24" s="23"/>
      <c r="D24" s="24" t="s">
        <v>7</v>
      </c>
      <c r="E24" s="37">
        <v>30</v>
      </c>
      <c r="F24" s="23"/>
      <c r="G24" s="51">
        <v>0.2</v>
      </c>
      <c r="H24" s="11"/>
      <c r="I24" s="54">
        <f t="shared" si="0"/>
        <v>6</v>
      </c>
      <c r="J24" s="10"/>
    </row>
    <row r="25" spans="1:10" ht="15" customHeight="1" x14ac:dyDescent="0.25">
      <c r="A25" s="20"/>
      <c r="B25" s="20"/>
      <c r="C25" s="23"/>
      <c r="D25" s="24"/>
      <c r="E25" s="25"/>
      <c r="F25" s="23"/>
      <c r="G25" s="51"/>
      <c r="H25" s="11"/>
      <c r="I25" s="54"/>
      <c r="J25" s="10"/>
    </row>
    <row r="26" spans="1:10" ht="15" customHeight="1" x14ac:dyDescent="0.25">
      <c r="A26" s="26" t="s">
        <v>42</v>
      </c>
      <c r="B26" s="20"/>
      <c r="C26" s="23"/>
      <c r="D26" s="24"/>
      <c r="E26" s="25"/>
      <c r="F26" s="23"/>
      <c r="G26" s="51"/>
      <c r="H26" s="11"/>
      <c r="I26" s="54"/>
      <c r="J26" s="10"/>
    </row>
    <row r="27" spans="1:10" ht="15" customHeight="1" x14ac:dyDescent="0.25">
      <c r="A27" s="20" t="s">
        <v>48</v>
      </c>
      <c r="B27" s="20" t="s">
        <v>68</v>
      </c>
      <c r="C27" s="23"/>
      <c r="D27" s="24" t="s">
        <v>11</v>
      </c>
      <c r="E27" s="37">
        <v>70</v>
      </c>
      <c r="F27" s="23"/>
      <c r="G27" s="51">
        <v>0.2</v>
      </c>
      <c r="H27" s="11"/>
      <c r="I27" s="54">
        <f t="shared" si="0"/>
        <v>14</v>
      </c>
      <c r="J27" s="10"/>
    </row>
    <row r="28" spans="1:10" ht="15" customHeight="1" x14ac:dyDescent="0.25">
      <c r="A28" s="20"/>
      <c r="B28" s="20"/>
      <c r="C28" s="23"/>
      <c r="D28" s="24"/>
      <c r="E28" s="25"/>
      <c r="F28" s="23"/>
      <c r="G28" s="51"/>
      <c r="H28" s="11"/>
      <c r="I28" s="54"/>
      <c r="J28" s="10"/>
    </row>
    <row r="29" spans="1:10" ht="15" customHeight="1" x14ac:dyDescent="0.25">
      <c r="A29" s="26" t="s">
        <v>43</v>
      </c>
      <c r="B29" s="20"/>
      <c r="C29" s="23"/>
      <c r="D29" s="24"/>
      <c r="E29" s="25"/>
      <c r="F29" s="23"/>
      <c r="G29" s="51"/>
      <c r="H29" s="11"/>
      <c r="I29" s="54"/>
      <c r="J29" s="10"/>
    </row>
    <row r="30" spans="1:10" ht="15" customHeight="1" x14ac:dyDescent="0.25">
      <c r="A30" s="20" t="s">
        <v>46</v>
      </c>
      <c r="B30" s="20" t="s">
        <v>28</v>
      </c>
      <c r="C30" s="23"/>
      <c r="D30" s="24" t="s">
        <v>11</v>
      </c>
      <c r="E30" s="37">
        <v>10</v>
      </c>
      <c r="F30" s="23"/>
      <c r="G30" s="51">
        <v>0.2</v>
      </c>
      <c r="H30" s="11"/>
      <c r="I30" s="54">
        <f t="shared" si="0"/>
        <v>2</v>
      </c>
      <c r="J30" s="10"/>
    </row>
    <row r="31" spans="1:10" ht="15" customHeight="1" x14ac:dyDescent="0.25">
      <c r="A31" s="20" t="s">
        <v>47</v>
      </c>
      <c r="B31" s="20" t="s">
        <v>12</v>
      </c>
      <c r="C31" s="23"/>
      <c r="D31" s="24" t="s">
        <v>13</v>
      </c>
      <c r="E31" s="37">
        <v>15</v>
      </c>
      <c r="F31" s="23"/>
      <c r="G31" s="51">
        <v>0.3</v>
      </c>
      <c r="H31" s="11"/>
      <c r="I31" s="54">
        <f t="shared" si="0"/>
        <v>4.5</v>
      </c>
      <c r="J31" s="10"/>
    </row>
    <row r="32" spans="1:10" ht="15" customHeight="1" x14ac:dyDescent="0.25">
      <c r="A32" s="20"/>
      <c r="B32" s="20"/>
      <c r="C32" s="23"/>
      <c r="D32" s="24"/>
      <c r="E32" s="25"/>
      <c r="F32" s="23"/>
      <c r="G32" s="51"/>
      <c r="H32" s="11"/>
      <c r="I32" s="54"/>
      <c r="J32" s="10"/>
    </row>
    <row r="33" spans="1:13" ht="15" customHeight="1" x14ac:dyDescent="0.25">
      <c r="A33" s="26" t="s">
        <v>44</v>
      </c>
      <c r="B33" s="20"/>
      <c r="C33" s="23"/>
      <c r="D33" s="24"/>
      <c r="E33" s="25"/>
      <c r="F33" s="23"/>
      <c r="G33" s="51"/>
      <c r="H33" s="11"/>
      <c r="I33" s="54"/>
      <c r="J33" s="10"/>
    </row>
    <row r="34" spans="1:13" ht="15" customHeight="1" x14ac:dyDescent="0.25">
      <c r="A34" s="20" t="s">
        <v>45</v>
      </c>
      <c r="B34" s="20" t="s">
        <v>14</v>
      </c>
      <c r="C34" s="23"/>
      <c r="D34" s="24" t="s">
        <v>13</v>
      </c>
      <c r="E34" s="37">
        <v>5</v>
      </c>
      <c r="F34" s="23"/>
      <c r="G34" s="51">
        <v>0.70000000000000007</v>
      </c>
      <c r="H34" s="11"/>
      <c r="I34" s="54">
        <f t="shared" si="0"/>
        <v>3.5000000000000004</v>
      </c>
      <c r="J34" s="10"/>
      <c r="K34" s="3">
        <f>SUM(I18:I34)</f>
        <v>67.599999999999994</v>
      </c>
      <c r="L34" s="6">
        <f>K34/$K$54</f>
        <v>4.6912843431854936E-2</v>
      </c>
      <c r="M34" s="7">
        <v>0.05</v>
      </c>
    </row>
    <row r="35" spans="1:13" ht="15" customHeight="1" x14ac:dyDescent="0.25">
      <c r="A35" s="29"/>
      <c r="B35" s="30"/>
      <c r="C35" s="23"/>
      <c r="D35" s="31"/>
      <c r="E35" s="25"/>
      <c r="F35" s="23"/>
      <c r="G35" s="51"/>
      <c r="H35" s="11"/>
      <c r="I35" s="54"/>
      <c r="J35" s="10"/>
    </row>
    <row r="36" spans="1:13" ht="15" customHeight="1" x14ac:dyDescent="0.25">
      <c r="A36" s="26" t="s">
        <v>53</v>
      </c>
      <c r="B36" s="32"/>
      <c r="C36" s="23"/>
      <c r="D36" s="28"/>
      <c r="E36" s="25"/>
      <c r="F36" s="23"/>
      <c r="G36" s="51"/>
      <c r="H36" s="11"/>
      <c r="I36" s="54"/>
      <c r="J36" s="10"/>
    </row>
    <row r="37" spans="1:13" ht="15" customHeight="1" x14ac:dyDescent="0.25">
      <c r="A37" s="20" t="s">
        <v>55</v>
      </c>
      <c r="B37" s="20" t="s">
        <v>15</v>
      </c>
      <c r="C37" s="11"/>
      <c r="D37" s="24" t="s">
        <v>16</v>
      </c>
      <c r="E37" s="37">
        <v>55</v>
      </c>
      <c r="F37" s="11"/>
      <c r="G37" s="51">
        <v>5</v>
      </c>
      <c r="H37" s="11"/>
      <c r="I37" s="54">
        <f t="shared" si="0"/>
        <v>275</v>
      </c>
      <c r="J37" s="10"/>
    </row>
    <row r="38" spans="1:13" ht="30" customHeight="1" x14ac:dyDescent="0.25">
      <c r="A38" s="20" t="s">
        <v>54</v>
      </c>
      <c r="B38" s="20" t="s">
        <v>17</v>
      </c>
      <c r="C38" s="11"/>
      <c r="D38" s="24" t="s">
        <v>26</v>
      </c>
      <c r="E38" s="39">
        <v>0.05</v>
      </c>
      <c r="F38" s="11"/>
      <c r="G38" s="52" t="s">
        <v>74</v>
      </c>
      <c r="H38" s="11"/>
      <c r="I38" s="54">
        <f>500*(1-E38)</f>
        <v>475</v>
      </c>
      <c r="J38" s="10"/>
      <c r="K38" s="3">
        <f>SUM(I37:I38)</f>
        <v>750</v>
      </c>
      <c r="L38" s="6">
        <f>K38/$K$54</f>
        <v>0.52048273038300596</v>
      </c>
      <c r="M38" s="7">
        <v>0.5</v>
      </c>
    </row>
    <row r="39" spans="1:13" ht="15" customHeight="1" x14ac:dyDescent="0.25">
      <c r="A39" s="26"/>
      <c r="B39" s="32"/>
      <c r="C39" s="23"/>
      <c r="D39" s="28"/>
      <c r="E39" s="25"/>
      <c r="F39" s="23"/>
      <c r="G39" s="51"/>
      <c r="H39" s="11"/>
      <c r="I39" s="54"/>
      <c r="J39" s="10"/>
    </row>
    <row r="40" spans="1:13" ht="15" customHeight="1" x14ac:dyDescent="0.25">
      <c r="A40" s="26" t="s">
        <v>56</v>
      </c>
      <c r="B40" s="32"/>
      <c r="C40" s="33"/>
      <c r="D40" s="28"/>
      <c r="E40" s="34"/>
      <c r="F40" s="33"/>
      <c r="G40" s="51"/>
      <c r="H40" s="11"/>
      <c r="I40" s="54"/>
      <c r="J40" s="10"/>
    </row>
    <row r="41" spans="1:13" ht="30" customHeight="1" x14ac:dyDescent="0.25">
      <c r="A41" s="20" t="s">
        <v>57</v>
      </c>
      <c r="B41" s="20" t="s">
        <v>18</v>
      </c>
      <c r="C41" s="23"/>
      <c r="D41" s="24" t="s">
        <v>26</v>
      </c>
      <c r="E41" s="39">
        <v>0.05</v>
      </c>
      <c r="F41" s="23"/>
      <c r="G41" s="52" t="s">
        <v>75</v>
      </c>
      <c r="H41" s="11"/>
      <c r="I41" s="54">
        <f>302*(1-E41)</f>
        <v>286.89999999999998</v>
      </c>
      <c r="J41" s="10"/>
    </row>
    <row r="42" spans="1:13" ht="30" customHeight="1" x14ac:dyDescent="0.25">
      <c r="A42" s="20" t="s">
        <v>58</v>
      </c>
      <c r="B42" s="20" t="s">
        <v>19</v>
      </c>
      <c r="C42" s="23"/>
      <c r="D42" s="24" t="s">
        <v>2</v>
      </c>
      <c r="E42" s="37">
        <v>0.8</v>
      </c>
      <c r="F42" s="23"/>
      <c r="G42" s="51">
        <v>0.8</v>
      </c>
      <c r="H42" s="11"/>
      <c r="I42" s="54">
        <f t="shared" si="0"/>
        <v>0.64000000000000012</v>
      </c>
      <c r="J42" s="10"/>
    </row>
    <row r="43" spans="1:13" ht="36" x14ac:dyDescent="0.25">
      <c r="A43" s="20" t="s">
        <v>59</v>
      </c>
      <c r="B43" s="20" t="s">
        <v>20</v>
      </c>
      <c r="C43" s="23"/>
      <c r="D43" s="24" t="s">
        <v>2</v>
      </c>
      <c r="E43" s="37">
        <v>0.3</v>
      </c>
      <c r="F43" s="23"/>
      <c r="G43" s="51">
        <v>0.3</v>
      </c>
      <c r="H43" s="11"/>
      <c r="I43" s="54">
        <f t="shared" si="0"/>
        <v>0.09</v>
      </c>
      <c r="J43" s="10"/>
    </row>
    <row r="44" spans="1:13" ht="15" customHeight="1" x14ac:dyDescent="0.25">
      <c r="A44" s="20" t="s">
        <v>60</v>
      </c>
      <c r="B44" s="20" t="s">
        <v>22</v>
      </c>
      <c r="C44" s="23"/>
      <c r="D44" s="24" t="s">
        <v>2</v>
      </c>
      <c r="E44" s="37">
        <v>0.4</v>
      </c>
      <c r="F44" s="23"/>
      <c r="G44" s="51">
        <v>0.4</v>
      </c>
      <c r="H44" s="11"/>
      <c r="I44" s="54">
        <f t="shared" si="0"/>
        <v>0.16000000000000003</v>
      </c>
      <c r="J44" s="10"/>
    </row>
    <row r="45" spans="1:13" ht="15" customHeight="1" x14ac:dyDescent="0.25">
      <c r="A45" s="20" t="s">
        <v>61</v>
      </c>
      <c r="B45" s="20" t="s">
        <v>21</v>
      </c>
      <c r="C45" s="23"/>
      <c r="D45" s="24" t="s">
        <v>2</v>
      </c>
      <c r="E45" s="37">
        <v>0.8</v>
      </c>
      <c r="F45" s="23"/>
      <c r="G45" s="51">
        <v>0.8</v>
      </c>
      <c r="H45" s="11"/>
      <c r="I45" s="54">
        <f t="shared" si="0"/>
        <v>0.64000000000000012</v>
      </c>
      <c r="J45" s="10"/>
      <c r="K45" s="3">
        <f>SUM(I41:I45)</f>
        <v>288.42999999999995</v>
      </c>
      <c r="L45" s="6">
        <f>K45/$K$54</f>
        <v>0.20016377856582718</v>
      </c>
      <c r="M45" s="7">
        <v>0.2</v>
      </c>
    </row>
    <row r="46" spans="1:13" ht="15" customHeight="1" x14ac:dyDescent="0.25">
      <c r="A46" s="29"/>
      <c r="B46" s="32"/>
      <c r="C46" s="23"/>
      <c r="D46" s="28"/>
      <c r="E46" s="25"/>
      <c r="F46" s="23"/>
      <c r="G46" s="51"/>
      <c r="H46" s="11"/>
      <c r="I46" s="54"/>
      <c r="J46" s="10"/>
    </row>
    <row r="47" spans="1:13" ht="15" customHeight="1" x14ac:dyDescent="0.25">
      <c r="A47" s="26" t="s">
        <v>62</v>
      </c>
      <c r="B47" s="32"/>
      <c r="C47" s="23"/>
      <c r="D47" s="28"/>
      <c r="E47" s="25"/>
      <c r="F47" s="23"/>
      <c r="G47" s="51"/>
      <c r="H47" s="11"/>
      <c r="I47" s="54"/>
      <c r="J47" s="10"/>
    </row>
    <row r="48" spans="1:13" ht="15" customHeight="1" x14ac:dyDescent="0.25">
      <c r="A48" s="20" t="s">
        <v>63</v>
      </c>
      <c r="B48" s="20" t="s">
        <v>29</v>
      </c>
      <c r="C48" s="23"/>
      <c r="D48" s="24" t="s">
        <v>2</v>
      </c>
      <c r="E48" s="37">
        <v>1</v>
      </c>
      <c r="F48" s="23"/>
      <c r="G48" s="51">
        <v>1</v>
      </c>
      <c r="H48" s="11"/>
      <c r="I48" s="54">
        <f t="shared" si="0"/>
        <v>1</v>
      </c>
      <c r="J48" s="10"/>
    </row>
    <row r="49" spans="1:13" ht="15" customHeight="1" x14ac:dyDescent="0.25">
      <c r="A49" s="20" t="s">
        <v>64</v>
      </c>
      <c r="B49" s="20" t="s">
        <v>30</v>
      </c>
      <c r="C49" s="23"/>
      <c r="D49" s="24" t="s">
        <v>2</v>
      </c>
      <c r="E49" s="37">
        <v>0.6</v>
      </c>
      <c r="F49" s="23"/>
      <c r="G49" s="51">
        <v>0.6</v>
      </c>
      <c r="H49" s="11"/>
      <c r="I49" s="54">
        <f t="shared" si="0"/>
        <v>0.36</v>
      </c>
      <c r="J49" s="10"/>
    </row>
    <row r="50" spans="1:13" ht="15" customHeight="1" x14ac:dyDescent="0.25">
      <c r="A50" s="20" t="s">
        <v>65</v>
      </c>
      <c r="B50" s="20" t="s">
        <v>23</v>
      </c>
      <c r="C50" s="23"/>
      <c r="D50" s="24" t="s">
        <v>2</v>
      </c>
      <c r="E50" s="37">
        <v>0.2</v>
      </c>
      <c r="F50" s="23"/>
      <c r="G50" s="51">
        <v>0.2</v>
      </c>
      <c r="H50" s="11"/>
      <c r="I50" s="54">
        <f t="shared" si="0"/>
        <v>4.0000000000000008E-2</v>
      </c>
      <c r="J50" s="10"/>
    </row>
    <row r="51" spans="1:13" ht="15" customHeight="1" x14ac:dyDescent="0.25">
      <c r="A51" s="20" t="s">
        <v>66</v>
      </c>
      <c r="B51" s="20" t="s">
        <v>31</v>
      </c>
      <c r="C51" s="23"/>
      <c r="D51" s="24" t="s">
        <v>2</v>
      </c>
      <c r="E51" s="37">
        <v>0.2</v>
      </c>
      <c r="F51" s="23"/>
      <c r="G51" s="51">
        <v>0.2</v>
      </c>
      <c r="H51" s="11"/>
      <c r="I51" s="54">
        <f t="shared" si="0"/>
        <v>4.0000000000000008E-2</v>
      </c>
      <c r="J51" s="10"/>
    </row>
    <row r="52" spans="1:13" ht="15" customHeight="1" x14ac:dyDescent="0.25">
      <c r="A52" s="20" t="s">
        <v>67</v>
      </c>
      <c r="B52" s="20" t="s">
        <v>24</v>
      </c>
      <c r="C52" s="23"/>
      <c r="D52" s="35" t="s">
        <v>2</v>
      </c>
      <c r="E52" s="38">
        <v>1</v>
      </c>
      <c r="F52" s="23"/>
      <c r="G52" s="53">
        <v>1</v>
      </c>
      <c r="H52" s="11"/>
      <c r="I52" s="55">
        <f t="shared" si="0"/>
        <v>1</v>
      </c>
      <c r="J52" s="10"/>
      <c r="K52" s="3">
        <f>SUM(I48:I52)</f>
        <v>2.44</v>
      </c>
      <c r="L52" s="6">
        <f>K52/$K$54</f>
        <v>1.6933038161793795E-3</v>
      </c>
      <c r="M52" s="7">
        <v>0.05</v>
      </c>
    </row>
    <row r="53" spans="1:13" x14ac:dyDescent="0.25">
      <c r="A53" s="10"/>
      <c r="B53" s="10"/>
      <c r="C53" s="16"/>
      <c r="D53" s="36"/>
      <c r="E53" s="12"/>
      <c r="F53" s="16"/>
      <c r="G53" s="10"/>
      <c r="H53" s="10"/>
      <c r="I53" s="10"/>
      <c r="J53" s="10"/>
    </row>
    <row r="54" spans="1:13" ht="36.75" customHeight="1" x14ac:dyDescent="0.25">
      <c r="A54" s="43" t="s">
        <v>69</v>
      </c>
      <c r="B54" s="43"/>
      <c r="C54" s="43"/>
      <c r="D54" s="43"/>
      <c r="E54" s="43"/>
      <c r="F54" s="16"/>
      <c r="G54" s="40" t="s">
        <v>72</v>
      </c>
      <c r="H54" s="10"/>
      <c r="I54" s="8">
        <f>SUM(I8:I52)</f>
        <v>1440.97</v>
      </c>
      <c r="J54" s="10"/>
      <c r="K54" s="3">
        <f>SUM(K15:K52)</f>
        <v>1440.9699999999998</v>
      </c>
    </row>
    <row r="55" spans="1:13" hidden="1" x14ac:dyDescent="0.25">
      <c r="C55" s="2"/>
      <c r="D55" s="5"/>
      <c r="F55" s="2"/>
      <c r="I55" s="3">
        <v>78415</v>
      </c>
    </row>
    <row r="56" spans="1:13" x14ac:dyDescent="0.25">
      <c r="A56" s="10"/>
      <c r="B56" s="10"/>
      <c r="C56" s="16"/>
      <c r="D56" s="36"/>
      <c r="E56" s="12"/>
      <c r="F56" s="16"/>
      <c r="G56" s="10"/>
      <c r="H56" s="10"/>
      <c r="I56" s="10"/>
      <c r="J56" s="10"/>
    </row>
    <row r="57" spans="1:13" x14ac:dyDescent="0.25">
      <c r="C57" s="2"/>
      <c r="D57" s="5"/>
      <c r="F57" s="2"/>
    </row>
    <row r="58" spans="1:13" x14ac:dyDescent="0.25">
      <c r="C58" s="2"/>
      <c r="D58" s="5"/>
      <c r="F58" s="2"/>
    </row>
    <row r="59" spans="1:13" x14ac:dyDescent="0.25">
      <c r="C59" s="2"/>
      <c r="D59" s="5"/>
      <c r="F59" s="2"/>
    </row>
    <row r="60" spans="1:13" x14ac:dyDescent="0.25">
      <c r="C60" s="2"/>
      <c r="F60" s="2"/>
    </row>
    <row r="61" spans="1:13" x14ac:dyDescent="0.25">
      <c r="C61" s="2"/>
      <c r="F61" s="2"/>
    </row>
  </sheetData>
  <sheetProtection algorithmName="SHA-512" hashValue="nlZmXbs6HNJVtouQo45Z20U7nDvcJt/TlnjiVRGp10YabfZD7GcnFTIvba3eFTYYTwsEHhbytsBNHnhpjkRiTQ==" saltValue="bNLRLIfXKiPK22vOr7fM3w==" spinCount="100000" sheet="1" objects="1" scenarios="1"/>
  <mergeCells count="5">
    <mergeCell ref="D5:E5"/>
    <mergeCell ref="A54:E54"/>
    <mergeCell ref="A1:I1"/>
    <mergeCell ref="D3:I3"/>
    <mergeCell ref="A3:C3"/>
  </mergeCells>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licitación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d494876</cp:lastModifiedBy>
  <cp:lastPrinted>2023-09-12T12:43:12Z</cp:lastPrinted>
  <dcterms:created xsi:type="dcterms:W3CDTF">2019-10-10T09:29:23Z</dcterms:created>
  <dcterms:modified xsi:type="dcterms:W3CDTF">2023-09-29T10:21:46Z</dcterms:modified>
</cp:coreProperties>
</file>