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0.CORPORATIVOS\ENERGÍA (ELECTRICIDAD y GAS)\"/>
    </mc:Choice>
  </mc:AlternateContent>
  <bookViews>
    <workbookView xWindow="19080" yWindow="-120" windowWidth="29040" windowHeight="15840" activeTab="1"/>
  </bookViews>
  <sheets>
    <sheet name="Consumos" sheetId="8" r:id="rId1"/>
    <sheet name="PRECIO 2.1" sheetId="11" r:id="rId2"/>
    <sheet name="PRECIO 2.2" sheetId="1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8" i="12" l="1"/>
  <c r="D18" i="12"/>
  <c r="C18" i="12"/>
  <c r="E14" i="12"/>
  <c r="E15" i="12" s="1"/>
  <c r="D14" i="12"/>
  <c r="D15" i="12" s="1"/>
  <c r="C14" i="12"/>
  <c r="C15" i="12" s="1"/>
  <c r="C14" i="11"/>
  <c r="C15" i="11" s="1"/>
  <c r="C18" i="11"/>
  <c r="C20" i="12" l="1"/>
  <c r="D20" i="12"/>
  <c r="E20" i="12"/>
  <c r="C20" i="11"/>
  <c r="C11" i="8"/>
  <c r="B11" i="8"/>
  <c r="F20" i="12" l="1"/>
</calcChain>
</file>

<file path=xl/sharedStrings.xml><?xml version="1.0" encoding="utf-8"?>
<sst xmlns="http://schemas.openxmlformats.org/spreadsheetml/2006/main" count="48" uniqueCount="26">
  <si>
    <t>Tarifa</t>
  </si>
  <si>
    <t>TF</t>
  </si>
  <si>
    <t>PRECIO TV</t>
  </si>
  <si>
    <t>Consumo anual estimado (kWh/año)</t>
  </si>
  <si>
    <t>IEH</t>
  </si>
  <si>
    <t>RL.2</t>
  </si>
  <si>
    <t>RL.4</t>
  </si>
  <si>
    <t>RLTB.5</t>
  </si>
  <si>
    <t>Qd</t>
  </si>
  <si>
    <t xml:space="preserve">€ /(MWh/d)/m </t>
  </si>
  <si>
    <t>RL.10</t>
  </si>
  <si>
    <t>SubLote 2.1</t>
  </si>
  <si>
    <t>SubLote 2.2</t>
  </si>
  <si>
    <t>Puntos de suministro</t>
  </si>
  <si>
    <t>COSTE Tf</t>
  </si>
  <si>
    <t>COSTE TV</t>
  </si>
  <si>
    <t>K1</t>
  </si>
  <si>
    <t>K2</t>
  </si>
  <si>
    <t>ENERGÍA Y24</t>
  </si>
  <si>
    <t>CONFIGURADOR PRECIO (lote 2). SUBLOTE 2.1</t>
  </si>
  <si>
    <t>(valor MIBGAS en la fórmula)</t>
  </si>
  <si>
    <t>Tv = K1*MIBGAS + K2 + IEH</t>
  </si>
  <si>
    <t>PRECIO</t>
  </si>
  <si>
    <t>CONFIGURADOR PRECIO (lote 2). SUBLOTE 2.2</t>
  </si>
  <si>
    <t>€/MWh</t>
  </si>
  <si>
    <t>€/mes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</si>
</sst>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5" formatCode="_-* #,##0\ &quot;€&quot;_-;\-* #,##0\ &quot;€&quot;_-;_-* &quot;-&quot;??\ &quot;€&quot;_-;_-@_-"/>
    <numFmt numFmtId="166" formatCode="0.000"/>
    <numFmt numFmtId="168" formatCode="0.00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4"/>
      <color rgb="FF000000"/>
      <name val="Calibri"/>
      <family val="2"/>
    </font>
    <font>
      <b/>
      <sz val="11"/>
      <color rgb="FFFFFFFF"/>
      <name val="Arial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6699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70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3" fontId="7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0" fillId="4" borderId="0" xfId="0" applyFill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5" borderId="6" xfId="0" applyFont="1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10" fillId="4" borderId="0" xfId="0" applyFont="1" applyFill="1"/>
    <xf numFmtId="0" fontId="11" fillId="2" borderId="1" xfId="0" applyFont="1" applyFill="1" applyBorder="1" applyAlignment="1">
      <alignment horizontal="center" vertical="center"/>
    </xf>
    <xf numFmtId="0" fontId="5" fillId="0" borderId="0" xfId="0" applyFont="1" applyFill="1"/>
    <xf numFmtId="0" fontId="0" fillId="4" borderId="0" xfId="0" applyFont="1" applyFill="1"/>
    <xf numFmtId="0" fontId="0" fillId="0" borderId="0" xfId="0" applyFont="1" applyFill="1"/>
    <xf numFmtId="0" fontId="1" fillId="6" borderId="7" xfId="0" applyFont="1" applyFill="1" applyBorder="1" applyAlignment="1">
      <alignment vertical="center"/>
    </xf>
    <xf numFmtId="0" fontId="0" fillId="4" borderId="0" xfId="0" applyFill="1" applyBorder="1"/>
    <xf numFmtId="0" fontId="10" fillId="4" borderId="0" xfId="0" applyFont="1" applyFill="1" applyBorder="1"/>
    <xf numFmtId="0" fontId="0" fillId="4" borderId="0" xfId="0" applyFont="1" applyFill="1" applyBorder="1"/>
    <xf numFmtId="0" fontId="0" fillId="0" borderId="0" xfId="0" applyFont="1" applyFill="1" applyBorder="1"/>
    <xf numFmtId="0" fontId="5" fillId="0" borderId="0" xfId="0" applyFont="1" applyFill="1" applyBorder="1"/>
    <xf numFmtId="0" fontId="11" fillId="4" borderId="0" xfId="0" applyFont="1" applyFill="1" applyBorder="1" applyAlignment="1">
      <alignment vertical="center"/>
    </xf>
    <xf numFmtId="0" fontId="5" fillId="4" borderId="0" xfId="0" applyFont="1" applyFill="1"/>
    <xf numFmtId="0" fontId="0" fillId="4" borderId="1" xfId="0" applyFont="1" applyFill="1" applyBorder="1" applyAlignment="1">
      <alignment horizontal="left"/>
    </xf>
    <xf numFmtId="0" fontId="0" fillId="4" borderId="1" xfId="0" applyFont="1" applyFill="1" applyBorder="1"/>
    <xf numFmtId="0" fontId="0" fillId="4" borderId="0" xfId="0" applyFont="1" applyFill="1" applyAlignment="1">
      <alignment horizontal="right"/>
    </xf>
    <xf numFmtId="0" fontId="1" fillId="4" borderId="1" xfId="0" applyFont="1" applyFill="1" applyBorder="1"/>
    <xf numFmtId="0" fontId="0" fillId="4" borderId="0" xfId="0" applyFont="1" applyFill="1" applyAlignment="1">
      <alignment horizontal="center"/>
    </xf>
    <xf numFmtId="0" fontId="0" fillId="4" borderId="1" xfId="0" applyFont="1" applyFill="1" applyBorder="1" applyAlignment="1">
      <alignment horizontal="center"/>
    </xf>
    <xf numFmtId="165" fontId="0" fillId="4" borderId="1" xfId="3" applyNumberFormat="1" applyFont="1" applyFill="1" applyBorder="1" applyAlignment="1">
      <alignment horizontal="center"/>
    </xf>
    <xf numFmtId="166" fontId="0" fillId="4" borderId="1" xfId="0" applyNumberFormat="1" applyFont="1" applyFill="1" applyBorder="1" applyAlignment="1">
      <alignment horizontal="center"/>
    </xf>
    <xf numFmtId="165" fontId="1" fillId="6" borderId="8" xfId="3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left" vertical="center"/>
    </xf>
    <xf numFmtId="0" fontId="5" fillId="4" borderId="0" xfId="0" applyFont="1" applyFill="1" applyBorder="1"/>
    <xf numFmtId="165" fontId="0" fillId="4" borderId="0" xfId="3" applyNumberFormat="1" applyFont="1" applyFill="1" applyBorder="1" applyAlignment="1">
      <alignment horizontal="center"/>
    </xf>
    <xf numFmtId="0" fontId="5" fillId="0" borderId="0" xfId="0" applyFont="1" applyBorder="1"/>
    <xf numFmtId="0" fontId="0" fillId="4" borderId="11" xfId="0" applyFont="1" applyFill="1" applyBorder="1"/>
    <xf numFmtId="165" fontId="0" fillId="4" borderId="11" xfId="3" applyNumberFormat="1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left"/>
    </xf>
    <xf numFmtId="0" fontId="1" fillId="8" borderId="1" xfId="0" applyFont="1" applyFill="1" applyBorder="1"/>
    <xf numFmtId="165" fontId="1" fillId="0" borderId="12" xfId="3" applyNumberFormat="1" applyFont="1" applyFill="1" applyBorder="1" applyAlignment="1">
      <alignment horizontal="center"/>
    </xf>
    <xf numFmtId="165" fontId="1" fillId="0" borderId="8" xfId="3" applyNumberFormat="1" applyFont="1" applyFill="1" applyBorder="1" applyAlignment="1">
      <alignment horizontal="center"/>
    </xf>
    <xf numFmtId="0" fontId="1" fillId="6" borderId="7" xfId="0" applyFont="1" applyFill="1" applyBorder="1" applyAlignment="1">
      <alignment horizontal="left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left"/>
    </xf>
    <xf numFmtId="0" fontId="10" fillId="4" borderId="0" xfId="0" applyFont="1" applyFill="1" applyAlignment="1">
      <alignment horizontal="left"/>
    </xf>
    <xf numFmtId="0" fontId="8" fillId="4" borderId="0" xfId="0" applyFont="1" applyFill="1" applyBorder="1" applyAlignment="1"/>
    <xf numFmtId="0" fontId="0" fillId="4" borderId="0" xfId="0" applyFont="1" applyFill="1" applyBorder="1" applyAlignment="1">
      <alignment horizontal="left"/>
    </xf>
    <xf numFmtId="0" fontId="0" fillId="4" borderId="0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168" fontId="0" fillId="4" borderId="1" xfId="0" applyNumberFormat="1" applyFont="1" applyFill="1" applyBorder="1" applyAlignment="1">
      <alignment horizontal="center"/>
    </xf>
    <xf numFmtId="0" fontId="0" fillId="7" borderId="1" xfId="0" applyFont="1" applyFill="1" applyBorder="1" applyAlignment="1" applyProtection="1">
      <alignment horizontal="center"/>
      <protection locked="0"/>
    </xf>
    <xf numFmtId="168" fontId="0" fillId="7" borderId="1" xfId="0" applyNumberFormat="1" applyFont="1" applyFill="1" applyBorder="1" applyAlignment="1" applyProtection="1">
      <alignment horizontal="center"/>
      <protection locked="0"/>
    </xf>
  </cellXfs>
  <cellStyles count="4">
    <cellStyle name="Moneda" xfId="3" builtinId="4"/>
    <cellStyle name="Moneda 2" xfId="2"/>
    <cellStyle name="Normal" xfId="0" builtinId="0"/>
    <cellStyle name="Porcentaje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pane ySplit="1" topLeftCell="A2" activePane="bottomLeft" state="frozen"/>
      <selection pane="bottomLeft" activeCell="A2" sqref="A2:A3"/>
    </sheetView>
  </sheetViews>
  <sheetFormatPr baseColWidth="10" defaultRowHeight="12.75" x14ac:dyDescent="0.2"/>
  <cols>
    <col min="1" max="1" width="6" style="1" bestFit="1" customWidth="1"/>
    <col min="2" max="2" width="29.85546875" style="1" bestFit="1" customWidth="1"/>
    <col min="3" max="3" width="30.5703125" style="1" bestFit="1" customWidth="1"/>
    <col min="4" max="16384" width="11.42578125" style="1"/>
  </cols>
  <sheetData>
    <row r="1" spans="1:3" ht="13.5" thickBot="1" x14ac:dyDescent="0.25">
      <c r="A1" s="12" t="s">
        <v>11</v>
      </c>
      <c r="B1" s="12"/>
      <c r="C1" s="12"/>
    </row>
    <row r="2" spans="1:3" ht="13.5" thickTop="1" x14ac:dyDescent="0.2">
      <c r="A2" s="6" t="s">
        <v>0</v>
      </c>
      <c r="B2" s="6" t="s">
        <v>3</v>
      </c>
      <c r="C2" s="6" t="s">
        <v>8</v>
      </c>
    </row>
    <row r="3" spans="1:3" x14ac:dyDescent="0.2">
      <c r="A3" s="7" t="s">
        <v>10</v>
      </c>
      <c r="B3" s="8">
        <v>147945624</v>
      </c>
      <c r="C3" s="2">
        <v>600000</v>
      </c>
    </row>
    <row r="4" spans="1:3" x14ac:dyDescent="0.2">
      <c r="A4" s="2"/>
      <c r="B4" s="2"/>
      <c r="C4" s="2"/>
    </row>
    <row r="5" spans="1:3" x14ac:dyDescent="0.2">
      <c r="A5" s="2"/>
      <c r="B5" s="2"/>
      <c r="C5" s="2"/>
    </row>
    <row r="6" spans="1:3" ht="13.5" thickBot="1" x14ac:dyDescent="0.25">
      <c r="A6" s="13" t="s">
        <v>12</v>
      </c>
      <c r="B6" s="13"/>
      <c r="C6" s="13"/>
    </row>
    <row r="7" spans="1:3" ht="13.5" thickTop="1" x14ac:dyDescent="0.2">
      <c r="A7" s="6" t="s">
        <v>0</v>
      </c>
      <c r="B7" s="6" t="s">
        <v>3</v>
      </c>
      <c r="C7" s="6" t="s">
        <v>13</v>
      </c>
    </row>
    <row r="8" spans="1:3" x14ac:dyDescent="0.2">
      <c r="A8" s="3" t="s">
        <v>5</v>
      </c>
      <c r="B8" s="4">
        <v>40215</v>
      </c>
      <c r="C8" s="5">
        <v>3</v>
      </c>
    </row>
    <row r="9" spans="1:3" x14ac:dyDescent="0.2">
      <c r="A9" s="3" t="s">
        <v>6</v>
      </c>
      <c r="B9" s="9">
        <v>639098</v>
      </c>
      <c r="C9" s="5">
        <v>4</v>
      </c>
    </row>
    <row r="10" spans="1:3" x14ac:dyDescent="0.2">
      <c r="A10" s="3" t="s">
        <v>7</v>
      </c>
      <c r="B10" s="4">
        <v>2488034</v>
      </c>
      <c r="C10" s="5">
        <v>3</v>
      </c>
    </row>
    <row r="11" spans="1:3" x14ac:dyDescent="0.2">
      <c r="A11" s="5"/>
      <c r="B11" s="10">
        <f>SUM(B8:B10)</f>
        <v>3167347</v>
      </c>
      <c r="C11" s="11">
        <f>SUM(C8:C10)</f>
        <v>10</v>
      </c>
    </row>
    <row r="12" spans="1:3" customFormat="1" ht="15" x14ac:dyDescent="0.25"/>
    <row r="13" spans="1:3" customFormat="1" ht="15" x14ac:dyDescent="0.25"/>
    <row r="14" spans="1:3" customFormat="1" ht="15" x14ac:dyDescent="0.25"/>
    <row r="15" spans="1:3" customFormat="1" ht="15" x14ac:dyDescent="0.25"/>
    <row r="16" spans="1:3" customFormat="1" ht="15" x14ac:dyDescent="0.25"/>
    <row r="17" customFormat="1" ht="15" x14ac:dyDescent="0.25"/>
    <row r="18" customFormat="1" ht="15" x14ac:dyDescent="0.25"/>
    <row r="19" customFormat="1" ht="15" x14ac:dyDescent="0.25"/>
    <row r="20" customFormat="1" ht="15" x14ac:dyDescent="0.25"/>
  </sheetData>
  <mergeCells count="2">
    <mergeCell ref="A1:C1"/>
    <mergeCell ref="A6:C6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pane ySplit="7" topLeftCell="A8" activePane="bottomLeft" state="frozen"/>
      <selection pane="bottomLeft"/>
    </sheetView>
  </sheetViews>
  <sheetFormatPr baseColWidth="10" defaultRowHeight="12.75" x14ac:dyDescent="0.2"/>
  <cols>
    <col min="1" max="1" width="8.140625" style="1" bestFit="1" customWidth="1"/>
    <col min="2" max="2" width="15.5703125" style="1" customWidth="1"/>
    <col min="3" max="3" width="12.85546875" style="1" bestFit="1" customWidth="1"/>
    <col min="4" max="4" width="27.42578125" style="1" customWidth="1"/>
    <col min="5" max="16384" width="11.42578125" style="1"/>
  </cols>
  <sheetData>
    <row r="1" spans="1:5" customFormat="1" ht="19.5" thickBot="1" x14ac:dyDescent="0.35">
      <c r="A1" s="14"/>
      <c r="B1" s="15" t="s">
        <v>19</v>
      </c>
      <c r="C1" s="16"/>
      <c r="D1" s="17"/>
      <c r="E1" s="60"/>
    </row>
    <row r="2" spans="1:5" customFormat="1" ht="15" x14ac:dyDescent="0.25">
      <c r="A2" s="14"/>
      <c r="B2" s="14"/>
      <c r="C2" s="14"/>
      <c r="D2" s="14"/>
      <c r="E2" s="26"/>
    </row>
    <row r="3" spans="1:5" customFormat="1" ht="15" x14ac:dyDescent="0.25">
      <c r="A3" s="14"/>
      <c r="B3" s="18" t="s">
        <v>18</v>
      </c>
      <c r="C3" s="19">
        <v>50.05</v>
      </c>
      <c r="D3" s="20" t="s">
        <v>20</v>
      </c>
      <c r="E3" s="27"/>
    </row>
    <row r="4" spans="1:5" customFormat="1" ht="15" x14ac:dyDescent="0.25">
      <c r="A4" s="14"/>
      <c r="B4" s="14"/>
      <c r="C4" s="14"/>
      <c r="D4" s="14"/>
      <c r="E4" s="26"/>
    </row>
    <row r="5" spans="1:5" customFormat="1" ht="15" x14ac:dyDescent="0.25">
      <c r="A5" s="14"/>
      <c r="B5" s="21" t="s">
        <v>21</v>
      </c>
      <c r="C5" s="21"/>
      <c r="D5" s="21"/>
      <c r="E5" s="31"/>
    </row>
    <row r="6" spans="1:5" customFormat="1" ht="15" x14ac:dyDescent="0.25">
      <c r="A6" s="14"/>
      <c r="B6" s="23"/>
      <c r="C6" s="23"/>
      <c r="D6" s="23"/>
      <c r="E6" s="28"/>
    </row>
    <row r="7" spans="1:5" ht="15" x14ac:dyDescent="0.25">
      <c r="A7" s="32"/>
      <c r="B7" s="50" t="s">
        <v>0</v>
      </c>
      <c r="C7" s="42" t="s">
        <v>10</v>
      </c>
      <c r="D7" s="23"/>
      <c r="E7" s="28"/>
    </row>
    <row r="8" spans="1:5" ht="15" x14ac:dyDescent="0.25">
      <c r="A8" s="32"/>
      <c r="B8" s="23"/>
      <c r="C8" s="23"/>
      <c r="D8" s="23"/>
      <c r="E8" s="28"/>
    </row>
    <row r="9" spans="1:5" ht="15" x14ac:dyDescent="0.25">
      <c r="A9" s="32"/>
      <c r="B9" s="34" t="s">
        <v>16</v>
      </c>
      <c r="C9" s="68">
        <v>1.03</v>
      </c>
      <c r="D9" s="23"/>
      <c r="E9" s="28"/>
    </row>
    <row r="10" spans="1:5" ht="15" x14ac:dyDescent="0.25">
      <c r="A10" s="32"/>
      <c r="B10" s="34" t="s">
        <v>17</v>
      </c>
      <c r="C10" s="69">
        <v>6.8398880399999999</v>
      </c>
      <c r="D10" s="23"/>
      <c r="E10" s="28"/>
    </row>
    <row r="11" spans="1:5" ht="15" x14ac:dyDescent="0.25">
      <c r="A11" s="32"/>
      <c r="B11" s="23"/>
      <c r="C11" s="37"/>
      <c r="D11" s="23"/>
      <c r="E11" s="28"/>
    </row>
    <row r="12" spans="1:5" ht="15" x14ac:dyDescent="0.25">
      <c r="A12" s="32"/>
      <c r="B12" s="33" t="s">
        <v>4</v>
      </c>
      <c r="C12" s="38">
        <v>0.54</v>
      </c>
      <c r="D12" s="23" t="s">
        <v>24</v>
      </c>
      <c r="E12" s="28"/>
    </row>
    <row r="13" spans="1:5" ht="15" x14ac:dyDescent="0.25">
      <c r="A13" s="32"/>
      <c r="B13" s="35"/>
      <c r="C13" s="37"/>
      <c r="D13" s="23"/>
      <c r="E13" s="28"/>
    </row>
    <row r="14" spans="1:5" ht="15" x14ac:dyDescent="0.25">
      <c r="A14" s="32"/>
      <c r="B14" s="36" t="s">
        <v>2</v>
      </c>
      <c r="C14" s="49">
        <f>C9*C3+C10+C12</f>
        <v>58.931388039999995</v>
      </c>
      <c r="D14" s="23" t="s">
        <v>24</v>
      </c>
      <c r="E14" s="28"/>
    </row>
    <row r="15" spans="1:5" ht="15" customHeight="1" x14ac:dyDescent="0.25">
      <c r="A15" s="32"/>
      <c r="B15" s="34" t="s">
        <v>15</v>
      </c>
      <c r="C15" s="39">
        <f>C14*Consumos!B3/1000</f>
        <v>8718640.9767639376</v>
      </c>
      <c r="D15" s="23"/>
      <c r="E15" s="28"/>
    </row>
    <row r="16" spans="1:5" s="46" customFormat="1" ht="15" customHeight="1" x14ac:dyDescent="0.25">
      <c r="A16" s="44"/>
      <c r="B16" s="28"/>
      <c r="C16" s="45"/>
      <c r="D16" s="28"/>
      <c r="E16" s="28"/>
    </row>
    <row r="17" spans="1:5" ht="15" x14ac:dyDescent="0.25">
      <c r="A17" s="32"/>
      <c r="B17" s="43" t="s">
        <v>1</v>
      </c>
      <c r="C17" s="40">
        <v>28.658777131666664</v>
      </c>
      <c r="D17" s="23" t="s">
        <v>9</v>
      </c>
      <c r="E17" s="28"/>
    </row>
    <row r="18" spans="1:5" ht="15" x14ac:dyDescent="0.25">
      <c r="A18" s="32"/>
      <c r="B18" s="47" t="s">
        <v>14</v>
      </c>
      <c r="C18" s="48">
        <f>C17*Consumos!C3*12/1000</f>
        <v>206343.19534799998</v>
      </c>
      <c r="D18" s="23"/>
      <c r="E18" s="28"/>
    </row>
    <row r="19" spans="1:5" ht="15.75" thickBot="1" x14ac:dyDescent="0.3">
      <c r="A19" s="32"/>
      <c r="B19" s="23"/>
      <c r="C19" s="37"/>
      <c r="D19" s="23"/>
      <c r="E19" s="28"/>
    </row>
    <row r="20" spans="1:5" ht="15.75" thickBot="1" x14ac:dyDescent="0.3">
      <c r="A20" s="32"/>
      <c r="B20" s="25" t="s">
        <v>22</v>
      </c>
      <c r="C20" s="41">
        <f>C15+C18</f>
        <v>8924984.1721119378</v>
      </c>
      <c r="D20" s="23"/>
      <c r="E20" s="28"/>
    </row>
    <row r="21" spans="1:5" ht="15" x14ac:dyDescent="0.25">
      <c r="A21" s="32"/>
      <c r="B21" s="23"/>
      <c r="C21" s="23"/>
      <c r="D21" s="23"/>
      <c r="E21" s="28"/>
    </row>
    <row r="22" spans="1:5" ht="15" x14ac:dyDescent="0.25">
      <c r="A22" s="22"/>
      <c r="B22" s="24"/>
      <c r="C22" s="24"/>
      <c r="D22" s="24"/>
      <c r="E22" s="29"/>
    </row>
    <row r="23" spans="1:5" ht="15" x14ac:dyDescent="0.25">
      <c r="A23" s="22"/>
      <c r="B23" s="24"/>
      <c r="C23" s="24"/>
      <c r="D23" s="24"/>
      <c r="E23" s="24"/>
    </row>
  </sheetData>
  <sheetProtection algorithmName="SHA-512" hashValue="um2nYH/QAuWIedoGZpOCJQp/I4Q09tiQAOAnjr47nzwQ8OMJITVPaYSCTx+aHuQOCQZMfitujn1r+vsPCwr4mQ==" saltValue="qt98VN2WXTlWykBp/k8hyA==" spinCount="100000" sheet="1" objects="1" scenarios="1"/>
  <mergeCells count="2">
    <mergeCell ref="B1:D1"/>
    <mergeCell ref="B5:D5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pane ySplit="7" topLeftCell="A8" activePane="bottomLeft" state="frozen"/>
      <selection pane="bottomLeft" activeCell="D23" sqref="D23"/>
    </sheetView>
  </sheetViews>
  <sheetFormatPr baseColWidth="10" defaultRowHeight="12.75" x14ac:dyDescent="0.2"/>
  <cols>
    <col min="1" max="1" width="8.140625" style="1" bestFit="1" customWidth="1"/>
    <col min="2" max="2" width="15.85546875" style="1" customWidth="1"/>
    <col min="3" max="3" width="11.42578125" style="1"/>
    <col min="4" max="4" width="12.42578125" style="1" bestFit="1" customWidth="1"/>
    <col min="5" max="16384" width="11.42578125" style="1"/>
  </cols>
  <sheetData>
    <row r="1" spans="1:7" customFormat="1" ht="19.5" thickBot="1" x14ac:dyDescent="0.35">
      <c r="A1" s="14"/>
      <c r="B1" s="63" t="s">
        <v>23</v>
      </c>
      <c r="C1" s="64"/>
      <c r="D1" s="64"/>
      <c r="E1" s="64"/>
      <c r="F1" s="65"/>
      <c r="G1" s="14"/>
    </row>
    <row r="2" spans="1:7" customFormat="1" ht="15" x14ac:dyDescent="0.25">
      <c r="A2" s="14"/>
      <c r="B2" s="26"/>
      <c r="C2" s="26"/>
      <c r="D2" s="26"/>
      <c r="E2" s="26"/>
      <c r="F2" s="26"/>
      <c r="G2" s="14"/>
    </row>
    <row r="3" spans="1:7" customFormat="1" ht="15" x14ac:dyDescent="0.25">
      <c r="A3" s="14"/>
      <c r="B3" s="18" t="s">
        <v>18</v>
      </c>
      <c r="C3" s="19">
        <v>50.05</v>
      </c>
      <c r="D3" s="58" t="s">
        <v>20</v>
      </c>
      <c r="E3" s="59"/>
      <c r="F3" s="59"/>
      <c r="G3" s="14"/>
    </row>
    <row r="4" spans="1:7" customFormat="1" ht="15" x14ac:dyDescent="0.25">
      <c r="A4" s="14"/>
      <c r="B4" s="26"/>
      <c r="C4" s="26"/>
      <c r="D4" s="26"/>
      <c r="E4" s="26"/>
      <c r="F4" s="26"/>
      <c r="G4" s="14"/>
    </row>
    <row r="5" spans="1:7" customFormat="1" ht="15" x14ac:dyDescent="0.25">
      <c r="A5" s="14"/>
      <c r="B5" s="55" t="s">
        <v>21</v>
      </c>
      <c r="C5" s="56"/>
      <c r="D5" s="56"/>
      <c r="E5" s="56"/>
      <c r="F5" s="57"/>
      <c r="G5" s="14"/>
    </row>
    <row r="6" spans="1:7" customFormat="1" ht="15" x14ac:dyDescent="0.25">
      <c r="A6" s="14"/>
      <c r="B6" s="28"/>
      <c r="C6" s="28"/>
      <c r="D6" s="28"/>
      <c r="E6" s="28"/>
      <c r="F6" s="26"/>
      <c r="G6" s="14"/>
    </row>
    <row r="7" spans="1:7" ht="15" x14ac:dyDescent="0.25">
      <c r="A7" s="32"/>
      <c r="B7" s="51" t="s">
        <v>0</v>
      </c>
      <c r="C7" s="42" t="s">
        <v>5</v>
      </c>
      <c r="D7" s="42" t="s">
        <v>6</v>
      </c>
      <c r="E7" s="42" t="s">
        <v>7</v>
      </c>
      <c r="F7" s="44"/>
      <c r="G7" s="32"/>
    </row>
    <row r="8" spans="1:7" ht="15" x14ac:dyDescent="0.25">
      <c r="A8" s="32"/>
      <c r="B8" s="28"/>
      <c r="C8" s="62"/>
      <c r="D8" s="62"/>
      <c r="E8" s="62"/>
      <c r="F8" s="44"/>
      <c r="G8" s="32"/>
    </row>
    <row r="9" spans="1:7" ht="15" x14ac:dyDescent="0.25">
      <c r="A9" s="32"/>
      <c r="B9" s="33" t="s">
        <v>16</v>
      </c>
      <c r="C9" s="68">
        <v>1.04</v>
      </c>
      <c r="D9" s="68">
        <v>1.04</v>
      </c>
      <c r="E9" s="68">
        <v>1.04</v>
      </c>
      <c r="F9" s="44"/>
      <c r="G9" s="32"/>
    </row>
    <row r="10" spans="1:7" ht="15" x14ac:dyDescent="0.25">
      <c r="A10" s="32"/>
      <c r="B10" s="33" t="s">
        <v>17</v>
      </c>
      <c r="C10" s="69">
        <v>20.690970120000003</v>
      </c>
      <c r="D10" s="69">
        <v>20.44424042</v>
      </c>
      <c r="E10" s="69">
        <v>19.518752280000001</v>
      </c>
      <c r="F10" s="44"/>
      <c r="G10" s="32"/>
    </row>
    <row r="11" spans="1:7" ht="15" x14ac:dyDescent="0.25">
      <c r="A11" s="32"/>
      <c r="B11" s="61"/>
      <c r="C11" s="62"/>
      <c r="D11" s="62"/>
      <c r="E11" s="62"/>
      <c r="F11" s="44"/>
      <c r="G11" s="32"/>
    </row>
    <row r="12" spans="1:7" ht="15" x14ac:dyDescent="0.25">
      <c r="A12" s="32"/>
      <c r="B12" s="33" t="s">
        <v>4</v>
      </c>
      <c r="C12" s="38">
        <v>0.54</v>
      </c>
      <c r="D12" s="23" t="s">
        <v>24</v>
      </c>
      <c r="E12" s="62"/>
      <c r="F12" s="44"/>
      <c r="G12" s="32"/>
    </row>
    <row r="13" spans="1:7" ht="15" x14ac:dyDescent="0.25">
      <c r="A13" s="32"/>
      <c r="B13" s="61"/>
      <c r="C13" s="62"/>
      <c r="D13" s="62"/>
      <c r="E13" s="62"/>
      <c r="F13" s="44"/>
      <c r="G13" s="32"/>
    </row>
    <row r="14" spans="1:7" ht="15" x14ac:dyDescent="0.25">
      <c r="A14" s="32"/>
      <c r="B14" s="66" t="s">
        <v>2</v>
      </c>
      <c r="C14" s="49">
        <f>C9*$C$3+C10+$C$12</f>
        <v>73.282970120000002</v>
      </c>
      <c r="D14" s="49">
        <f>D9*$C$3+D10+$C$12</f>
        <v>73.036240419999999</v>
      </c>
      <c r="E14" s="49">
        <f>E9*$C$3+E10+$C$12</f>
        <v>72.11075228</v>
      </c>
      <c r="F14" s="23" t="s">
        <v>24</v>
      </c>
      <c r="G14" s="32"/>
    </row>
    <row r="15" spans="1:7" ht="15" customHeight="1" x14ac:dyDescent="0.25">
      <c r="A15" s="32"/>
      <c r="B15" s="33" t="s">
        <v>15</v>
      </c>
      <c r="C15" s="39">
        <f>C14*Consumos!B8/1000</f>
        <v>2947.0746433758</v>
      </c>
      <c r="D15" s="39">
        <f>D14*Consumos!B9/1000</f>
        <v>46677.315179941164</v>
      </c>
      <c r="E15" s="39">
        <f>E14*Consumos!B10/1000</f>
        <v>179414.00343821751</v>
      </c>
      <c r="F15" s="44"/>
      <c r="G15" s="32"/>
    </row>
    <row r="16" spans="1:7" s="46" customFormat="1" ht="15" customHeight="1" x14ac:dyDescent="0.25">
      <c r="A16" s="44"/>
      <c r="B16" s="61"/>
      <c r="C16" s="45"/>
      <c r="D16" s="45"/>
      <c r="E16" s="45"/>
      <c r="F16" s="44"/>
      <c r="G16" s="44"/>
    </row>
    <row r="17" spans="1:7" ht="15" x14ac:dyDescent="0.25">
      <c r="A17" s="32"/>
      <c r="B17" s="33" t="s">
        <v>1</v>
      </c>
      <c r="C17" s="67">
        <v>5.0942792448516672</v>
      </c>
      <c r="D17" s="67">
        <v>33.129337618693327</v>
      </c>
      <c r="E17" s="67">
        <v>116.54479168164669</v>
      </c>
      <c r="F17" s="23" t="s">
        <v>25</v>
      </c>
      <c r="G17" s="32"/>
    </row>
    <row r="18" spans="1:7" ht="15" x14ac:dyDescent="0.25">
      <c r="A18" s="32"/>
      <c r="B18" s="33" t="s">
        <v>14</v>
      </c>
      <c r="C18" s="39">
        <f>C17*12*Consumos!C8</f>
        <v>183.39405281466003</v>
      </c>
      <c r="D18" s="39">
        <f>D17*12*Consumos!C9</f>
        <v>1590.2082056972797</v>
      </c>
      <c r="E18" s="39">
        <f>E17*12*Consumos!C10</f>
        <v>4195.6125005392805</v>
      </c>
      <c r="F18" s="44"/>
      <c r="G18" s="32"/>
    </row>
    <row r="19" spans="1:7" ht="15.75" thickBot="1" x14ac:dyDescent="0.3">
      <c r="A19" s="32"/>
      <c r="B19" s="61"/>
      <c r="C19" s="62"/>
      <c r="D19" s="62"/>
      <c r="E19" s="62"/>
      <c r="F19" s="44"/>
      <c r="G19" s="32"/>
    </row>
    <row r="20" spans="1:7" ht="15.75" thickBot="1" x14ac:dyDescent="0.3">
      <c r="A20" s="32"/>
      <c r="B20" s="54" t="s">
        <v>22</v>
      </c>
      <c r="C20" s="52">
        <f>C15+C18</f>
        <v>3130.4686961904599</v>
      </c>
      <c r="D20" s="52">
        <f>D15+D18</f>
        <v>48267.523385638444</v>
      </c>
      <c r="E20" s="53">
        <f>E15+E18</f>
        <v>183609.61593875679</v>
      </c>
      <c r="F20" s="41">
        <f>C20+D20+E20</f>
        <v>235007.6080205857</v>
      </c>
      <c r="G20" s="32"/>
    </row>
    <row r="21" spans="1:7" ht="15" x14ac:dyDescent="0.25">
      <c r="A21" s="32"/>
      <c r="B21" s="28"/>
      <c r="C21" s="28"/>
      <c r="D21" s="28"/>
      <c r="E21" s="28"/>
      <c r="F21" s="44"/>
      <c r="G21" s="32"/>
    </row>
    <row r="22" spans="1:7" ht="15" x14ac:dyDescent="0.25">
      <c r="A22" s="22"/>
      <c r="B22" s="29"/>
      <c r="C22" s="29"/>
      <c r="D22" s="29"/>
      <c r="E22" s="29"/>
      <c r="F22" s="30"/>
      <c r="G22" s="22"/>
    </row>
    <row r="23" spans="1:7" ht="15" x14ac:dyDescent="0.25">
      <c r="A23" s="22"/>
      <c r="B23" s="24"/>
      <c r="C23" s="24"/>
      <c r="D23" s="24"/>
      <c r="E23" s="24"/>
      <c r="F23" s="22"/>
      <c r="G23" s="22"/>
    </row>
  </sheetData>
  <sheetProtection algorithmName="SHA-512" hashValue="0Vjg6e++ZUgXmRtDqxsc+DdnNqN5PV3nEQ/mPLl05j2qxqNuQP28U8d5AoBLafdv4JRxoO/awlSSccIBcUwZuA==" saltValue="aBrIrSHjoXwIkI0bPSLV/w==" spinCount="100000" sheet="1" objects="1" scenarios="1"/>
  <mergeCells count="3">
    <mergeCell ref="B1:F1"/>
    <mergeCell ref="D3:F3"/>
    <mergeCell ref="B5:F5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Consumos</vt:lpstr>
      <vt:lpstr>PRECIO 2.1</vt:lpstr>
      <vt:lpstr>PRECIO 2.2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Lizarralde</dc:creator>
  <cp:lastModifiedBy>d494876</cp:lastModifiedBy>
  <dcterms:created xsi:type="dcterms:W3CDTF">2019-03-08T12:53:42Z</dcterms:created>
  <dcterms:modified xsi:type="dcterms:W3CDTF">2023-09-25T09:35:02Z</dcterms:modified>
</cp:coreProperties>
</file>