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3\Ilundain labores 2023 2024\Pliego\"/>
    </mc:Choice>
  </mc:AlternateContent>
  <bookViews>
    <workbookView xWindow="0" yWindow="0" windowWidth="25200" windowHeight="12000"/>
  </bookViews>
  <sheets>
    <sheet name="Hoja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3" l="1"/>
  <c r="O22" i="3" s="1"/>
  <c r="I22" i="3"/>
  <c r="J22" i="3" s="1"/>
  <c r="H22" i="3"/>
  <c r="F22" i="3"/>
  <c r="K21" i="3"/>
  <c r="L21" i="3" s="1"/>
  <c r="I21" i="3"/>
  <c r="M21" i="3" s="1"/>
  <c r="H21" i="3"/>
  <c r="F21" i="3"/>
  <c r="K20" i="3"/>
  <c r="L20" i="3" s="1"/>
  <c r="I20" i="3"/>
  <c r="J20" i="3" s="1"/>
  <c r="H20" i="3"/>
  <c r="F20" i="3"/>
  <c r="K19" i="3"/>
  <c r="L19" i="3" s="1"/>
  <c r="I19" i="3"/>
  <c r="M19" i="3" s="1"/>
  <c r="H19" i="3"/>
  <c r="F19" i="3"/>
  <c r="K18" i="3"/>
  <c r="O18" i="3" s="1"/>
  <c r="I18" i="3"/>
  <c r="J18" i="3" s="1"/>
  <c r="H18" i="3"/>
  <c r="F18" i="3"/>
  <c r="K17" i="3"/>
  <c r="L17" i="3" s="1"/>
  <c r="I17" i="3"/>
  <c r="M17" i="3" s="1"/>
  <c r="H17" i="3"/>
  <c r="F17" i="3"/>
  <c r="K16" i="3"/>
  <c r="L16" i="3" s="1"/>
  <c r="I16" i="3"/>
  <c r="J16" i="3" s="1"/>
  <c r="H16" i="3"/>
  <c r="F16" i="3"/>
  <c r="K15" i="3"/>
  <c r="L15" i="3" s="1"/>
  <c r="I15" i="3"/>
  <c r="M15" i="3" s="1"/>
  <c r="H15" i="3"/>
  <c r="F15" i="3"/>
  <c r="O14" i="3"/>
  <c r="P14" i="3" s="1"/>
  <c r="K14" i="3"/>
  <c r="L14" i="3" s="1"/>
  <c r="I14" i="3"/>
  <c r="M14" i="3" s="1"/>
  <c r="H14" i="3"/>
  <c r="F14" i="3"/>
  <c r="K13" i="3"/>
  <c r="O13" i="3" s="1"/>
  <c r="I13" i="3"/>
  <c r="J13" i="3" s="1"/>
  <c r="H13" i="3"/>
  <c r="F13" i="3"/>
  <c r="K12" i="3"/>
  <c r="L12" i="3" s="1"/>
  <c r="I12" i="3"/>
  <c r="M12" i="3" s="1"/>
  <c r="H12" i="3"/>
  <c r="F12" i="3"/>
  <c r="K11" i="3"/>
  <c r="O11" i="3" s="1"/>
  <c r="I11" i="3"/>
  <c r="J11" i="3" s="1"/>
  <c r="H11" i="3"/>
  <c r="F11" i="3"/>
  <c r="K10" i="3"/>
  <c r="L10" i="3" s="1"/>
  <c r="I10" i="3"/>
  <c r="M10" i="3" s="1"/>
  <c r="H10" i="3"/>
  <c r="F10" i="3"/>
  <c r="K9" i="3"/>
  <c r="L9" i="3" s="1"/>
  <c r="I9" i="3"/>
  <c r="J9" i="3" s="1"/>
  <c r="H9" i="3"/>
  <c r="F9" i="3"/>
  <c r="K8" i="3"/>
  <c r="L8" i="3" s="1"/>
  <c r="I8" i="3"/>
  <c r="M8" i="3" s="1"/>
  <c r="H8" i="3"/>
  <c r="F8" i="3"/>
  <c r="K7" i="3"/>
  <c r="L7" i="3" s="1"/>
  <c r="I7" i="3"/>
  <c r="J7" i="3" s="1"/>
  <c r="H7" i="3"/>
  <c r="F7" i="3"/>
  <c r="K6" i="3"/>
  <c r="L6" i="3" s="1"/>
  <c r="I6" i="3"/>
  <c r="M6" i="3" s="1"/>
  <c r="H6" i="3"/>
  <c r="F6" i="3"/>
  <c r="K5" i="3"/>
  <c r="L5" i="3" s="1"/>
  <c r="I5" i="3"/>
  <c r="J5" i="3" s="1"/>
  <c r="H5" i="3"/>
  <c r="F5" i="3"/>
  <c r="K4" i="3"/>
  <c r="L4" i="3" s="1"/>
  <c r="I4" i="3"/>
  <c r="M4" i="3" s="1"/>
  <c r="H4" i="3"/>
  <c r="F4" i="3"/>
  <c r="J12" i="3" l="1"/>
  <c r="O17" i="3"/>
  <c r="P17" i="3" s="1"/>
  <c r="J10" i="3"/>
  <c r="J8" i="3"/>
  <c r="O10" i="3"/>
  <c r="P10" i="3" s="1"/>
  <c r="F23" i="3"/>
  <c r="J6" i="3"/>
  <c r="O8" i="3"/>
  <c r="P8" i="3" s="1"/>
  <c r="J4" i="3"/>
  <c r="O6" i="3"/>
  <c r="P6" i="3" s="1"/>
  <c r="O19" i="3"/>
  <c r="P19" i="3" s="1"/>
  <c r="O4" i="3"/>
  <c r="P4" i="3" s="1"/>
  <c r="O12" i="3"/>
  <c r="P12" i="3" s="1"/>
  <c r="O15" i="3"/>
  <c r="P15" i="3" s="1"/>
  <c r="O21" i="3"/>
  <c r="P21" i="3" s="1"/>
  <c r="H23" i="3"/>
  <c r="N15" i="3"/>
  <c r="Q15" i="3"/>
  <c r="S22" i="3"/>
  <c r="P22" i="3"/>
  <c r="S13" i="3"/>
  <c r="P13" i="3"/>
  <c r="S11" i="3"/>
  <c r="P11" i="3"/>
  <c r="N14" i="3"/>
  <c r="Q14" i="3"/>
  <c r="N12" i="3"/>
  <c r="Q12" i="3"/>
  <c r="S18" i="3"/>
  <c r="P18" i="3"/>
  <c r="N21" i="3"/>
  <c r="Q21" i="3"/>
  <c r="N17" i="3"/>
  <c r="Q17" i="3"/>
  <c r="N4" i="3"/>
  <c r="Q4" i="3"/>
  <c r="N19" i="3"/>
  <c r="Q19" i="3"/>
  <c r="N6" i="3"/>
  <c r="Q6" i="3"/>
  <c r="N10" i="3"/>
  <c r="Q10" i="3"/>
  <c r="N8" i="3"/>
  <c r="Q8" i="3"/>
  <c r="L11" i="3"/>
  <c r="L13" i="3"/>
  <c r="M7" i="3"/>
  <c r="M9" i="3"/>
  <c r="L18" i="3"/>
  <c r="L22" i="3"/>
  <c r="M5" i="3"/>
  <c r="S8" i="3"/>
  <c r="M11" i="3"/>
  <c r="M16" i="3"/>
  <c r="O5" i="3"/>
  <c r="O7" i="3"/>
  <c r="O9" i="3"/>
  <c r="O16" i="3"/>
  <c r="O20" i="3"/>
  <c r="J14" i="3"/>
  <c r="J15" i="3"/>
  <c r="J17" i="3"/>
  <c r="J19" i="3"/>
  <c r="J21" i="3"/>
  <c r="M18" i="3"/>
  <c r="S4" i="3"/>
  <c r="S10" i="3"/>
  <c r="M13" i="3"/>
  <c r="S14" i="3"/>
  <c r="S17" i="3"/>
  <c r="M22" i="3"/>
  <c r="M20" i="3"/>
  <c r="S6" i="3" l="1"/>
  <c r="J23" i="3"/>
  <c r="S19" i="3"/>
  <c r="S12" i="3"/>
  <c r="W12" i="3" s="1"/>
  <c r="X12" i="3" s="1"/>
  <c r="S15" i="3"/>
  <c r="T15" i="3" s="1"/>
  <c r="S21" i="3"/>
  <c r="W21" i="3" s="1"/>
  <c r="X21" i="3" s="1"/>
  <c r="L23" i="3"/>
  <c r="R14" i="3"/>
  <c r="U14" i="3"/>
  <c r="V14" i="3" s="1"/>
  <c r="Q11" i="3"/>
  <c r="N11" i="3"/>
  <c r="R17" i="3"/>
  <c r="U17" i="3"/>
  <c r="V17" i="3" s="1"/>
  <c r="W8" i="3"/>
  <c r="X8" i="3" s="1"/>
  <c r="T8" i="3"/>
  <c r="U8" i="3"/>
  <c r="V8" i="3" s="1"/>
  <c r="R8" i="3"/>
  <c r="Q20" i="3"/>
  <c r="N20" i="3"/>
  <c r="W6" i="3"/>
  <c r="X6" i="3" s="1"/>
  <c r="T6" i="3"/>
  <c r="Q22" i="3"/>
  <c r="N22" i="3"/>
  <c r="W17" i="3"/>
  <c r="X17" i="3" s="1"/>
  <c r="T17" i="3"/>
  <c r="S16" i="3"/>
  <c r="P16" i="3"/>
  <c r="R10" i="3"/>
  <c r="U10" i="3"/>
  <c r="V10" i="3" s="1"/>
  <c r="T11" i="3"/>
  <c r="W11" i="3"/>
  <c r="X11" i="3" s="1"/>
  <c r="U4" i="3"/>
  <c r="V4" i="3" s="1"/>
  <c r="R4" i="3"/>
  <c r="S20" i="3"/>
  <c r="P20" i="3"/>
  <c r="U21" i="3"/>
  <c r="V21" i="3" s="1"/>
  <c r="R21" i="3"/>
  <c r="W14" i="3"/>
  <c r="X14" i="3" s="1"/>
  <c r="T14" i="3"/>
  <c r="S9" i="3"/>
  <c r="P9" i="3"/>
  <c r="Q7" i="3"/>
  <c r="N7" i="3"/>
  <c r="Q5" i="3"/>
  <c r="N5" i="3"/>
  <c r="Q13" i="3"/>
  <c r="N13" i="3"/>
  <c r="N23" i="3" s="1"/>
  <c r="P7" i="3"/>
  <c r="S7" i="3"/>
  <c r="R6" i="3"/>
  <c r="U6" i="3"/>
  <c r="V6" i="3" s="1"/>
  <c r="T18" i="3"/>
  <c r="W18" i="3"/>
  <c r="X18" i="3" s="1"/>
  <c r="T13" i="3"/>
  <c r="W13" i="3"/>
  <c r="X13" i="3" s="1"/>
  <c r="P5" i="3"/>
  <c r="S5" i="3"/>
  <c r="U12" i="3"/>
  <c r="V12" i="3" s="1"/>
  <c r="R12" i="3"/>
  <c r="W4" i="3"/>
  <c r="X4" i="3" s="1"/>
  <c r="T4" i="3"/>
  <c r="Q16" i="3"/>
  <c r="N16" i="3"/>
  <c r="W19" i="3"/>
  <c r="X19" i="3" s="1"/>
  <c r="T19" i="3"/>
  <c r="R19" i="3"/>
  <c r="U19" i="3"/>
  <c r="V19" i="3" s="1"/>
  <c r="W22" i="3"/>
  <c r="X22" i="3" s="1"/>
  <c r="T22" i="3"/>
  <c r="W10" i="3"/>
  <c r="X10" i="3" s="1"/>
  <c r="T10" i="3"/>
  <c r="T21" i="3"/>
  <c r="Q18" i="3"/>
  <c r="N18" i="3"/>
  <c r="W15" i="3"/>
  <c r="X15" i="3" s="1"/>
  <c r="Q9" i="3"/>
  <c r="N9" i="3"/>
  <c r="U15" i="3"/>
  <c r="V15" i="3" s="1"/>
  <c r="R15" i="3"/>
  <c r="T12" i="3" l="1"/>
  <c r="T7" i="3"/>
  <c r="W7" i="3"/>
  <c r="X7" i="3" s="1"/>
  <c r="T20" i="3"/>
  <c r="W20" i="3"/>
  <c r="X20" i="3" s="1"/>
  <c r="U22" i="3"/>
  <c r="V22" i="3" s="1"/>
  <c r="R22" i="3"/>
  <c r="R13" i="3"/>
  <c r="U13" i="3"/>
  <c r="V13" i="3" s="1"/>
  <c r="T5" i="3"/>
  <c r="W5" i="3"/>
  <c r="X5" i="3" s="1"/>
  <c r="X23" i="3" s="1"/>
  <c r="R23" i="3"/>
  <c r="P23" i="3"/>
  <c r="R5" i="3"/>
  <c r="U5" i="3"/>
  <c r="V5" i="3" s="1"/>
  <c r="U11" i="3"/>
  <c r="V11" i="3" s="1"/>
  <c r="R11" i="3"/>
  <c r="U9" i="3"/>
  <c r="V9" i="3" s="1"/>
  <c r="R9" i="3"/>
  <c r="R7" i="3"/>
  <c r="U7" i="3"/>
  <c r="V7" i="3" s="1"/>
  <c r="U20" i="3"/>
  <c r="V20" i="3" s="1"/>
  <c r="R20" i="3"/>
  <c r="R18" i="3"/>
  <c r="U18" i="3"/>
  <c r="V18" i="3" s="1"/>
  <c r="T9" i="3"/>
  <c r="W9" i="3"/>
  <c r="X9" i="3" s="1"/>
  <c r="R16" i="3"/>
  <c r="U16" i="3"/>
  <c r="V16" i="3" s="1"/>
  <c r="T16" i="3"/>
  <c r="W16" i="3"/>
  <c r="X16" i="3" s="1"/>
  <c r="V23" i="3" l="1"/>
  <c r="T23" i="3"/>
  <c r="C24" i="3" s="1"/>
</calcChain>
</file>

<file path=xl/sharedStrings.xml><?xml version="1.0" encoding="utf-8"?>
<sst xmlns="http://schemas.openxmlformats.org/spreadsheetml/2006/main" count="58" uniqueCount="41">
  <si>
    <t>Labor</t>
  </si>
  <si>
    <t>Descripción</t>
  </si>
  <si>
    <t>Superficie prevista (ha)</t>
  </si>
  <si>
    <t>Laboreo con vertedera</t>
  </si>
  <si>
    <t>Profundidad 20-25 cm</t>
  </si>
  <si>
    <t>Pase de chisel</t>
  </si>
  <si>
    <t>Profundidad 15-20 cm</t>
  </si>
  <si>
    <t>Pase de cultivador</t>
  </si>
  <si>
    <t>Profundidad 15 cm</t>
  </si>
  <si>
    <t>Pase de rastrón</t>
  </si>
  <si>
    <t>Pase de molón</t>
  </si>
  <si>
    <t>Grada  de discos</t>
  </si>
  <si>
    <t>Gradilla de muelles</t>
  </si>
  <si>
    <t>Pase de grada rotativa</t>
  </si>
  <si>
    <t>Profundidad 10-15 cm</t>
  </si>
  <si>
    <t>Siembra a chorrillo (incluido trasporte de semilla)</t>
  </si>
  <si>
    <t>Siembra monograno (incluido trasporte de semilla)</t>
  </si>
  <si>
    <t>Siembra combinada rotativa+chorrillo (incluido transporte de semilla)</t>
  </si>
  <si>
    <t>Pulverizador herbicidas</t>
  </si>
  <si>
    <t>Anchura mínima 18 m</t>
  </si>
  <si>
    <t>Insecticida</t>
  </si>
  <si>
    <t>Molusquicida</t>
  </si>
  <si>
    <t>Pulverizador fungicidas con rueda estrecha</t>
  </si>
  <si>
    <t>Aplicación abonos (incluido porte del abono)</t>
  </si>
  <si>
    <t>Cosecha cereal sin picar paja (transporte grano incluido)</t>
  </si>
  <si>
    <t>Cosecha cereal con picador (transporte grano incluido)</t>
  </si>
  <si>
    <t>Cosecha leguminosa o colza con picador (transporte grano incluido)</t>
  </si>
  <si>
    <t>TOTAL</t>
  </si>
  <si>
    <t>CAMPAÑA 2023-2024</t>
  </si>
  <si>
    <t>CAMPAÑA 2024-2025</t>
  </si>
  <si>
    <t>CAMPAÑA 2025-2026</t>
  </si>
  <si>
    <t>CAMPAÑA 2026-2027</t>
  </si>
  <si>
    <t>CAMPAÑA 2027-2028</t>
  </si>
  <si>
    <t>Precio máx. (€/ha)</t>
  </si>
  <si>
    <t>Precio máx. Total (€)</t>
  </si>
  <si>
    <t>Precio ofertado (€/ha)</t>
  </si>
  <si>
    <t>Precio labor ofertado Total (€)</t>
  </si>
  <si>
    <t>CAMPAÑA Precio máx. (€/ha)</t>
  </si>
  <si>
    <t xml:space="preserve"> OFERTA</t>
  </si>
  <si>
    <t>Fecha y Firma</t>
  </si>
  <si>
    <t>Esta tabla se incluirá en formato PDF en la documentación a presentar (estipulación 17.2)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</si>
</sst>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wrapText="1"/>
    </xf>
    <xf numFmtId="0" fontId="5" fillId="0" borderId="4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wrapText="1"/>
    </xf>
    <xf numFmtId="0" fontId="2" fillId="0" borderId="1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wrapText="1"/>
    </xf>
    <xf numFmtId="0" fontId="2" fillId="0" borderId="2" xfId="0" applyFont="1" applyBorder="1" applyAlignment="1" applyProtection="1">
      <alignment vertical="center"/>
    </xf>
    <xf numFmtId="0" fontId="3" fillId="0" borderId="0" xfId="0" applyFont="1" applyProtection="1">
      <protection locked="0"/>
    </xf>
    <xf numFmtId="0" fontId="2" fillId="0" borderId="1" xfId="0" applyFont="1" applyBorder="1" applyAlignment="1" applyProtection="1">
      <alignment vertical="center"/>
    </xf>
    <xf numFmtId="4" fontId="6" fillId="0" borderId="2" xfId="0" applyNumberFormat="1" applyFont="1" applyBorder="1" applyAlignment="1" applyProtection="1">
      <alignment vertical="center"/>
    </xf>
    <xf numFmtId="0" fontId="7" fillId="0" borderId="2" xfId="0" applyFont="1" applyBorder="1" applyProtection="1"/>
    <xf numFmtId="0" fontId="8" fillId="0" borderId="3" xfId="0" applyFont="1" applyBorder="1" applyAlignment="1" applyProtection="1">
      <alignment vertical="center"/>
    </xf>
    <xf numFmtId="0" fontId="7" fillId="0" borderId="1" xfId="0" applyFont="1" applyBorder="1" applyAlignment="1" applyProtection="1">
      <alignment vertical="center"/>
    </xf>
    <xf numFmtId="0" fontId="7" fillId="0" borderId="2" xfId="0" applyFont="1" applyBorder="1" applyAlignment="1" applyProtection="1">
      <alignment vertical="center"/>
    </xf>
    <xf numFmtId="2" fontId="8" fillId="0" borderId="3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vertical="center" wrapText="1"/>
    </xf>
    <xf numFmtId="2" fontId="3" fillId="0" borderId="4" xfId="0" applyNumberFormat="1" applyFont="1" applyBorder="1" applyAlignment="1" applyProtection="1">
      <alignment vertical="center" wrapText="1"/>
    </xf>
    <xf numFmtId="2" fontId="3" fillId="0" borderId="0" xfId="0" applyNumberFormat="1" applyFont="1" applyBorder="1" applyAlignment="1" applyProtection="1">
      <alignment vertical="center" wrapText="1"/>
    </xf>
    <xf numFmtId="2" fontId="4" fillId="0" borderId="0" xfId="0" applyNumberFormat="1" applyFont="1" applyBorder="1" applyAlignment="1" applyProtection="1">
      <alignment vertical="center" wrapText="1"/>
      <protection locked="0"/>
    </xf>
    <xf numFmtId="2" fontId="3" fillId="0" borderId="5" xfId="0" applyNumberFormat="1" applyFont="1" applyBorder="1" applyAlignment="1" applyProtection="1">
      <alignment vertical="center" wrapText="1"/>
    </xf>
    <xf numFmtId="2" fontId="5" fillId="0" borderId="4" xfId="0" applyNumberFormat="1" applyFont="1" applyBorder="1" applyAlignment="1" applyProtection="1">
      <alignment vertical="center" wrapText="1"/>
    </xf>
    <xf numFmtId="2" fontId="5" fillId="0" borderId="0" xfId="0" applyNumberFormat="1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 wrapText="1"/>
    </xf>
    <xf numFmtId="0" fontId="5" fillId="0" borderId="5" xfId="0" applyFont="1" applyBorder="1" applyAlignment="1" applyProtection="1">
      <alignment vertical="center" wrapText="1"/>
    </xf>
    <xf numFmtId="43" fontId="6" fillId="0" borderId="2" xfId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 wrapText="1"/>
    </xf>
    <xf numFmtId="4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wrapText="1"/>
    </xf>
    <xf numFmtId="0" fontId="0" fillId="0" borderId="0" xfId="0" applyProtection="1"/>
    <xf numFmtId="10" fontId="10" fillId="0" borderId="0" xfId="0" applyNumberFormat="1" applyFont="1" applyProtection="1"/>
    <xf numFmtId="43" fontId="6" fillId="0" borderId="1" xfId="1" applyFont="1" applyBorder="1" applyAlignment="1" applyProtection="1">
      <alignment horizontal="center" wrapText="1"/>
    </xf>
    <xf numFmtId="43" fontId="6" fillId="0" borderId="3" xfId="1" applyFont="1" applyBorder="1" applyAlignment="1" applyProtection="1">
      <alignment horizontal="center" wrapText="1"/>
    </xf>
    <xf numFmtId="0" fontId="1" fillId="3" borderId="1" xfId="0" applyFont="1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0" fontId="11" fillId="0" borderId="0" xfId="0" applyFont="1" applyProtection="1"/>
    <xf numFmtId="0" fontId="2" fillId="0" borderId="0" xfId="0" applyFont="1" applyProtection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tabSelected="1" topLeftCell="C1" zoomScale="85" zoomScaleNormal="85" workbookViewId="0">
      <selection activeCell="R27" sqref="R27"/>
    </sheetView>
  </sheetViews>
  <sheetFormatPr baseColWidth="10" defaultRowHeight="15" x14ac:dyDescent="0.25"/>
  <cols>
    <col min="1" max="1" width="11.42578125" style="1"/>
    <col min="2" max="2" width="23.5703125" style="2" customWidth="1"/>
    <col min="3" max="3" width="10.7109375" style="3" customWidth="1"/>
    <col min="4" max="4" width="11.140625" style="1" customWidth="1"/>
    <col min="5" max="5" width="8.85546875" style="1" bestFit="1" customWidth="1"/>
    <col min="6" max="6" width="11.42578125" style="1"/>
    <col min="7" max="7" width="11.28515625" style="1" bestFit="1" customWidth="1"/>
    <col min="8" max="8" width="11" style="1" bestFit="1" customWidth="1"/>
    <col min="9" max="9" width="13.85546875" style="1" bestFit="1" customWidth="1"/>
    <col min="10" max="10" width="12.140625" style="1" customWidth="1"/>
    <col min="11" max="13" width="11.42578125" style="1"/>
    <col min="14" max="14" width="11.85546875" style="1" customWidth="1"/>
    <col min="15" max="17" width="11.42578125" style="1"/>
    <col min="18" max="18" width="12.140625" style="1" customWidth="1"/>
    <col min="19" max="21" width="11.42578125" style="1"/>
    <col min="22" max="22" width="12.140625" style="1" customWidth="1"/>
    <col min="23" max="16384" width="11.42578125" style="1"/>
  </cols>
  <sheetData>
    <row r="1" spans="1:25" ht="15.75" thickBot="1" x14ac:dyDescent="0.3"/>
    <row r="2" spans="1:25" ht="15.75" thickBot="1" x14ac:dyDescent="0.3">
      <c r="B2" s="40"/>
      <c r="C2" s="41"/>
      <c r="D2" s="42"/>
      <c r="E2" s="46" t="s">
        <v>28</v>
      </c>
      <c r="F2" s="47"/>
      <c r="G2" s="47"/>
      <c r="H2" s="48"/>
      <c r="I2" s="46" t="s">
        <v>29</v>
      </c>
      <c r="J2" s="47"/>
      <c r="K2" s="47"/>
      <c r="L2" s="48"/>
      <c r="M2" s="46" t="s">
        <v>30</v>
      </c>
      <c r="N2" s="47"/>
      <c r="O2" s="47"/>
      <c r="P2" s="48"/>
      <c r="Q2" s="46" t="s">
        <v>31</v>
      </c>
      <c r="R2" s="47"/>
      <c r="S2" s="47"/>
      <c r="T2" s="48"/>
      <c r="U2" s="46" t="s">
        <v>32</v>
      </c>
      <c r="V2" s="47"/>
      <c r="W2" s="47"/>
      <c r="X2" s="48"/>
    </row>
    <row r="3" spans="1:25" ht="36.75" thickBot="1" x14ac:dyDescent="0.3">
      <c r="A3" s="4"/>
      <c r="B3" s="5" t="s">
        <v>0</v>
      </c>
      <c r="C3" s="6" t="s">
        <v>1</v>
      </c>
      <c r="D3" s="6" t="s">
        <v>2</v>
      </c>
      <c r="E3" s="5" t="s">
        <v>33</v>
      </c>
      <c r="F3" s="6" t="s">
        <v>34</v>
      </c>
      <c r="G3" s="6" t="s">
        <v>35</v>
      </c>
      <c r="H3" s="7" t="s">
        <v>36</v>
      </c>
      <c r="I3" s="5" t="s">
        <v>33</v>
      </c>
      <c r="J3" s="6" t="s">
        <v>34</v>
      </c>
      <c r="K3" s="6" t="s">
        <v>35</v>
      </c>
      <c r="L3" s="7" t="s">
        <v>36</v>
      </c>
      <c r="M3" s="5" t="s">
        <v>33</v>
      </c>
      <c r="N3" s="6" t="s">
        <v>34</v>
      </c>
      <c r="O3" s="6" t="s">
        <v>35</v>
      </c>
      <c r="P3" s="7" t="s">
        <v>36</v>
      </c>
      <c r="Q3" s="5" t="s">
        <v>37</v>
      </c>
      <c r="R3" s="6" t="s">
        <v>34</v>
      </c>
      <c r="S3" s="6" t="s">
        <v>35</v>
      </c>
      <c r="T3" s="7" t="s">
        <v>36</v>
      </c>
      <c r="U3" s="5" t="s">
        <v>33</v>
      </c>
      <c r="V3" s="6" t="s">
        <v>34</v>
      </c>
      <c r="W3" s="6" t="s">
        <v>35</v>
      </c>
      <c r="X3" s="7" t="s">
        <v>36</v>
      </c>
    </row>
    <row r="4" spans="1:25" s="3" customFormat="1" ht="24.75" x14ac:dyDescent="0.25">
      <c r="B4" s="8" t="s">
        <v>3</v>
      </c>
      <c r="C4" s="9" t="s">
        <v>4</v>
      </c>
      <c r="D4" s="23">
        <v>23.03</v>
      </c>
      <c r="E4" s="8">
        <v>83</v>
      </c>
      <c r="F4" s="23">
        <f>D4*E4</f>
        <v>1911.49</v>
      </c>
      <c r="G4" s="24"/>
      <c r="H4" s="25">
        <f>D4*G4</f>
        <v>0</v>
      </c>
      <c r="I4" s="26">
        <f>E4*103.6%</f>
        <v>85.988</v>
      </c>
      <c r="J4" s="27">
        <f>D4*I4</f>
        <v>1980.3036400000001</v>
      </c>
      <c r="K4" s="28">
        <f t="shared" ref="K4:K22" si="0">G4*$E$25</f>
        <v>0</v>
      </c>
      <c r="L4" s="29">
        <f>D4*K4</f>
        <v>0</v>
      </c>
      <c r="M4" s="30">
        <f t="shared" ref="M4:M22" si="1">I4*$F$25</f>
        <v>87.535784000000007</v>
      </c>
      <c r="N4" s="31">
        <f>D4*M4</f>
        <v>2015.9491055200003</v>
      </c>
      <c r="O4" s="28">
        <f t="shared" ref="O4:O22" si="2">K4*$F$25</f>
        <v>0</v>
      </c>
      <c r="P4" s="29">
        <f>D4*O4</f>
        <v>0</v>
      </c>
      <c r="Q4" s="26">
        <f t="shared" ref="Q4:Q22" si="3">M4*$F$25</f>
        <v>89.111428112000013</v>
      </c>
      <c r="R4" s="27">
        <f>D4*Q4</f>
        <v>2052.2361894193605</v>
      </c>
      <c r="S4" s="28">
        <f t="shared" ref="S4:S22" si="4">O4*$F$25</f>
        <v>0</v>
      </c>
      <c r="T4" s="29">
        <f>D4*S4</f>
        <v>0</v>
      </c>
      <c r="U4" s="26">
        <f t="shared" ref="U4:U22" si="5">Q4*$F$25</f>
        <v>90.71543381801601</v>
      </c>
      <c r="V4" s="27">
        <f>D4*U4</f>
        <v>2089.1764408289087</v>
      </c>
      <c r="W4" s="28">
        <f t="shared" ref="W4:W22" si="6">S4*$F$25</f>
        <v>0</v>
      </c>
      <c r="X4" s="29">
        <f>D4*W4</f>
        <v>0</v>
      </c>
      <c r="Y4" s="38"/>
    </row>
    <row r="5" spans="1:25" s="3" customFormat="1" ht="24.75" x14ac:dyDescent="0.25">
      <c r="B5" s="8" t="s">
        <v>5</v>
      </c>
      <c r="C5" s="9" t="s">
        <v>6</v>
      </c>
      <c r="D5" s="23">
        <v>42.629999999999995</v>
      </c>
      <c r="E5" s="8">
        <v>55</v>
      </c>
      <c r="F5" s="23">
        <f t="shared" ref="F5:F22" si="7">D5*E5</f>
        <v>2344.6499999999996</v>
      </c>
      <c r="G5" s="24"/>
      <c r="H5" s="25">
        <f t="shared" ref="H5:H22" si="8">D5*G5</f>
        <v>0</v>
      </c>
      <c r="I5" s="26">
        <f t="shared" ref="I5:I22" si="9">E5*103.6%</f>
        <v>56.980000000000004</v>
      </c>
      <c r="J5" s="27">
        <f t="shared" ref="J5:J22" si="10">D5*I5</f>
        <v>2429.0573999999997</v>
      </c>
      <c r="K5" s="28">
        <f t="shared" si="0"/>
        <v>0</v>
      </c>
      <c r="L5" s="29">
        <f t="shared" ref="L5:L22" si="11">D5*K5</f>
        <v>0</v>
      </c>
      <c r="M5" s="30">
        <f t="shared" si="1"/>
        <v>58.005640000000007</v>
      </c>
      <c r="N5" s="31">
        <f t="shared" ref="N5:N22" si="12">D5*M5</f>
        <v>2472.7804332000001</v>
      </c>
      <c r="O5" s="28">
        <f t="shared" si="2"/>
        <v>0</v>
      </c>
      <c r="P5" s="29">
        <f t="shared" ref="P5:P22" si="13">D5*O5</f>
        <v>0</v>
      </c>
      <c r="Q5" s="26">
        <f t="shared" si="3"/>
        <v>59.049741520000005</v>
      </c>
      <c r="R5" s="27">
        <f t="shared" ref="R5:R22" si="14">D5*Q5</f>
        <v>2517.2904809975998</v>
      </c>
      <c r="S5" s="28">
        <f t="shared" si="4"/>
        <v>0</v>
      </c>
      <c r="T5" s="29">
        <f t="shared" ref="T5:T22" si="15">D5*S5</f>
        <v>0</v>
      </c>
      <c r="U5" s="26">
        <f t="shared" si="5"/>
        <v>60.112636867360003</v>
      </c>
      <c r="V5" s="27">
        <f t="shared" ref="V5:V22" si="16">D5*U5</f>
        <v>2562.6017096555565</v>
      </c>
      <c r="W5" s="28">
        <f t="shared" si="6"/>
        <v>0</v>
      </c>
      <c r="X5" s="29">
        <f t="shared" ref="X5:X22" si="17">D5*W5</f>
        <v>0</v>
      </c>
      <c r="Y5" s="38"/>
    </row>
    <row r="6" spans="1:25" s="3" customFormat="1" ht="24.75" x14ac:dyDescent="0.25">
      <c r="B6" s="8" t="s">
        <v>7</v>
      </c>
      <c r="C6" s="9" t="s">
        <v>8</v>
      </c>
      <c r="D6" s="23">
        <v>1.58</v>
      </c>
      <c r="E6" s="8">
        <v>43</v>
      </c>
      <c r="F6" s="23">
        <f t="shared" si="7"/>
        <v>67.94</v>
      </c>
      <c r="G6" s="24"/>
      <c r="H6" s="25">
        <f t="shared" si="8"/>
        <v>0</v>
      </c>
      <c r="I6" s="26">
        <f t="shared" si="9"/>
        <v>44.548000000000002</v>
      </c>
      <c r="J6" s="27">
        <f t="shared" si="10"/>
        <v>70.385840000000002</v>
      </c>
      <c r="K6" s="28">
        <f t="shared" si="0"/>
        <v>0</v>
      </c>
      <c r="L6" s="29">
        <f t="shared" si="11"/>
        <v>0</v>
      </c>
      <c r="M6" s="30">
        <f t="shared" si="1"/>
        <v>45.349864000000004</v>
      </c>
      <c r="N6" s="31">
        <f t="shared" si="12"/>
        <v>71.652785120000004</v>
      </c>
      <c r="O6" s="28">
        <f t="shared" si="2"/>
        <v>0</v>
      </c>
      <c r="P6" s="29">
        <f t="shared" si="13"/>
        <v>0</v>
      </c>
      <c r="Q6" s="26">
        <f t="shared" si="3"/>
        <v>46.166161552000005</v>
      </c>
      <c r="R6" s="27">
        <f t="shared" si="14"/>
        <v>72.942535252160013</v>
      </c>
      <c r="S6" s="28">
        <f t="shared" si="4"/>
        <v>0</v>
      </c>
      <c r="T6" s="29">
        <f t="shared" si="15"/>
        <v>0</v>
      </c>
      <c r="U6" s="26">
        <f t="shared" si="5"/>
        <v>46.997152459936004</v>
      </c>
      <c r="V6" s="27">
        <f t="shared" si="16"/>
        <v>74.255500886698883</v>
      </c>
      <c r="W6" s="28">
        <f t="shared" si="6"/>
        <v>0</v>
      </c>
      <c r="X6" s="29">
        <f t="shared" si="17"/>
        <v>0</v>
      </c>
      <c r="Y6" s="38"/>
    </row>
    <row r="7" spans="1:25" s="3" customFormat="1" x14ac:dyDescent="0.25">
      <c r="B7" s="8" t="s">
        <v>9</v>
      </c>
      <c r="C7" s="9"/>
      <c r="D7" s="23">
        <v>1.58</v>
      </c>
      <c r="E7" s="8">
        <v>33</v>
      </c>
      <c r="F7" s="23">
        <f t="shared" si="7"/>
        <v>52.14</v>
      </c>
      <c r="G7" s="24"/>
      <c r="H7" s="25">
        <f t="shared" si="8"/>
        <v>0</v>
      </c>
      <c r="I7" s="26">
        <f t="shared" si="9"/>
        <v>34.188000000000002</v>
      </c>
      <c r="J7" s="27">
        <f t="shared" si="10"/>
        <v>54.017040000000009</v>
      </c>
      <c r="K7" s="28">
        <f t="shared" si="0"/>
        <v>0</v>
      </c>
      <c r="L7" s="29">
        <f t="shared" si="11"/>
        <v>0</v>
      </c>
      <c r="M7" s="30">
        <f t="shared" si="1"/>
        <v>34.803384000000001</v>
      </c>
      <c r="N7" s="31">
        <f t="shared" si="12"/>
        <v>54.989346720000007</v>
      </c>
      <c r="O7" s="28">
        <f t="shared" si="2"/>
        <v>0</v>
      </c>
      <c r="P7" s="29">
        <f t="shared" si="13"/>
        <v>0</v>
      </c>
      <c r="Q7" s="26">
        <f t="shared" si="3"/>
        <v>35.429844912</v>
      </c>
      <c r="R7" s="27">
        <f t="shared" si="14"/>
        <v>55.979154960960003</v>
      </c>
      <c r="S7" s="28">
        <f t="shared" si="4"/>
        <v>0</v>
      </c>
      <c r="T7" s="29">
        <f t="shared" si="15"/>
        <v>0</v>
      </c>
      <c r="U7" s="26">
        <f t="shared" si="5"/>
        <v>36.067582120415999</v>
      </c>
      <c r="V7" s="27">
        <f t="shared" si="16"/>
        <v>56.986779750257284</v>
      </c>
      <c r="W7" s="28">
        <f t="shared" si="6"/>
        <v>0</v>
      </c>
      <c r="X7" s="29">
        <f t="shared" si="17"/>
        <v>0</v>
      </c>
      <c r="Y7" s="38"/>
    </row>
    <row r="8" spans="1:25" s="3" customFormat="1" x14ac:dyDescent="0.25">
      <c r="B8" s="8" t="s">
        <v>10</v>
      </c>
      <c r="C8" s="9"/>
      <c r="D8" s="23">
        <v>8.35</v>
      </c>
      <c r="E8" s="8">
        <v>25</v>
      </c>
      <c r="F8" s="23">
        <f t="shared" si="7"/>
        <v>208.75</v>
      </c>
      <c r="G8" s="24"/>
      <c r="H8" s="25">
        <f t="shared" si="8"/>
        <v>0</v>
      </c>
      <c r="I8" s="26">
        <f t="shared" si="9"/>
        <v>25.900000000000002</v>
      </c>
      <c r="J8" s="27">
        <f t="shared" si="10"/>
        <v>216.26500000000001</v>
      </c>
      <c r="K8" s="28">
        <f t="shared" si="0"/>
        <v>0</v>
      </c>
      <c r="L8" s="29">
        <f t="shared" si="11"/>
        <v>0</v>
      </c>
      <c r="M8" s="30">
        <f t="shared" si="1"/>
        <v>26.366200000000003</v>
      </c>
      <c r="N8" s="31">
        <f t="shared" si="12"/>
        <v>220.15777000000003</v>
      </c>
      <c r="O8" s="28">
        <f t="shared" si="2"/>
        <v>0</v>
      </c>
      <c r="P8" s="29">
        <f t="shared" si="13"/>
        <v>0</v>
      </c>
      <c r="Q8" s="26">
        <f t="shared" si="3"/>
        <v>26.840791600000003</v>
      </c>
      <c r="R8" s="27">
        <f t="shared" si="14"/>
        <v>224.12060986</v>
      </c>
      <c r="S8" s="28">
        <f t="shared" si="4"/>
        <v>0</v>
      </c>
      <c r="T8" s="29">
        <f t="shared" si="15"/>
        <v>0</v>
      </c>
      <c r="U8" s="26">
        <f t="shared" si="5"/>
        <v>27.323925848800002</v>
      </c>
      <c r="V8" s="27">
        <f t="shared" si="16"/>
        <v>228.15478083748002</v>
      </c>
      <c r="W8" s="28">
        <f t="shared" si="6"/>
        <v>0</v>
      </c>
      <c r="X8" s="29">
        <f t="shared" si="17"/>
        <v>0</v>
      </c>
      <c r="Y8" s="38"/>
    </row>
    <row r="9" spans="1:25" s="3" customFormat="1" x14ac:dyDescent="0.25">
      <c r="B9" s="8" t="s">
        <v>11</v>
      </c>
      <c r="C9" s="9"/>
      <c r="D9" s="23">
        <v>1.58</v>
      </c>
      <c r="E9" s="8">
        <v>46</v>
      </c>
      <c r="F9" s="23">
        <f t="shared" si="7"/>
        <v>72.680000000000007</v>
      </c>
      <c r="G9" s="24"/>
      <c r="H9" s="25">
        <f t="shared" si="8"/>
        <v>0</v>
      </c>
      <c r="I9" s="26">
        <f t="shared" si="9"/>
        <v>47.655999999999999</v>
      </c>
      <c r="J9" s="27">
        <f t="shared" si="10"/>
        <v>75.296480000000003</v>
      </c>
      <c r="K9" s="28">
        <f t="shared" si="0"/>
        <v>0</v>
      </c>
      <c r="L9" s="29">
        <f t="shared" si="11"/>
        <v>0</v>
      </c>
      <c r="M9" s="30">
        <f t="shared" si="1"/>
        <v>48.513807999999997</v>
      </c>
      <c r="N9" s="31">
        <f t="shared" si="12"/>
        <v>76.651816639999993</v>
      </c>
      <c r="O9" s="28">
        <f t="shared" si="2"/>
        <v>0</v>
      </c>
      <c r="P9" s="29">
        <f t="shared" si="13"/>
        <v>0</v>
      </c>
      <c r="Q9" s="26">
        <f t="shared" si="3"/>
        <v>49.387056543999996</v>
      </c>
      <c r="R9" s="27">
        <f t="shared" si="14"/>
        <v>78.031549339519998</v>
      </c>
      <c r="S9" s="28">
        <f t="shared" si="4"/>
        <v>0</v>
      </c>
      <c r="T9" s="29">
        <f t="shared" si="15"/>
        <v>0</v>
      </c>
      <c r="U9" s="26">
        <f t="shared" si="5"/>
        <v>50.276023561791995</v>
      </c>
      <c r="V9" s="27">
        <f t="shared" si="16"/>
        <v>79.436117227631357</v>
      </c>
      <c r="W9" s="28">
        <f t="shared" si="6"/>
        <v>0</v>
      </c>
      <c r="X9" s="29">
        <f t="shared" si="17"/>
        <v>0</v>
      </c>
      <c r="Y9" s="38"/>
    </row>
    <row r="10" spans="1:25" s="3" customFormat="1" x14ac:dyDescent="0.25">
      <c r="B10" s="8" t="s">
        <v>12</v>
      </c>
      <c r="C10" s="9"/>
      <c r="D10" s="23">
        <v>65.66</v>
      </c>
      <c r="E10" s="8">
        <v>38</v>
      </c>
      <c r="F10" s="23">
        <f t="shared" si="7"/>
        <v>2495.08</v>
      </c>
      <c r="G10" s="24"/>
      <c r="H10" s="25">
        <f t="shared" si="8"/>
        <v>0</v>
      </c>
      <c r="I10" s="26">
        <f t="shared" si="9"/>
        <v>39.368000000000002</v>
      </c>
      <c r="J10" s="27">
        <f t="shared" si="10"/>
        <v>2584.9028800000001</v>
      </c>
      <c r="K10" s="28">
        <f t="shared" si="0"/>
        <v>0</v>
      </c>
      <c r="L10" s="29">
        <f t="shared" si="11"/>
        <v>0</v>
      </c>
      <c r="M10" s="30">
        <f t="shared" si="1"/>
        <v>40.076624000000002</v>
      </c>
      <c r="N10" s="31">
        <f t="shared" si="12"/>
        <v>2631.43113184</v>
      </c>
      <c r="O10" s="28">
        <f t="shared" si="2"/>
        <v>0</v>
      </c>
      <c r="P10" s="29">
        <f t="shared" si="13"/>
        <v>0</v>
      </c>
      <c r="Q10" s="26">
        <f t="shared" si="3"/>
        <v>40.798003232000006</v>
      </c>
      <c r="R10" s="27">
        <f t="shared" si="14"/>
        <v>2678.7968922131204</v>
      </c>
      <c r="S10" s="28">
        <f t="shared" si="4"/>
        <v>0</v>
      </c>
      <c r="T10" s="29">
        <f t="shared" si="15"/>
        <v>0</v>
      </c>
      <c r="U10" s="26">
        <f t="shared" si="5"/>
        <v>41.532367290176005</v>
      </c>
      <c r="V10" s="27">
        <f t="shared" si="16"/>
        <v>2727.0152362729564</v>
      </c>
      <c r="W10" s="28">
        <f t="shared" si="6"/>
        <v>0</v>
      </c>
      <c r="X10" s="29">
        <f t="shared" si="17"/>
        <v>0</v>
      </c>
      <c r="Y10" s="38"/>
    </row>
    <row r="11" spans="1:25" s="3" customFormat="1" ht="24.75" x14ac:dyDescent="0.25">
      <c r="B11" s="8" t="s">
        <v>13</v>
      </c>
      <c r="C11" s="9" t="s">
        <v>14</v>
      </c>
      <c r="D11" s="23">
        <v>23.03</v>
      </c>
      <c r="E11" s="8">
        <v>46</v>
      </c>
      <c r="F11" s="23">
        <f t="shared" si="7"/>
        <v>1059.3800000000001</v>
      </c>
      <c r="G11" s="24"/>
      <c r="H11" s="25">
        <f t="shared" si="8"/>
        <v>0</v>
      </c>
      <c r="I11" s="26">
        <f t="shared" si="9"/>
        <v>47.655999999999999</v>
      </c>
      <c r="J11" s="27">
        <f t="shared" si="10"/>
        <v>1097.5176799999999</v>
      </c>
      <c r="K11" s="28">
        <f t="shared" si="0"/>
        <v>0</v>
      </c>
      <c r="L11" s="29">
        <f t="shared" si="11"/>
        <v>0</v>
      </c>
      <c r="M11" s="30">
        <f t="shared" si="1"/>
        <v>48.513807999999997</v>
      </c>
      <c r="N11" s="31">
        <f t="shared" si="12"/>
        <v>1117.2729982400001</v>
      </c>
      <c r="O11" s="28">
        <f t="shared" si="2"/>
        <v>0</v>
      </c>
      <c r="P11" s="29">
        <f t="shared" si="13"/>
        <v>0</v>
      </c>
      <c r="Q11" s="26">
        <f t="shared" si="3"/>
        <v>49.387056543999996</v>
      </c>
      <c r="R11" s="27">
        <f t="shared" si="14"/>
        <v>1137.38391220832</v>
      </c>
      <c r="S11" s="28">
        <f t="shared" si="4"/>
        <v>0</v>
      </c>
      <c r="T11" s="29">
        <f t="shared" si="15"/>
        <v>0</v>
      </c>
      <c r="U11" s="26">
        <f t="shared" si="5"/>
        <v>50.276023561791995</v>
      </c>
      <c r="V11" s="27">
        <f t="shared" si="16"/>
        <v>1157.8568226280697</v>
      </c>
      <c r="W11" s="28">
        <f t="shared" si="6"/>
        <v>0</v>
      </c>
      <c r="X11" s="29">
        <f t="shared" si="17"/>
        <v>0</v>
      </c>
      <c r="Y11" s="38"/>
    </row>
    <row r="12" spans="1:25" s="3" customFormat="1" ht="24" x14ac:dyDescent="0.25">
      <c r="B12" s="8" t="s">
        <v>15</v>
      </c>
      <c r="C12" s="9"/>
      <c r="D12" s="23">
        <v>67.239999999999995</v>
      </c>
      <c r="E12" s="8">
        <v>51</v>
      </c>
      <c r="F12" s="23">
        <f t="shared" si="7"/>
        <v>3429.24</v>
      </c>
      <c r="G12" s="24"/>
      <c r="H12" s="25">
        <f t="shared" si="8"/>
        <v>0</v>
      </c>
      <c r="I12" s="26">
        <f t="shared" si="9"/>
        <v>52.835999999999999</v>
      </c>
      <c r="J12" s="27">
        <f t="shared" si="10"/>
        <v>3552.6926399999998</v>
      </c>
      <c r="K12" s="28">
        <f t="shared" si="0"/>
        <v>0</v>
      </c>
      <c r="L12" s="29">
        <f t="shared" si="11"/>
        <v>0</v>
      </c>
      <c r="M12" s="30">
        <f t="shared" si="1"/>
        <v>53.787047999999999</v>
      </c>
      <c r="N12" s="31">
        <f t="shared" si="12"/>
        <v>3616.6411075199994</v>
      </c>
      <c r="O12" s="28">
        <f t="shared" si="2"/>
        <v>0</v>
      </c>
      <c r="P12" s="29">
        <f t="shared" si="13"/>
        <v>0</v>
      </c>
      <c r="Q12" s="26">
        <f t="shared" si="3"/>
        <v>54.755214864000003</v>
      </c>
      <c r="R12" s="27">
        <f t="shared" si="14"/>
        <v>3681.74064745536</v>
      </c>
      <c r="S12" s="28">
        <f t="shared" si="4"/>
        <v>0</v>
      </c>
      <c r="T12" s="29">
        <f t="shared" si="15"/>
        <v>0</v>
      </c>
      <c r="U12" s="26">
        <f t="shared" si="5"/>
        <v>55.740808731552001</v>
      </c>
      <c r="V12" s="27">
        <f t="shared" si="16"/>
        <v>3748.0119791095563</v>
      </c>
      <c r="W12" s="28">
        <f t="shared" si="6"/>
        <v>0</v>
      </c>
      <c r="X12" s="29">
        <f t="shared" si="17"/>
        <v>0</v>
      </c>
      <c r="Y12" s="38"/>
    </row>
    <row r="13" spans="1:25" s="3" customFormat="1" ht="36" x14ac:dyDescent="0.25">
      <c r="B13" s="10" t="s">
        <v>16</v>
      </c>
      <c r="C13" s="11"/>
      <c r="D13" s="32">
        <v>4.41</v>
      </c>
      <c r="E13" s="10">
        <v>48</v>
      </c>
      <c r="F13" s="32">
        <f t="shared" si="7"/>
        <v>211.68</v>
      </c>
      <c r="G13" s="24"/>
      <c r="H13" s="33">
        <f t="shared" si="8"/>
        <v>0</v>
      </c>
      <c r="I13" s="26">
        <f t="shared" si="9"/>
        <v>49.728000000000002</v>
      </c>
      <c r="J13" s="27">
        <f t="shared" si="10"/>
        <v>219.30048000000002</v>
      </c>
      <c r="K13" s="28">
        <f t="shared" si="0"/>
        <v>0</v>
      </c>
      <c r="L13" s="29">
        <f t="shared" si="11"/>
        <v>0</v>
      </c>
      <c r="M13" s="30">
        <f t="shared" si="1"/>
        <v>50.623104000000005</v>
      </c>
      <c r="N13" s="31">
        <f t="shared" si="12"/>
        <v>223.24788864000004</v>
      </c>
      <c r="O13" s="28">
        <f t="shared" si="2"/>
        <v>0</v>
      </c>
      <c r="P13" s="29">
        <f t="shared" si="13"/>
        <v>0</v>
      </c>
      <c r="Q13" s="26">
        <f t="shared" si="3"/>
        <v>51.534319872000005</v>
      </c>
      <c r="R13" s="27">
        <f t="shared" si="14"/>
        <v>227.26635063552004</v>
      </c>
      <c r="S13" s="28">
        <f t="shared" si="4"/>
        <v>0</v>
      </c>
      <c r="T13" s="29">
        <f t="shared" si="15"/>
        <v>0</v>
      </c>
      <c r="U13" s="26">
        <f t="shared" si="5"/>
        <v>52.461937629696003</v>
      </c>
      <c r="V13" s="27">
        <f t="shared" si="16"/>
        <v>231.35714494695938</v>
      </c>
      <c r="W13" s="28">
        <f t="shared" si="6"/>
        <v>0</v>
      </c>
      <c r="X13" s="29">
        <f t="shared" si="17"/>
        <v>0</v>
      </c>
      <c r="Y13" s="39"/>
    </row>
    <row r="14" spans="1:25" s="3" customFormat="1" ht="36" x14ac:dyDescent="0.25">
      <c r="B14" s="10" t="s">
        <v>17</v>
      </c>
      <c r="C14" s="11"/>
      <c r="D14" s="32">
        <v>1.58</v>
      </c>
      <c r="E14" s="10">
        <v>80</v>
      </c>
      <c r="F14" s="32">
        <f t="shared" si="7"/>
        <v>126.4</v>
      </c>
      <c r="G14" s="24"/>
      <c r="H14" s="33">
        <f t="shared" si="8"/>
        <v>0</v>
      </c>
      <c r="I14" s="26">
        <f t="shared" si="9"/>
        <v>82.88</v>
      </c>
      <c r="J14" s="27">
        <f t="shared" si="10"/>
        <v>130.9504</v>
      </c>
      <c r="K14" s="28">
        <f t="shared" si="0"/>
        <v>0</v>
      </c>
      <c r="L14" s="29">
        <f t="shared" si="11"/>
        <v>0</v>
      </c>
      <c r="M14" s="30">
        <f t="shared" si="1"/>
        <v>84.371839999999992</v>
      </c>
      <c r="N14" s="31">
        <f t="shared" si="12"/>
        <v>133.3075072</v>
      </c>
      <c r="O14" s="28">
        <f t="shared" si="2"/>
        <v>0</v>
      </c>
      <c r="P14" s="29">
        <f t="shared" si="13"/>
        <v>0</v>
      </c>
      <c r="Q14" s="26">
        <f t="shared" si="3"/>
        <v>85.890533119999986</v>
      </c>
      <c r="R14" s="27">
        <f t="shared" si="14"/>
        <v>135.70704232959997</v>
      </c>
      <c r="S14" s="28">
        <f t="shared" si="4"/>
        <v>0</v>
      </c>
      <c r="T14" s="29">
        <f t="shared" si="15"/>
        <v>0</v>
      </c>
      <c r="U14" s="26">
        <f t="shared" si="5"/>
        <v>87.436562716159983</v>
      </c>
      <c r="V14" s="27">
        <f t="shared" si="16"/>
        <v>138.14976909153279</v>
      </c>
      <c r="W14" s="28">
        <f t="shared" si="6"/>
        <v>0</v>
      </c>
      <c r="X14" s="29">
        <f t="shared" si="17"/>
        <v>0</v>
      </c>
      <c r="Y14" s="39"/>
    </row>
    <row r="15" spans="1:25" s="3" customFormat="1" ht="36.75" x14ac:dyDescent="0.25">
      <c r="B15" s="8" t="s">
        <v>18</v>
      </c>
      <c r="C15" s="9" t="s">
        <v>19</v>
      </c>
      <c r="D15" s="23">
        <v>223.35000000000002</v>
      </c>
      <c r="E15" s="8">
        <v>26</v>
      </c>
      <c r="F15" s="23">
        <f t="shared" si="7"/>
        <v>5807.1</v>
      </c>
      <c r="G15" s="24"/>
      <c r="H15" s="25">
        <f t="shared" si="8"/>
        <v>0</v>
      </c>
      <c r="I15" s="26">
        <f t="shared" si="9"/>
        <v>26.936</v>
      </c>
      <c r="J15" s="27">
        <f t="shared" si="10"/>
        <v>6016.155600000001</v>
      </c>
      <c r="K15" s="28">
        <f t="shared" si="0"/>
        <v>0</v>
      </c>
      <c r="L15" s="29">
        <f t="shared" si="11"/>
        <v>0</v>
      </c>
      <c r="M15" s="30">
        <f t="shared" si="1"/>
        <v>27.420847999999999</v>
      </c>
      <c r="N15" s="31">
        <f t="shared" si="12"/>
        <v>6124.4464008000004</v>
      </c>
      <c r="O15" s="28">
        <f t="shared" si="2"/>
        <v>0</v>
      </c>
      <c r="P15" s="29">
        <f t="shared" si="13"/>
        <v>0</v>
      </c>
      <c r="Q15" s="26">
        <f t="shared" si="3"/>
        <v>27.914423264</v>
      </c>
      <c r="R15" s="27">
        <f t="shared" si="14"/>
        <v>6234.6864360144009</v>
      </c>
      <c r="S15" s="28">
        <f t="shared" si="4"/>
        <v>0</v>
      </c>
      <c r="T15" s="29">
        <f t="shared" si="15"/>
        <v>0</v>
      </c>
      <c r="U15" s="26">
        <f t="shared" si="5"/>
        <v>28.416882882751999</v>
      </c>
      <c r="V15" s="27">
        <f t="shared" si="16"/>
        <v>6346.9107918626596</v>
      </c>
      <c r="W15" s="28">
        <f t="shared" si="6"/>
        <v>0</v>
      </c>
      <c r="X15" s="29">
        <f t="shared" si="17"/>
        <v>0</v>
      </c>
      <c r="Y15" s="38"/>
    </row>
    <row r="16" spans="1:25" s="3" customFormat="1" x14ac:dyDescent="0.25">
      <c r="B16" s="8" t="s">
        <v>20</v>
      </c>
      <c r="C16" s="9"/>
      <c r="D16" s="23">
        <v>25.52</v>
      </c>
      <c r="E16" s="8">
        <v>26</v>
      </c>
      <c r="F16" s="23">
        <f t="shared" si="7"/>
        <v>663.52</v>
      </c>
      <c r="G16" s="24"/>
      <c r="H16" s="25">
        <f t="shared" si="8"/>
        <v>0</v>
      </c>
      <c r="I16" s="26">
        <f t="shared" si="9"/>
        <v>26.936</v>
      </c>
      <c r="J16" s="27">
        <f t="shared" si="10"/>
        <v>687.40671999999995</v>
      </c>
      <c r="K16" s="28">
        <f t="shared" si="0"/>
        <v>0</v>
      </c>
      <c r="L16" s="29">
        <f t="shared" si="11"/>
        <v>0</v>
      </c>
      <c r="M16" s="30">
        <f t="shared" si="1"/>
        <v>27.420847999999999</v>
      </c>
      <c r="N16" s="31">
        <f t="shared" si="12"/>
        <v>699.78004095999995</v>
      </c>
      <c r="O16" s="28">
        <f t="shared" si="2"/>
        <v>0</v>
      </c>
      <c r="P16" s="29">
        <f t="shared" si="13"/>
        <v>0</v>
      </c>
      <c r="Q16" s="26">
        <f t="shared" si="3"/>
        <v>27.914423264</v>
      </c>
      <c r="R16" s="27">
        <f t="shared" si="14"/>
        <v>712.37608169728003</v>
      </c>
      <c r="S16" s="28">
        <f t="shared" si="4"/>
        <v>0</v>
      </c>
      <c r="T16" s="29">
        <f t="shared" si="15"/>
        <v>0</v>
      </c>
      <c r="U16" s="26">
        <f t="shared" si="5"/>
        <v>28.416882882751999</v>
      </c>
      <c r="V16" s="27">
        <f t="shared" si="16"/>
        <v>725.19885116783098</v>
      </c>
      <c r="W16" s="28">
        <f t="shared" si="6"/>
        <v>0</v>
      </c>
      <c r="X16" s="29">
        <f t="shared" si="17"/>
        <v>0</v>
      </c>
      <c r="Y16" s="38"/>
    </row>
    <row r="17" spans="2:25" s="3" customFormat="1" x14ac:dyDescent="0.25">
      <c r="B17" s="8" t="s">
        <v>21</v>
      </c>
      <c r="C17" s="9"/>
      <c r="D17" s="23">
        <v>25.52</v>
      </c>
      <c r="E17" s="8">
        <v>12</v>
      </c>
      <c r="F17" s="23">
        <f t="shared" si="7"/>
        <v>306.24</v>
      </c>
      <c r="G17" s="24"/>
      <c r="H17" s="25">
        <f t="shared" si="8"/>
        <v>0</v>
      </c>
      <c r="I17" s="26">
        <f t="shared" si="9"/>
        <v>12.432</v>
      </c>
      <c r="J17" s="27">
        <f t="shared" si="10"/>
        <v>317.26463999999999</v>
      </c>
      <c r="K17" s="28">
        <f t="shared" si="0"/>
        <v>0</v>
      </c>
      <c r="L17" s="29">
        <f t="shared" si="11"/>
        <v>0</v>
      </c>
      <c r="M17" s="30">
        <f t="shared" si="1"/>
        <v>12.655776000000001</v>
      </c>
      <c r="N17" s="31">
        <f t="shared" si="12"/>
        <v>322.97540352000004</v>
      </c>
      <c r="O17" s="28">
        <f t="shared" si="2"/>
        <v>0</v>
      </c>
      <c r="P17" s="29">
        <f t="shared" si="13"/>
        <v>0</v>
      </c>
      <c r="Q17" s="26">
        <f t="shared" si="3"/>
        <v>12.883579968000001</v>
      </c>
      <c r="R17" s="27">
        <f t="shared" si="14"/>
        <v>328.78896078336004</v>
      </c>
      <c r="S17" s="28">
        <f t="shared" si="4"/>
        <v>0</v>
      </c>
      <c r="T17" s="29">
        <f t="shared" si="15"/>
        <v>0</v>
      </c>
      <c r="U17" s="26">
        <f t="shared" si="5"/>
        <v>13.115484407424001</v>
      </c>
      <c r="V17" s="27">
        <f t="shared" si="16"/>
        <v>334.70716207746051</v>
      </c>
      <c r="W17" s="28">
        <f t="shared" si="6"/>
        <v>0</v>
      </c>
      <c r="X17" s="29">
        <f t="shared" si="17"/>
        <v>0</v>
      </c>
      <c r="Y17" s="38"/>
    </row>
    <row r="18" spans="2:25" s="3" customFormat="1" ht="36.75" x14ac:dyDescent="0.25">
      <c r="B18" s="8" t="s">
        <v>22</v>
      </c>
      <c r="C18" s="9" t="s">
        <v>19</v>
      </c>
      <c r="D18" s="23">
        <v>60.599999999999994</v>
      </c>
      <c r="E18" s="8">
        <v>26</v>
      </c>
      <c r="F18" s="23">
        <f t="shared" si="7"/>
        <v>1575.6</v>
      </c>
      <c r="G18" s="24"/>
      <c r="H18" s="25">
        <f t="shared" si="8"/>
        <v>0</v>
      </c>
      <c r="I18" s="26">
        <f t="shared" si="9"/>
        <v>26.936</v>
      </c>
      <c r="J18" s="27">
        <f t="shared" si="10"/>
        <v>1632.3215999999998</v>
      </c>
      <c r="K18" s="28">
        <f t="shared" si="0"/>
        <v>0</v>
      </c>
      <c r="L18" s="29">
        <f t="shared" si="11"/>
        <v>0</v>
      </c>
      <c r="M18" s="30">
        <f t="shared" si="1"/>
        <v>27.420847999999999</v>
      </c>
      <c r="N18" s="31">
        <f t="shared" si="12"/>
        <v>1661.7033887999999</v>
      </c>
      <c r="O18" s="28">
        <f t="shared" si="2"/>
        <v>0</v>
      </c>
      <c r="P18" s="29">
        <f t="shared" si="13"/>
        <v>0</v>
      </c>
      <c r="Q18" s="26">
        <f t="shared" si="3"/>
        <v>27.914423264</v>
      </c>
      <c r="R18" s="27">
        <f t="shared" si="14"/>
        <v>1691.6140497983997</v>
      </c>
      <c r="S18" s="28">
        <f t="shared" si="4"/>
        <v>0</v>
      </c>
      <c r="T18" s="29">
        <f t="shared" si="15"/>
        <v>0</v>
      </c>
      <c r="U18" s="26">
        <f t="shared" si="5"/>
        <v>28.416882882751999</v>
      </c>
      <c r="V18" s="27">
        <f t="shared" si="16"/>
        <v>1722.063102694771</v>
      </c>
      <c r="W18" s="28">
        <f t="shared" si="6"/>
        <v>0</v>
      </c>
      <c r="X18" s="29">
        <f t="shared" si="17"/>
        <v>0</v>
      </c>
      <c r="Y18" s="38"/>
    </row>
    <row r="19" spans="2:25" s="3" customFormat="1" ht="36.75" x14ac:dyDescent="0.25">
      <c r="B19" s="8" t="s">
        <v>23</v>
      </c>
      <c r="C19" s="9" t="s">
        <v>19</v>
      </c>
      <c r="D19" s="23">
        <v>225.10000000000002</v>
      </c>
      <c r="E19" s="8">
        <v>21</v>
      </c>
      <c r="F19" s="23">
        <f t="shared" si="7"/>
        <v>4727.1000000000004</v>
      </c>
      <c r="G19" s="24"/>
      <c r="H19" s="25">
        <f t="shared" si="8"/>
        <v>0</v>
      </c>
      <c r="I19" s="26">
        <f t="shared" si="9"/>
        <v>21.756</v>
      </c>
      <c r="J19" s="27">
        <f t="shared" si="10"/>
        <v>4897.2756000000008</v>
      </c>
      <c r="K19" s="28">
        <f t="shared" si="0"/>
        <v>0</v>
      </c>
      <c r="L19" s="29">
        <f t="shared" si="11"/>
        <v>0</v>
      </c>
      <c r="M19" s="30">
        <f t="shared" si="1"/>
        <v>22.147608000000002</v>
      </c>
      <c r="N19" s="31">
        <f t="shared" si="12"/>
        <v>4985.4265608000005</v>
      </c>
      <c r="O19" s="28">
        <f t="shared" si="2"/>
        <v>0</v>
      </c>
      <c r="P19" s="29">
        <f t="shared" si="13"/>
        <v>0</v>
      </c>
      <c r="Q19" s="26">
        <f t="shared" si="3"/>
        <v>22.546264944000001</v>
      </c>
      <c r="R19" s="27">
        <f t="shared" si="14"/>
        <v>5075.164238894401</v>
      </c>
      <c r="S19" s="28">
        <f t="shared" si="4"/>
        <v>0</v>
      </c>
      <c r="T19" s="29">
        <f t="shared" si="15"/>
        <v>0</v>
      </c>
      <c r="U19" s="26">
        <f t="shared" si="5"/>
        <v>22.952097712992</v>
      </c>
      <c r="V19" s="27">
        <f t="shared" si="16"/>
        <v>5166.5171951944994</v>
      </c>
      <c r="W19" s="28">
        <f t="shared" si="6"/>
        <v>0</v>
      </c>
      <c r="X19" s="29">
        <f t="shared" si="17"/>
        <v>0</v>
      </c>
      <c r="Y19" s="38"/>
    </row>
    <row r="20" spans="2:25" s="3" customFormat="1" ht="36" x14ac:dyDescent="0.25">
      <c r="B20" s="8" t="s">
        <v>24</v>
      </c>
      <c r="C20" s="9"/>
      <c r="D20" s="23">
        <v>58.150000000000006</v>
      </c>
      <c r="E20" s="8">
        <v>125</v>
      </c>
      <c r="F20" s="23">
        <f t="shared" si="7"/>
        <v>7268.7500000000009</v>
      </c>
      <c r="G20" s="24"/>
      <c r="H20" s="25">
        <f t="shared" si="8"/>
        <v>0</v>
      </c>
      <c r="I20" s="26">
        <f t="shared" si="9"/>
        <v>129.5</v>
      </c>
      <c r="J20" s="27">
        <f t="shared" si="10"/>
        <v>7530.4250000000011</v>
      </c>
      <c r="K20" s="28">
        <f t="shared" si="0"/>
        <v>0</v>
      </c>
      <c r="L20" s="29">
        <f t="shared" si="11"/>
        <v>0</v>
      </c>
      <c r="M20" s="30">
        <f t="shared" si="1"/>
        <v>131.83099999999999</v>
      </c>
      <c r="N20" s="31">
        <f t="shared" si="12"/>
        <v>7665.9726499999997</v>
      </c>
      <c r="O20" s="28">
        <f t="shared" si="2"/>
        <v>0</v>
      </c>
      <c r="P20" s="29">
        <f t="shared" si="13"/>
        <v>0</v>
      </c>
      <c r="Q20" s="26">
        <f t="shared" si="3"/>
        <v>134.203958</v>
      </c>
      <c r="R20" s="27">
        <f t="shared" si="14"/>
        <v>7803.9601577000012</v>
      </c>
      <c r="S20" s="28">
        <f t="shared" si="4"/>
        <v>0</v>
      </c>
      <c r="T20" s="29">
        <f t="shared" si="15"/>
        <v>0</v>
      </c>
      <c r="U20" s="26">
        <f t="shared" si="5"/>
        <v>136.61962924400001</v>
      </c>
      <c r="V20" s="27">
        <f t="shared" si="16"/>
        <v>7944.4314405386012</v>
      </c>
      <c r="W20" s="28">
        <f t="shared" si="6"/>
        <v>0</v>
      </c>
      <c r="X20" s="29">
        <f t="shared" si="17"/>
        <v>0</v>
      </c>
      <c r="Y20" s="38"/>
    </row>
    <row r="21" spans="2:25" s="3" customFormat="1" ht="24" x14ac:dyDescent="0.25">
      <c r="B21" s="8" t="s">
        <v>25</v>
      </c>
      <c r="C21" s="9"/>
      <c r="D21" s="23">
        <v>1.34</v>
      </c>
      <c r="E21" s="8">
        <v>130</v>
      </c>
      <c r="F21" s="23">
        <f t="shared" si="7"/>
        <v>174.20000000000002</v>
      </c>
      <c r="G21" s="24"/>
      <c r="H21" s="25">
        <f t="shared" si="8"/>
        <v>0</v>
      </c>
      <c r="I21" s="26">
        <f t="shared" si="9"/>
        <v>134.68</v>
      </c>
      <c r="J21" s="27">
        <f t="shared" si="10"/>
        <v>180.47120000000001</v>
      </c>
      <c r="K21" s="28">
        <f t="shared" si="0"/>
        <v>0</v>
      </c>
      <c r="L21" s="29">
        <f t="shared" si="11"/>
        <v>0</v>
      </c>
      <c r="M21" s="30">
        <f t="shared" si="1"/>
        <v>137.10424</v>
      </c>
      <c r="N21" s="31">
        <f t="shared" si="12"/>
        <v>183.71968160000003</v>
      </c>
      <c r="O21" s="28">
        <f t="shared" si="2"/>
        <v>0</v>
      </c>
      <c r="P21" s="29">
        <f t="shared" si="13"/>
        <v>0</v>
      </c>
      <c r="Q21" s="26">
        <f t="shared" si="3"/>
        <v>139.57211632000002</v>
      </c>
      <c r="R21" s="27">
        <f t="shared" si="14"/>
        <v>187.02663586880004</v>
      </c>
      <c r="S21" s="28">
        <f t="shared" si="4"/>
        <v>0</v>
      </c>
      <c r="T21" s="29">
        <f t="shared" si="15"/>
        <v>0</v>
      </c>
      <c r="U21" s="26">
        <f t="shared" si="5"/>
        <v>142.08441441376002</v>
      </c>
      <c r="V21" s="27">
        <f t="shared" si="16"/>
        <v>190.39311531443843</v>
      </c>
      <c r="W21" s="28">
        <f t="shared" si="6"/>
        <v>0</v>
      </c>
      <c r="X21" s="29">
        <f t="shared" si="17"/>
        <v>0</v>
      </c>
      <c r="Y21" s="38"/>
    </row>
    <row r="22" spans="2:25" s="3" customFormat="1" ht="36.75" thickBot="1" x14ac:dyDescent="0.3">
      <c r="B22" s="8" t="s">
        <v>26</v>
      </c>
      <c r="C22" s="9"/>
      <c r="D22" s="23">
        <v>12.76</v>
      </c>
      <c r="E22" s="8">
        <v>130</v>
      </c>
      <c r="F22" s="23">
        <f t="shared" si="7"/>
        <v>1658.8</v>
      </c>
      <c r="G22" s="24"/>
      <c r="H22" s="25">
        <f t="shared" si="8"/>
        <v>0</v>
      </c>
      <c r="I22" s="26">
        <f t="shared" si="9"/>
        <v>134.68</v>
      </c>
      <c r="J22" s="27">
        <f t="shared" si="10"/>
        <v>1718.5168000000001</v>
      </c>
      <c r="K22" s="28">
        <f t="shared" si="0"/>
        <v>0</v>
      </c>
      <c r="L22" s="29">
        <f t="shared" si="11"/>
        <v>0</v>
      </c>
      <c r="M22" s="30">
        <f t="shared" si="1"/>
        <v>137.10424</v>
      </c>
      <c r="N22" s="31">
        <f t="shared" si="12"/>
        <v>1749.4501024000001</v>
      </c>
      <c r="O22" s="28">
        <f t="shared" si="2"/>
        <v>0</v>
      </c>
      <c r="P22" s="29">
        <f t="shared" si="13"/>
        <v>0</v>
      </c>
      <c r="Q22" s="26">
        <f t="shared" si="3"/>
        <v>139.57211632000002</v>
      </c>
      <c r="R22" s="27">
        <f t="shared" si="14"/>
        <v>1780.9402042432002</v>
      </c>
      <c r="S22" s="28">
        <f t="shared" si="4"/>
        <v>0</v>
      </c>
      <c r="T22" s="29">
        <f t="shared" si="15"/>
        <v>0</v>
      </c>
      <c r="U22" s="26">
        <f t="shared" si="5"/>
        <v>142.08441441376002</v>
      </c>
      <c r="V22" s="27">
        <f t="shared" si="16"/>
        <v>1812.9971279195777</v>
      </c>
      <c r="W22" s="28">
        <f t="shared" si="6"/>
        <v>0</v>
      </c>
      <c r="X22" s="29">
        <f t="shared" si="17"/>
        <v>0</v>
      </c>
      <c r="Y22" s="38"/>
    </row>
    <row r="23" spans="2:25" ht="16.5" thickBot="1" x14ac:dyDescent="0.3">
      <c r="B23" s="12" t="s">
        <v>27</v>
      </c>
      <c r="C23" s="13"/>
      <c r="D23" s="14"/>
      <c r="E23" s="16"/>
      <c r="F23" s="17">
        <f>SUM(F4:F22)</f>
        <v>34160.74</v>
      </c>
      <c r="G23" s="18"/>
      <c r="H23" s="19">
        <f>SUM(H4:H22)</f>
        <v>0</v>
      </c>
      <c r="I23" s="20"/>
      <c r="J23" s="34">
        <f>SUM(J4:J22)</f>
        <v>35390.526639999996</v>
      </c>
      <c r="K23" s="21"/>
      <c r="L23" s="22">
        <f>SUM(L4:L22)</f>
        <v>0</v>
      </c>
      <c r="M23" s="20"/>
      <c r="N23" s="34">
        <f>SUM(N4:N22)</f>
        <v>36027.556119519999</v>
      </c>
      <c r="O23" s="21"/>
      <c r="P23" s="22">
        <f>SUM(P4:P22)</f>
        <v>0</v>
      </c>
      <c r="Q23" s="20"/>
      <c r="R23" s="34">
        <f>SUM(R4:R22)</f>
        <v>36676.052129671363</v>
      </c>
      <c r="S23" s="21"/>
      <c r="T23" s="22">
        <f>SUM(T4:T22)</f>
        <v>0</v>
      </c>
      <c r="U23" s="20"/>
      <c r="V23" s="34">
        <f>SUM(V4:V22)</f>
        <v>37336.221068005449</v>
      </c>
      <c r="W23" s="21"/>
      <c r="X23" s="22">
        <f>SUM(X4:X22)</f>
        <v>0</v>
      </c>
      <c r="Y23" s="15"/>
    </row>
    <row r="24" spans="2:25" ht="16.5" thickBot="1" x14ac:dyDescent="0.3">
      <c r="B24" s="35" t="s">
        <v>38</v>
      </c>
      <c r="C24" s="44">
        <f>H23+L23+P23+T23+X23</f>
        <v>0</v>
      </c>
      <c r="D24" s="45"/>
      <c r="E24" s="42"/>
      <c r="F24" s="42"/>
    </row>
    <row r="25" spans="2:25" x14ac:dyDescent="0.25">
      <c r="B25" s="40"/>
      <c r="C25" s="41"/>
      <c r="D25" s="42"/>
      <c r="E25" s="43">
        <v>1.036</v>
      </c>
      <c r="F25" s="43">
        <v>1.018</v>
      </c>
    </row>
    <row r="26" spans="2:25" x14ac:dyDescent="0.25">
      <c r="B26" s="40"/>
      <c r="C26" s="49" t="s">
        <v>40</v>
      </c>
      <c r="D26" s="42"/>
      <c r="E26" s="42"/>
      <c r="F26" s="42"/>
      <c r="M26" s="50" t="s">
        <v>39</v>
      </c>
    </row>
    <row r="28" spans="2:25" x14ac:dyDescent="0.25">
      <c r="I28" s="36"/>
    </row>
    <row r="31" spans="2:25" x14ac:dyDescent="0.25">
      <c r="I31" s="37"/>
    </row>
  </sheetData>
  <sheetProtection algorithmName="SHA-512" hashValue="+ZKwclKvolfr8NGnZuJFB45XRcG0K1m8Ilw83ZzAb3wyLo0MOnMnvo5gdG++3RGV1AsjJZKGV0nW1dN16L4o2w==" saltValue="fUQBDJZ+MV9CCOGt9Bg7dw==" spinCount="100000" sheet="1" objects="1" scenarios="1"/>
  <mergeCells count="6">
    <mergeCell ref="U2:X2"/>
    <mergeCell ref="C24:D24"/>
    <mergeCell ref="E2:H2"/>
    <mergeCell ref="I2:L2"/>
    <mergeCell ref="M2:P2"/>
    <mergeCell ref="Q2:T2"/>
  </mergeCells>
  <dataValidations count="1">
    <dataValidation type="decimal" operator="lessThanOrEqual" allowBlank="1" showInputMessage="1" showErrorMessage="1" sqref="K4:K22 S4:S22 O4:O22 W4:W22 G4:G22">
      <formula1>E4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2023-08-08T12:17:25Z</dcterms:created>
  <dcterms:modified xsi:type="dcterms:W3CDTF">2023-08-29T09:28:27Z</dcterms:modified>
</cp:coreProperties>
</file>