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515" windowHeight="13875"/>
  </bookViews>
  <sheets>
    <sheet name="Hoja1" sheetId="1" r:id="rId1"/>
    <sheet name="Hoja2" sheetId="2" r:id="rId2"/>
    <sheet name="Hoja3" sheetId="3" r:id="rId3"/>
  </sheets>
  <calcPr calcId="145621" fullPrecision="0"/>
</workbook>
</file>

<file path=xl/calcChain.xml><?xml version="1.0" encoding="utf-8"?>
<calcChain xmlns="http://schemas.openxmlformats.org/spreadsheetml/2006/main">
  <c r="M123" i="1" l="1"/>
  <c r="L123" i="1"/>
  <c r="M121" i="1"/>
  <c r="M100" i="1"/>
  <c r="M119" i="1"/>
  <c r="K100" i="1"/>
  <c r="L100" i="1"/>
  <c r="L119" i="1"/>
  <c r="M112" i="1"/>
  <c r="M117" i="1"/>
  <c r="K112" i="1"/>
  <c r="K117" i="1"/>
  <c r="L112" i="1"/>
  <c r="J116" i="1"/>
  <c r="J115" i="1"/>
  <c r="J114" i="1"/>
  <c r="M106" i="1"/>
  <c r="M110" i="1"/>
  <c r="K106" i="1"/>
  <c r="K110" i="1"/>
  <c r="L106" i="1"/>
  <c r="J109" i="1"/>
  <c r="J108" i="1"/>
  <c r="M101" i="1"/>
  <c r="M104" i="1"/>
  <c r="K101" i="1"/>
  <c r="K104" i="1"/>
  <c r="L101" i="1"/>
  <c r="J103" i="1"/>
  <c r="M77" i="1"/>
  <c r="M98" i="1"/>
  <c r="K77" i="1"/>
  <c r="L77" i="1"/>
  <c r="L98" i="1"/>
  <c r="M93" i="1"/>
  <c r="M96" i="1"/>
  <c r="K93" i="1"/>
  <c r="K96" i="1"/>
  <c r="L93" i="1"/>
  <c r="J95" i="1"/>
  <c r="M88" i="1"/>
  <c r="M91" i="1"/>
  <c r="K88" i="1"/>
  <c r="K91" i="1"/>
  <c r="L88" i="1"/>
  <c r="J90" i="1"/>
  <c r="M83" i="1"/>
  <c r="M86" i="1"/>
  <c r="K83" i="1"/>
  <c r="K86" i="1"/>
  <c r="L83" i="1"/>
  <c r="J85" i="1"/>
  <c r="M78" i="1"/>
  <c r="M81" i="1"/>
  <c r="K78" i="1"/>
  <c r="K81" i="1"/>
  <c r="L78" i="1"/>
  <c r="J80" i="1"/>
  <c r="M72" i="1"/>
  <c r="M75" i="1"/>
  <c r="K72" i="1"/>
  <c r="L72" i="1"/>
  <c r="L75" i="1"/>
  <c r="M73" i="1"/>
  <c r="M4" i="1"/>
  <c r="M70" i="1"/>
  <c r="K4" i="1"/>
  <c r="L4" i="1"/>
  <c r="L70" i="1"/>
  <c r="M49" i="1"/>
  <c r="M68" i="1"/>
  <c r="K49" i="1"/>
  <c r="K68" i="1"/>
  <c r="L49" i="1"/>
  <c r="J60" i="1"/>
  <c r="M36" i="1"/>
  <c r="M47" i="1"/>
  <c r="K36" i="1"/>
  <c r="K47" i="1"/>
  <c r="L36" i="1"/>
  <c r="J46" i="1"/>
  <c r="J45" i="1"/>
  <c r="J44" i="1"/>
  <c r="J43" i="1"/>
  <c r="J42" i="1"/>
  <c r="J41" i="1"/>
  <c r="J40" i="1"/>
  <c r="J39" i="1"/>
  <c r="J38" i="1"/>
  <c r="M31" i="1"/>
  <c r="M34" i="1"/>
  <c r="K31" i="1"/>
  <c r="K34" i="1"/>
  <c r="L31" i="1"/>
  <c r="J33" i="1"/>
  <c r="M18" i="1"/>
  <c r="M29" i="1"/>
  <c r="K18" i="1"/>
  <c r="K29" i="1"/>
  <c r="L18" i="1"/>
  <c r="J28" i="1"/>
  <c r="J27" i="1"/>
  <c r="J26" i="1"/>
  <c r="J25" i="1"/>
  <c r="J24" i="1"/>
  <c r="J23" i="1"/>
  <c r="J22" i="1"/>
  <c r="J21" i="1"/>
  <c r="J20" i="1"/>
  <c r="M5" i="1"/>
  <c r="M16" i="1"/>
  <c r="K5" i="1"/>
  <c r="K16" i="1"/>
  <c r="L5" i="1"/>
  <c r="J15" i="1"/>
  <c r="J14" i="1"/>
  <c r="J13" i="1"/>
  <c r="J12" i="1"/>
  <c r="J11" i="1"/>
  <c r="J10" i="1"/>
  <c r="J9" i="1"/>
  <c r="J8" i="1"/>
  <c r="J7" i="1"/>
</calcChain>
</file>

<file path=xl/comments1.xml><?xml version="1.0" encoding="utf-8"?>
<comments xmlns="http://schemas.openxmlformats.org/spreadsheetml/2006/main">
  <authors>
    <author>Ricardo Pascual Ustárroz</author>
  </authors>
  <commentList>
    <comment ref="A3" authorId="0">
      <text>
        <r>
          <rPr>
            <b/>
            <sz val="9"/>
            <color indexed="81"/>
            <rFont val="Tahoma"/>
            <charset val="1"/>
          </rPr>
          <t>Código del concepto. Ver colores en "Entorno de trabajo: Apariencia"</t>
        </r>
      </text>
    </comment>
    <comment ref="B3" authorId="0">
      <text>
        <r>
          <rPr>
            <b/>
            <sz val="9"/>
            <color indexed="81"/>
            <rFont val="Tahoma"/>
            <charset val="1"/>
          </rPr>
          <t>Naturaleza del concepto (ver menú contextual)</t>
        </r>
      </text>
    </comment>
    <comment ref="C3" authorId="0">
      <text>
        <r>
          <rPr>
            <b/>
            <sz val="9"/>
            <color indexed="81"/>
            <rFont val="Tahoma"/>
            <charset val="1"/>
          </rPr>
          <t>Unidad principal de medida del concepto</t>
        </r>
      </text>
    </comment>
    <comment ref="D3" authorId="0">
      <text>
        <r>
          <rPr>
            <b/>
            <sz val="9"/>
            <color indexed="81"/>
            <rFont val="Tahoma"/>
            <charset val="1"/>
          </rPr>
          <t>Descripción corta. Ver colores en "Entorno de trabajo: Apariencia"</t>
        </r>
      </text>
    </comment>
    <comment ref="E3" authorId="0">
      <text>
        <r>
          <rPr>
            <b/>
            <sz val="9"/>
            <color indexed="81"/>
            <rFont val="Tahoma"/>
            <charset val="1"/>
          </rPr>
          <t>Descripción corta de la línea de medición</t>
        </r>
      </text>
    </comment>
    <comment ref="F3" authorId="0">
      <text>
        <r>
          <rPr>
            <b/>
            <sz val="9"/>
            <color indexed="81"/>
            <rFont val="Tahoma"/>
            <charset val="1"/>
          </rPr>
          <t>Columna A: Número de unidades iguales de la línea de medición</t>
        </r>
      </text>
    </comment>
    <comment ref="G3" authorId="0">
      <text>
        <r>
          <rPr>
            <b/>
            <sz val="9"/>
            <color indexed="81"/>
            <rFont val="Tahoma"/>
            <charset val="1"/>
          </rPr>
          <t>Columna B: Longitud de la línea de medición</t>
        </r>
      </text>
    </comment>
    <comment ref="H3" authorId="0">
      <text>
        <r>
          <rPr>
            <b/>
            <sz val="9"/>
            <color indexed="81"/>
            <rFont val="Tahoma"/>
            <charset val="1"/>
          </rPr>
          <t>Columna C: Anchura de la línea de medición</t>
        </r>
      </text>
    </comment>
    <comment ref="I3" authorId="0">
      <text>
        <r>
          <rPr>
            <b/>
            <sz val="9"/>
            <color indexed="81"/>
            <rFont val="Tahoma"/>
            <charset val="1"/>
          </rPr>
          <t>Columna D: Altura de la línea de medición</t>
        </r>
      </text>
    </comment>
    <comment ref="J3" authorId="0">
      <text>
        <r>
          <rPr>
            <b/>
            <sz val="9"/>
            <color indexed="81"/>
            <rFont val="Tahoma"/>
            <charset val="1"/>
          </rPr>
          <t>Cantidad Verde: Referencia a otra partida</t>
        </r>
      </text>
    </comment>
    <comment ref="K3" authorId="0">
      <text>
        <r>
          <rPr>
            <b/>
            <sz val="9"/>
            <color indexed="81"/>
            <rFont val="Tahoma"/>
            <charset val="1"/>
          </rPr>
          <t>Rendimiento o cantidad presupuestada</t>
        </r>
      </text>
    </comment>
    <comment ref="L3" authorId="0">
      <text>
        <r>
          <rPr>
            <b/>
            <sz val="9"/>
            <color indexed="81"/>
            <rFont val="Tahoma"/>
            <charset val="1"/>
          </rPr>
          <t>Precio unitario en el presupuesto</t>
        </r>
      </text>
    </comment>
    <comment ref="M3" authorId="0">
      <text>
        <r>
          <rPr>
            <b/>
            <sz val="9"/>
            <color indexed="81"/>
            <rFont val="Tahoma"/>
            <charset val="1"/>
          </rPr>
          <t>Importe del presupuesto</t>
        </r>
      </text>
    </comment>
  </commentList>
</comments>
</file>

<file path=xl/sharedStrings.xml><?xml version="1.0" encoding="utf-8"?>
<sst xmlns="http://schemas.openxmlformats.org/spreadsheetml/2006/main" count="189" uniqueCount="108">
  <si>
    <t/>
  </si>
  <si>
    <t>Presupuesto</t>
  </si>
  <si>
    <t>Código</t>
  </si>
  <si>
    <t>Resumen</t>
  </si>
  <si>
    <t>ImpPres</t>
  </si>
  <si>
    <t>NatC</t>
  </si>
  <si>
    <t>Ud</t>
  </si>
  <si>
    <t>CanPres</t>
  </si>
  <si>
    <t>Pres</t>
  </si>
  <si>
    <t>Comentario</t>
  </si>
  <si>
    <t>N</t>
  </si>
  <si>
    <t>Longitud</t>
  </si>
  <si>
    <t>Anchura</t>
  </si>
  <si>
    <t>Altura</t>
  </si>
  <si>
    <t>Cantidad</t>
  </si>
  <si>
    <t>01</t>
  </si>
  <si>
    <t>Demoliciones y desescombro</t>
  </si>
  <si>
    <t>Capítulo</t>
  </si>
  <si>
    <t>E01</t>
  </si>
  <si>
    <t>desmontajes de barandas horizontales</t>
  </si>
  <si>
    <t>Partida</t>
  </si>
  <si>
    <t>m</t>
  </si>
  <si>
    <t>Demolición de estructuras mixtas, formadas por jácenas de hormigón armado y pilares metálicos (sin forjados) o viceversa, por medios manuales, incluyendo limpieza y retirada de escombros a pie de carga, sin transporte al vertedero y con p.p. de medios auxiliares, y sin medidas de protección colectivas. Medida la superficie de forjado sin descontar huecos. Demolición según Capítulo 36 del Código Estructural y NTE-ADD/1975-15-16. Máquinas y herramientas con marcado CE según Directiva 2006/42/CE.</t>
  </si>
  <si>
    <t>banda este</t>
  </si>
  <si>
    <t>banda oeste</t>
  </si>
  <si>
    <t>fondo norte</t>
  </si>
  <si>
    <t>fondo sur</t>
  </si>
  <si>
    <t>Total E01</t>
  </si>
  <si>
    <t>E02</t>
  </si>
  <si>
    <t>cortes de bases</t>
  </si>
  <si>
    <t>ud</t>
  </si>
  <si>
    <t>Corte en hormigón mediante equipo de corte de disco diamantado, para un espesor máximo de corte de 30 cm, con refrigeración de disco con agua; válido para soportes en vertical o inclinados; incluyendo replanteo de corte, implantación del equipo, preparación de la zona de trabajo y ejecución del corte; i/p.p. de transporte de maquinaria, desmontaje y limpieza del tajo y retirada de escombros a pie de carga. Máquinas y herramientas con marcado CE según Directiva 2006/42/CE.</t>
  </si>
  <si>
    <t>Total E02</t>
  </si>
  <si>
    <t>E05</t>
  </si>
  <si>
    <t>CORTE perfil acero conformado CON DISCO e=30 cm</t>
  </si>
  <si>
    <t>Corte transvesal en estrucutir metálica mediante equipo de corte de disco diamantado, para un espesor máximo de corte de 30 cm, con refrigeración de disco con agua; válido para soportes en vertical o inclinados; incluyendo replanteo de corte, implantación del equipo, preparación de la zona de trabajo y ejecución del corte; i/p.p. de transporte de maquinaria, desmontaje y limpieza del tajo y retirada de escombros a pie de carga. Máquinas y herramientas con marcado CE según Directiva 2006/42/CE.</t>
  </si>
  <si>
    <t>postes HEB 300</t>
  </si>
  <si>
    <t>Total E05</t>
  </si>
  <si>
    <t>E03</t>
  </si>
  <si>
    <t>abujardado de hormigón de las bases</t>
  </si>
  <si>
    <t>m²</t>
  </si>
  <si>
    <t>Abujardado de superficie de corte de homgón con disco previa limpieza de zona a tratar. Medida la unidad terminada. I/p.p. de medios auxiliares</t>
  </si>
  <si>
    <t>Total E03</t>
  </si>
  <si>
    <t>E04</t>
  </si>
  <si>
    <t>CARGA, TRANSPORTE Y CANON PLANTA RCD &lt;10 km MAQ/CAM. ESCOMBRO LIMPIO</t>
  </si>
  <si>
    <t>t</t>
  </si>
  <si>
    <t>Carga y transporte de escombros limpios (sin maderas, chatarra, plásticos...) a planta de residuos de construcción autorizado por transportista autorizado (por la Consejería de Medio Ambiente de la Comunidad Autónoma correspondiente), a una distancia menor de 10 km, considerando ida y vuelta, en camiones basculantes de hasta 15 t de peso, cargados con pala cargadora media, incluso canon de vertedero, sin medidas de protección colectivas. Según Real Decreto 105/2008, de 1 de febrero por el que se regula la producción y gestión de los residuos de construcción y demolición.</t>
  </si>
  <si>
    <t>2.5</t>
  </si>
  <si>
    <t>bandillas</t>
  </si>
  <si>
    <t>postes HEB200</t>
  </si>
  <si>
    <t>0.0613</t>
  </si>
  <si>
    <t>Total E04</t>
  </si>
  <si>
    <t>Total 01</t>
  </si>
  <si>
    <t>02</t>
  </si>
  <si>
    <t>Barandillas</t>
  </si>
  <si>
    <t>E06</t>
  </si>
  <si>
    <t>Valla tubular de acero galvanizado roscado d70*2 mm, altura 1 ,05 y postes cada 2.5 m</t>
  </si>
  <si>
    <t>Suministro y colocación de valla tubular roscada de perfiles tubulares de acero galvanizado de 70 mm de diametro y 2 mm de pared, unidos mediante piezas de T y L , con apoyos verticales cada 2,50 m y barandilla apouyo horizontal superior, ambos de tubo galvanizado de 70 mm a una altura de 1,05 m, fijado a base de hormigón en solera mediante embutido en la misma realizado con perforadora tubular con maquina perforadora y empotramiento de 30 cm en la base, fijado con mortero rápido, incluidos recibido, remates de pavimento y limpieza, asi como recortes y adaptaciones a las medidas reales y pasos.</t>
  </si>
  <si>
    <t>Total 02</t>
  </si>
  <si>
    <t>03</t>
  </si>
  <si>
    <t>Albañilería</t>
  </si>
  <si>
    <t>E07</t>
  </si>
  <si>
    <t>DESTOCONADO ÁRBOL d&gt;50 cm CON TRANSPORTE A VERTEDERO &lt;10km</t>
  </si>
  <si>
    <t>u</t>
  </si>
  <si>
    <t>Destoconado de árbol de diámetro mayor de 50 cm, hasta una profundidad no inferior a 50 cm por debajo de la rasante de explanación, incluso carga y transporte a vertedero o planta de reciclaje del tocón y relleno de tierra compactada del hueco resultante y con parte proporcional de medios auxiliares. Conforme a ORDEN FOM/1382/2002-PG3-Art.300 y RD 105/2008.</t>
  </si>
  <si>
    <t>salida vestuarios</t>
  </si>
  <si>
    <t>Total E07</t>
  </si>
  <si>
    <t>E08</t>
  </si>
  <si>
    <t>EXCAVACIÓN VACIADO MANUAL DE TERRENOS COMPACTOS &lt;2 m A BORDES</t>
  </si>
  <si>
    <t>m³</t>
  </si>
  <si>
    <t>Excavación a cielo abierto en vaciados, hasta 2 m de profundidad en terrenos compactos por medios manuales, con extracción de tierras a los bordes, sin carga ni transporte al vertedero, incluida parte proporcional de medios auxiliares. Según CTE DB-SE-C y NTE-ADV.</t>
  </si>
  <si>
    <t>arcorques</t>
  </si>
  <si>
    <t>Total E08</t>
  </si>
  <si>
    <t>E09</t>
  </si>
  <si>
    <t>COMPACTACIÓN TERRENO CIELO ABIERTO MECÁNICO C/APORTE</t>
  </si>
  <si>
    <t>Compactación de terrenos a cielo abierto, por medios mecánicos, con aporte de tierras, incluido regado de los mismos, sin definir grado de compactación mínimo y con parte proporcional de medios auxiliares. Según CTE DB-SE-C Y UNE 103500:1994.</t>
  </si>
  <si>
    <t>alcorques</t>
  </si>
  <si>
    <t>Total E09</t>
  </si>
  <si>
    <t>E10</t>
  </si>
  <si>
    <t>SOLERA HORMIGÓN EN MASA HM-20/B/40/XC1, XC2 o XC3 VERT. MANUAL e=20 cm</t>
  </si>
  <si>
    <t>Solera de hormigón en masa HM-20/B/40/XC1, XC2 o XC3, elaborado en central, de resistencia característica a compresión 20 MPa (N/mm2), de consistencia blanda, tamaño máximo del árido de 40 mm, en elementos enterrados, o interiores sometidos a humedades relativas medias-altas (&gt;65%) o a condensaciones, o elementos exteriores con alta precipitación; con un espesor medio de 20 cm. Totalmente realizada; i/p.p. de vertido por medios manuales, extendido, vibrado y regleado. Según normas Código Estructural y NTE-RSS. Componentes del hormigón con marcado CE y DdP (Declaración de prestaciones) según Reglamento (UE) 305/2011.</t>
  </si>
  <si>
    <t>Total E10</t>
  </si>
  <si>
    <t>Total 03</t>
  </si>
  <si>
    <t>04</t>
  </si>
  <si>
    <t>Alumbrado</t>
  </si>
  <si>
    <t>E11</t>
  </si>
  <si>
    <t>desmontaje de luminaria led</t>
  </si>
  <si>
    <t>Desmontaje de luminria LED sobre pote de 4 metros y traslado a almacenes municipales para depósito, manteniendo la instalación para nueva luminaria.</t>
  </si>
  <si>
    <t>acceso al campo</t>
  </si>
  <si>
    <t>Total E11</t>
  </si>
  <si>
    <t>E12</t>
  </si>
  <si>
    <t>brazo de desdoble de luminarias para báculos rectos de 4 metros</t>
  </si>
  <si>
    <t>Instalación de pieza de desdoble de baculo de 4 metros para montaje de 2 luminarias opuestas, incluso colocación, medios auxiliares de elevación, fijación y cableado del mismo, totalmente terminado, probado y sellado.</t>
  </si>
  <si>
    <t>báculos de acceso</t>
  </si>
  <si>
    <t>báculo de vestuarios</t>
  </si>
  <si>
    <t>Total E12</t>
  </si>
  <si>
    <t>E13</t>
  </si>
  <si>
    <t>LUMINARIA LED PLANA VIARIO ALUMINIO 4900 lm</t>
  </si>
  <si>
    <t>Luminaria LED forma plana, para colocar sobre poste o lateral de 42-60 o 60-76 mm de diámetro de acoplamiento e inclinación (-15º, -10º, -5º, 0,5º, 10º, 15º); carcasa y marco de aluminio inyectado a alta presión y cierre de vidrio plano templado, grado de protección IP66 - IK08 / Clase II y aislamiento clase F, según UNE-EN60598 y EN-50102. Óptica de haz medio, equipado con módulo LED de 4900 lm y consumo de 42 W con Tª de color blanco neutro (3000 K), fuente de alimentación y driver integrado; altura de montaje recomendada de 4 a 8 m, para alumbrado de viales. Con curva asimétrica. Con marcado CE según Reglamento (UE) 305/201. Instalado, incluyendo replanteo, elementos de anclaje y conexionado.</t>
  </si>
  <si>
    <t>accesos</t>
  </si>
  <si>
    <t>antiguo parque</t>
  </si>
  <si>
    <t>vestuarios</t>
  </si>
  <si>
    <t>Total E13</t>
  </si>
  <si>
    <t>Total 04</t>
  </si>
  <si>
    <t>05</t>
  </si>
  <si>
    <t>Seguridad y Salud</t>
  </si>
  <si>
    <t xml:space="preserve">3% sobre PEM de obra (105.000)
</t>
  </si>
  <si>
    <t>Total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</si>
</sst>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?????????"/>
  </numFmts>
  <fonts count="7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4" fillId="0" borderId="0" xfId="0" applyNumberFormat="1" applyFont="1"/>
    <xf numFmtId="0" fontId="4" fillId="0" borderId="0" xfId="0" applyFont="1"/>
    <xf numFmtId="49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49" fontId="6" fillId="0" borderId="0" xfId="0" applyNumberFormat="1" applyFont="1" applyAlignment="1">
      <alignment vertical="top"/>
    </xf>
    <xf numFmtId="49" fontId="6" fillId="0" borderId="0" xfId="0" applyNumberFormat="1" applyFont="1" applyAlignment="1">
      <alignment vertical="top" wrapText="1"/>
    </xf>
    <xf numFmtId="49" fontId="6" fillId="0" borderId="0" xfId="0" applyNumberFormat="1" applyFont="1" applyAlignment="1">
      <alignment horizontal="right" vertical="top"/>
    </xf>
    <xf numFmtId="49" fontId="3" fillId="3" borderId="0" xfId="0" applyNumberFormat="1" applyFont="1" applyFill="1" applyAlignment="1">
      <alignment vertical="top"/>
    </xf>
    <xf numFmtId="49" fontId="3" fillId="3" borderId="0" xfId="0" applyNumberFormat="1" applyFont="1" applyFill="1" applyAlignment="1">
      <alignment vertical="top" wrapText="1"/>
    </xf>
    <xf numFmtId="0" fontId="3" fillId="3" borderId="0" xfId="0" applyFont="1" applyFill="1" applyAlignment="1">
      <alignment vertical="top"/>
    </xf>
    <xf numFmtId="3" fontId="3" fillId="2" borderId="0" xfId="0" applyNumberFormat="1" applyFont="1" applyFill="1" applyAlignment="1">
      <alignment vertical="top"/>
    </xf>
    <xf numFmtId="4" fontId="3" fillId="2" borderId="0" xfId="0" applyNumberFormat="1" applyFont="1" applyFill="1" applyAlignment="1">
      <alignment vertical="top"/>
    </xf>
    <xf numFmtId="49" fontId="2" fillId="0" borderId="0" xfId="0" applyNumberFormat="1" applyFont="1" applyAlignment="1">
      <alignment vertical="top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/>
    </xf>
    <xf numFmtId="4" fontId="2" fillId="2" borderId="0" xfId="0" applyNumberFormat="1" applyFont="1" applyFill="1" applyAlignment="1">
      <alignment vertical="top"/>
    </xf>
    <xf numFmtId="0" fontId="2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49" fontId="3" fillId="0" borderId="0" xfId="0" applyNumberFormat="1" applyFont="1" applyAlignment="1">
      <alignment vertical="top"/>
    </xf>
    <xf numFmtId="0" fontId="2" fillId="4" borderId="0" xfId="0" applyFont="1" applyFill="1" applyAlignment="1">
      <alignment vertical="top"/>
    </xf>
    <xf numFmtId="0" fontId="2" fillId="4" borderId="0" xfId="0" applyFont="1" applyFill="1" applyAlignment="1">
      <alignment vertical="top" wrapText="1"/>
    </xf>
    <xf numFmtId="3" fontId="2" fillId="0" borderId="0" xfId="0" applyNumberFormat="1" applyFont="1" applyAlignment="1">
      <alignment vertical="top"/>
    </xf>
    <xf numFmtId="3" fontId="3" fillId="3" borderId="0" xfId="0" applyNumberFormat="1" applyFont="1" applyFill="1" applyAlignment="1">
      <alignment vertical="top"/>
    </xf>
    <xf numFmtId="4" fontId="3" fillId="3" borderId="0" xfId="0" applyNumberFormat="1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baseColWidth="10" defaultRowHeight="15" x14ac:dyDescent="0.25"/>
  <cols>
    <col min="1" max="1" width="15.5703125" bestFit="1" customWidth="1"/>
    <col min="2" max="2" width="6.5703125" customWidth="1"/>
    <col min="3" max="3" width="3.7109375" customWidth="1"/>
    <col min="4" max="4" width="32.85546875" customWidth="1"/>
    <col min="5" max="5" width="15" bestFit="1" customWidth="1"/>
    <col min="6" max="6" width="11.7109375" bestFit="1" customWidth="1"/>
    <col min="7" max="7" width="8.5703125" customWidth="1"/>
    <col min="8" max="8" width="8.140625" customWidth="1"/>
    <col min="9" max="9" width="6.5703125" customWidth="1"/>
    <col min="10" max="10" width="8.7109375" customWidth="1"/>
    <col min="11" max="11" width="7.85546875" customWidth="1"/>
    <col min="12" max="13" width="8.7109375" customWidth="1"/>
  </cols>
  <sheetData>
    <row r="1" spans="1:13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8.75" x14ac:dyDescent="0.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5">
      <c r="A3" s="5" t="s">
        <v>2</v>
      </c>
      <c r="B3" s="5" t="s">
        <v>5</v>
      </c>
      <c r="C3" s="5" t="s">
        <v>6</v>
      </c>
      <c r="D3" s="6" t="s">
        <v>3</v>
      </c>
      <c r="E3" s="5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7" t="s">
        <v>14</v>
      </c>
      <c r="K3" s="7" t="s">
        <v>7</v>
      </c>
      <c r="L3" s="7" t="s">
        <v>8</v>
      </c>
      <c r="M3" s="7" t="s">
        <v>4</v>
      </c>
    </row>
    <row r="4" spans="1:13" x14ac:dyDescent="0.25">
      <c r="A4" s="8" t="s">
        <v>15</v>
      </c>
      <c r="B4" s="8" t="s">
        <v>17</v>
      </c>
      <c r="C4" s="8" t="s">
        <v>0</v>
      </c>
      <c r="D4" s="9" t="s">
        <v>16</v>
      </c>
      <c r="E4" s="10"/>
      <c r="F4" s="10"/>
      <c r="G4" s="10"/>
      <c r="H4" s="10"/>
      <c r="I4" s="10"/>
      <c r="J4" s="10"/>
      <c r="K4" s="11">
        <f>K70</f>
        <v>1</v>
      </c>
      <c r="L4" s="12">
        <f>L70</f>
        <v>8063.66</v>
      </c>
      <c r="M4" s="12">
        <f>M70</f>
        <v>8063.66</v>
      </c>
    </row>
    <row r="5" spans="1:13" x14ac:dyDescent="0.25">
      <c r="A5" s="13" t="s">
        <v>18</v>
      </c>
      <c r="B5" s="13" t="s">
        <v>20</v>
      </c>
      <c r="C5" s="13" t="s">
        <v>21</v>
      </c>
      <c r="D5" s="14" t="s">
        <v>19</v>
      </c>
      <c r="E5" s="15"/>
      <c r="F5" s="15"/>
      <c r="G5" s="15"/>
      <c r="H5" s="15"/>
      <c r="I5" s="15"/>
      <c r="J5" s="15"/>
      <c r="K5" s="16">
        <f>K16</f>
        <v>588</v>
      </c>
      <c r="L5" s="16">
        <f>L16</f>
        <v>6.5</v>
      </c>
      <c r="M5" s="16">
        <f>M16</f>
        <v>3822</v>
      </c>
    </row>
    <row r="6" spans="1:13" ht="135" x14ac:dyDescent="0.25">
      <c r="A6" s="15"/>
      <c r="B6" s="15"/>
      <c r="C6" s="15"/>
      <c r="D6" s="17" t="s">
        <v>22</v>
      </c>
      <c r="E6" s="15"/>
      <c r="F6" s="15"/>
      <c r="G6" s="15"/>
      <c r="H6" s="15"/>
      <c r="I6" s="15"/>
      <c r="J6" s="15"/>
      <c r="K6" s="15"/>
      <c r="L6" s="15"/>
      <c r="M6" s="15"/>
    </row>
    <row r="7" spans="1:13" x14ac:dyDescent="0.25">
      <c r="A7" s="15"/>
      <c r="B7" s="15"/>
      <c r="C7" s="15"/>
      <c r="D7" s="17"/>
      <c r="E7" s="13" t="s">
        <v>23</v>
      </c>
      <c r="F7" s="18">
        <v>2</v>
      </c>
      <c r="G7" s="19">
        <v>2</v>
      </c>
      <c r="H7" s="19">
        <v>49</v>
      </c>
      <c r="I7" s="19">
        <v>0</v>
      </c>
      <c r="J7" s="16">
        <f>OR(F7&lt;&gt;0,G7&lt;&gt;0,H7&lt;&gt;0,I7&lt;&gt;0)*(F7 + (F7 = 0))*(G7 + (G7 = 0))*(H7 + (H7 = 0))*(I7 + (I7 = 0))</f>
        <v>196</v>
      </c>
      <c r="K7" s="15"/>
      <c r="L7" s="15"/>
      <c r="M7" s="15"/>
    </row>
    <row r="8" spans="1:13" x14ac:dyDescent="0.25">
      <c r="A8" s="15"/>
      <c r="B8" s="15"/>
      <c r="C8" s="15"/>
      <c r="D8" s="17"/>
      <c r="E8" s="13" t="s">
        <v>24</v>
      </c>
      <c r="F8" s="18">
        <v>2</v>
      </c>
      <c r="G8" s="19">
        <v>2</v>
      </c>
      <c r="H8" s="19">
        <v>11</v>
      </c>
      <c r="I8" s="19">
        <v>0</v>
      </c>
      <c r="J8" s="16">
        <f>OR(F8&lt;&gt;0,G8&lt;&gt;0,H8&lt;&gt;0,I8&lt;&gt;0)*(F8 + (F8 = 0))*(G8 + (G8 = 0))*(H8 + (H8 = 0))*(I8 + (I8 = 0))</f>
        <v>44</v>
      </c>
      <c r="K8" s="15"/>
      <c r="L8" s="15"/>
      <c r="M8" s="15"/>
    </row>
    <row r="9" spans="1:13" x14ac:dyDescent="0.25">
      <c r="A9" s="15"/>
      <c r="B9" s="15"/>
      <c r="C9" s="15"/>
      <c r="D9" s="17"/>
      <c r="E9" s="13" t="s">
        <v>0</v>
      </c>
      <c r="F9" s="18">
        <v>2</v>
      </c>
      <c r="G9" s="19">
        <v>2</v>
      </c>
      <c r="H9" s="19">
        <v>6</v>
      </c>
      <c r="I9" s="19">
        <v>0</v>
      </c>
      <c r="J9" s="16">
        <f>OR(F9&lt;&gt;0,G9&lt;&gt;0,H9&lt;&gt;0,I9&lt;&gt;0)*(F9 + (F9 = 0))*(G9 + (G9 = 0))*(H9 + (H9 = 0))*(I9 + (I9 = 0))</f>
        <v>24</v>
      </c>
      <c r="K9" s="15"/>
      <c r="L9" s="15"/>
      <c r="M9" s="15"/>
    </row>
    <row r="10" spans="1:13" x14ac:dyDescent="0.25">
      <c r="A10" s="15"/>
      <c r="B10" s="15"/>
      <c r="C10" s="15"/>
      <c r="D10" s="17"/>
      <c r="E10" s="13" t="s">
        <v>0</v>
      </c>
      <c r="F10" s="18">
        <v>2</v>
      </c>
      <c r="G10" s="19">
        <v>2</v>
      </c>
      <c r="H10" s="19">
        <v>2</v>
      </c>
      <c r="I10" s="19">
        <v>0</v>
      </c>
      <c r="J10" s="16">
        <f>OR(F10&lt;&gt;0,G10&lt;&gt;0,H10&lt;&gt;0,I10&lt;&gt;0)*(F10 + (F10 = 0))*(G10 + (G10 = 0))*(H10 + (H10 = 0))*(I10 + (I10 = 0))</f>
        <v>8</v>
      </c>
      <c r="K10" s="15"/>
      <c r="L10" s="15"/>
      <c r="M10" s="15"/>
    </row>
    <row r="11" spans="1:13" x14ac:dyDescent="0.25">
      <c r="A11" s="15"/>
      <c r="B11" s="15"/>
      <c r="C11" s="15"/>
      <c r="D11" s="17"/>
      <c r="E11" s="13" t="s">
        <v>0</v>
      </c>
      <c r="F11" s="18">
        <v>2</v>
      </c>
      <c r="G11" s="19">
        <v>2</v>
      </c>
      <c r="H11" s="19">
        <v>3</v>
      </c>
      <c r="I11" s="19">
        <v>0</v>
      </c>
      <c r="J11" s="16">
        <f>OR(F11&lt;&gt;0,G11&lt;&gt;0,H11&lt;&gt;0,I11&lt;&gt;0)*(F11 + (F11 = 0))*(G11 + (G11 = 0))*(H11 + (H11 = 0))*(I11 + (I11 = 0))</f>
        <v>12</v>
      </c>
      <c r="K11" s="15"/>
      <c r="L11" s="15"/>
      <c r="M11" s="15"/>
    </row>
    <row r="12" spans="1:13" x14ac:dyDescent="0.25">
      <c r="A12" s="15"/>
      <c r="B12" s="15"/>
      <c r="C12" s="15"/>
      <c r="D12" s="17"/>
      <c r="E12" s="13" t="s">
        <v>0</v>
      </c>
      <c r="F12" s="18">
        <v>2</v>
      </c>
      <c r="G12" s="19">
        <v>2</v>
      </c>
      <c r="H12" s="19">
        <v>16</v>
      </c>
      <c r="I12" s="19">
        <v>0</v>
      </c>
      <c r="J12" s="16">
        <f>OR(F12&lt;&gt;0,G12&lt;&gt;0,H12&lt;&gt;0,I12&lt;&gt;0)*(F12 + (F12 = 0))*(G12 + (G12 = 0))*(H12 + (H12 = 0))*(I12 + (I12 = 0))</f>
        <v>64</v>
      </c>
      <c r="K12" s="15"/>
      <c r="L12" s="15"/>
      <c r="M12" s="15"/>
    </row>
    <row r="13" spans="1:13" x14ac:dyDescent="0.25">
      <c r="A13" s="15"/>
      <c r="B13" s="15"/>
      <c r="C13" s="15"/>
      <c r="D13" s="17"/>
      <c r="E13" s="13" t="s">
        <v>25</v>
      </c>
      <c r="F13" s="18">
        <v>2</v>
      </c>
      <c r="G13" s="19">
        <v>2</v>
      </c>
      <c r="H13" s="19">
        <v>31</v>
      </c>
      <c r="I13" s="19">
        <v>0</v>
      </c>
      <c r="J13" s="16">
        <f>OR(F13&lt;&gt;0,G13&lt;&gt;0,H13&lt;&gt;0,I13&lt;&gt;0)*(F13 + (F13 = 0))*(G13 + (G13 = 0))*(H13 + (H13 = 0))*(I13 + (I13 = 0))</f>
        <v>124</v>
      </c>
      <c r="K13" s="15"/>
      <c r="L13" s="15"/>
      <c r="M13" s="15"/>
    </row>
    <row r="14" spans="1:13" x14ac:dyDescent="0.25">
      <c r="A14" s="15"/>
      <c r="B14" s="15"/>
      <c r="C14" s="15"/>
      <c r="D14" s="17"/>
      <c r="E14" s="13" t="s">
        <v>26</v>
      </c>
      <c r="F14" s="18">
        <v>2</v>
      </c>
      <c r="G14" s="19">
        <v>2</v>
      </c>
      <c r="H14" s="19">
        <v>3</v>
      </c>
      <c r="I14" s="19">
        <v>0</v>
      </c>
      <c r="J14" s="16">
        <f>OR(F14&lt;&gt;0,G14&lt;&gt;0,H14&lt;&gt;0,I14&lt;&gt;0)*(F14 + (F14 = 0))*(G14 + (G14 = 0))*(H14 + (H14 = 0))*(I14 + (I14 = 0))</f>
        <v>12</v>
      </c>
      <c r="K14" s="15"/>
      <c r="L14" s="15"/>
      <c r="M14" s="15"/>
    </row>
    <row r="15" spans="1:13" x14ac:dyDescent="0.25">
      <c r="A15" s="15"/>
      <c r="B15" s="15"/>
      <c r="C15" s="15"/>
      <c r="D15" s="17"/>
      <c r="E15" s="13" t="s">
        <v>0</v>
      </c>
      <c r="F15" s="18">
        <v>2</v>
      </c>
      <c r="G15" s="19">
        <v>2</v>
      </c>
      <c r="H15" s="19">
        <v>26</v>
      </c>
      <c r="I15" s="19">
        <v>0</v>
      </c>
      <c r="J15" s="16">
        <f>OR(F15&lt;&gt;0,G15&lt;&gt;0,H15&lt;&gt;0,I15&lt;&gt;0)*(F15 + (F15 = 0))*(G15 + (G15 = 0))*(H15 + (H15 = 0))*(I15 + (I15 = 0))</f>
        <v>104</v>
      </c>
      <c r="K15" s="15"/>
      <c r="L15" s="15"/>
      <c r="M15" s="15"/>
    </row>
    <row r="16" spans="1:13" x14ac:dyDescent="0.25">
      <c r="A16" s="15"/>
      <c r="B16" s="15"/>
      <c r="C16" s="15"/>
      <c r="D16" s="17"/>
      <c r="E16" s="15"/>
      <c r="F16" s="15"/>
      <c r="G16" s="15"/>
      <c r="H16" s="15"/>
      <c r="I16" s="15"/>
      <c r="J16" s="20" t="s">
        <v>27</v>
      </c>
      <c r="K16" s="12">
        <f>SUM(J7:J15)</f>
        <v>588</v>
      </c>
      <c r="L16" s="19">
        <v>6.5</v>
      </c>
      <c r="M16" s="12">
        <f>ROUND(L16*K16,2)</f>
        <v>3822</v>
      </c>
    </row>
    <row r="17" spans="1:13" ht="0.95" customHeight="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  <c r="L17" s="21"/>
      <c r="M17" s="21"/>
    </row>
    <row r="18" spans="1:13" x14ac:dyDescent="0.25">
      <c r="A18" s="13" t="s">
        <v>28</v>
      </c>
      <c r="B18" s="13" t="s">
        <v>20</v>
      </c>
      <c r="C18" s="13" t="s">
        <v>30</v>
      </c>
      <c r="D18" s="14" t="s">
        <v>29</v>
      </c>
      <c r="E18" s="15"/>
      <c r="F18" s="15"/>
      <c r="G18" s="15"/>
      <c r="H18" s="15"/>
      <c r="I18" s="15"/>
      <c r="J18" s="15"/>
      <c r="K18" s="16">
        <f>K29</f>
        <v>134</v>
      </c>
      <c r="L18" s="16">
        <f>L29</f>
        <v>26.5</v>
      </c>
      <c r="M18" s="16">
        <f>M29</f>
        <v>3551</v>
      </c>
    </row>
    <row r="19" spans="1:13" ht="135" x14ac:dyDescent="0.25">
      <c r="A19" s="15"/>
      <c r="B19" s="15"/>
      <c r="C19" s="15"/>
      <c r="D19" s="17" t="s">
        <v>31</v>
      </c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5">
      <c r="A20" s="15"/>
      <c r="B20" s="15"/>
      <c r="C20" s="15"/>
      <c r="D20" s="17"/>
      <c r="E20" s="13" t="s">
        <v>23</v>
      </c>
      <c r="F20" s="18">
        <v>50</v>
      </c>
      <c r="G20" s="19">
        <v>0</v>
      </c>
      <c r="H20" s="19">
        <v>0</v>
      </c>
      <c r="I20" s="19">
        <v>0</v>
      </c>
      <c r="J20" s="16">
        <f>OR(F20&lt;&gt;0,G20&lt;&gt;0,H20&lt;&gt;0,I20&lt;&gt;0)*(F20 + (F20 = 0))*(G20 + (G20 = 0))*(H20 + (H20 = 0))*(I20 + (I20 = 0))</f>
        <v>50</v>
      </c>
      <c r="K20" s="15"/>
      <c r="L20" s="15"/>
      <c r="M20" s="15"/>
    </row>
    <row r="21" spans="1:13" x14ac:dyDescent="0.25">
      <c r="A21" s="15"/>
      <c r="B21" s="15"/>
      <c r="C21" s="15"/>
      <c r="D21" s="17"/>
      <c r="E21" s="13" t="s">
        <v>24</v>
      </c>
      <c r="F21" s="18">
        <v>12</v>
      </c>
      <c r="G21" s="19">
        <v>0</v>
      </c>
      <c r="H21" s="19">
        <v>0</v>
      </c>
      <c r="I21" s="19">
        <v>0</v>
      </c>
      <c r="J21" s="16">
        <f>OR(F21&lt;&gt;0,G21&lt;&gt;0,H21&lt;&gt;0,I21&lt;&gt;0)*(F21 + (F21 = 0))*(G21 + (G21 = 0))*(H21 + (H21 = 0))*(I21 + (I21 = 0))</f>
        <v>12</v>
      </c>
      <c r="K21" s="15"/>
      <c r="L21" s="15"/>
      <c r="M21" s="15"/>
    </row>
    <row r="22" spans="1:13" x14ac:dyDescent="0.25">
      <c r="A22" s="15"/>
      <c r="B22" s="15"/>
      <c r="C22" s="15"/>
      <c r="D22" s="17"/>
      <c r="E22" s="13" t="s">
        <v>0</v>
      </c>
      <c r="F22" s="18">
        <v>7</v>
      </c>
      <c r="G22" s="19">
        <v>0</v>
      </c>
      <c r="H22" s="19">
        <v>0</v>
      </c>
      <c r="I22" s="19">
        <v>0</v>
      </c>
      <c r="J22" s="16">
        <f>OR(F22&lt;&gt;0,G22&lt;&gt;0,H22&lt;&gt;0,I22&lt;&gt;0)*(F22 + (F22 = 0))*(G22 + (G22 = 0))*(H22 + (H22 = 0))*(I22 + (I22 = 0))</f>
        <v>7</v>
      </c>
      <c r="K22" s="15"/>
      <c r="L22" s="15"/>
      <c r="M22" s="15"/>
    </row>
    <row r="23" spans="1:13" x14ac:dyDescent="0.25">
      <c r="A23" s="15"/>
      <c r="B23" s="15"/>
      <c r="C23" s="15"/>
      <c r="D23" s="17"/>
      <c r="E23" s="13" t="s">
        <v>0</v>
      </c>
      <c r="F23" s="18">
        <v>3</v>
      </c>
      <c r="G23" s="19">
        <v>0</v>
      </c>
      <c r="H23" s="19">
        <v>0</v>
      </c>
      <c r="I23" s="19">
        <v>0</v>
      </c>
      <c r="J23" s="16">
        <f>OR(F23&lt;&gt;0,G23&lt;&gt;0,H23&lt;&gt;0,I23&lt;&gt;0)*(F23 + (F23 = 0))*(G23 + (G23 = 0))*(H23 + (H23 = 0))*(I23 + (I23 = 0))</f>
        <v>3</v>
      </c>
      <c r="K23" s="15"/>
      <c r="L23" s="15"/>
      <c r="M23" s="15"/>
    </row>
    <row r="24" spans="1:13" x14ac:dyDescent="0.25">
      <c r="A24" s="15"/>
      <c r="B24" s="15"/>
      <c r="C24" s="15"/>
      <c r="D24" s="17"/>
      <c r="E24" s="13" t="s">
        <v>0</v>
      </c>
      <c r="F24" s="18">
        <v>4</v>
      </c>
      <c r="G24" s="19">
        <v>0</v>
      </c>
      <c r="H24" s="19">
        <v>0</v>
      </c>
      <c r="I24" s="19">
        <v>0</v>
      </c>
      <c r="J24" s="16">
        <f>OR(F24&lt;&gt;0,G24&lt;&gt;0,H24&lt;&gt;0,I24&lt;&gt;0)*(F24 + (F24 = 0))*(G24 + (G24 = 0))*(H24 + (H24 = 0))*(I24 + (I24 = 0))</f>
        <v>4</v>
      </c>
      <c r="K24" s="15"/>
      <c r="L24" s="15"/>
      <c r="M24" s="15"/>
    </row>
    <row r="25" spans="1:13" x14ac:dyDescent="0.25">
      <c r="A25" s="15"/>
      <c r="B25" s="15"/>
      <c r="C25" s="15"/>
      <c r="D25" s="17"/>
      <c r="E25" s="13" t="s">
        <v>0</v>
      </c>
      <c r="F25" s="18">
        <v>16</v>
      </c>
      <c r="G25" s="19">
        <v>0</v>
      </c>
      <c r="H25" s="19">
        <v>0</v>
      </c>
      <c r="I25" s="19">
        <v>0</v>
      </c>
      <c r="J25" s="16">
        <f>OR(F25&lt;&gt;0,G25&lt;&gt;0,H25&lt;&gt;0,I25&lt;&gt;0)*(F25 + (F25 = 0))*(G25 + (G25 = 0))*(H25 + (H25 = 0))*(I25 + (I25 = 0))</f>
        <v>16</v>
      </c>
      <c r="K25" s="15"/>
      <c r="L25" s="15"/>
      <c r="M25" s="15"/>
    </row>
    <row r="26" spans="1:13" x14ac:dyDescent="0.25">
      <c r="A26" s="15"/>
      <c r="B26" s="15"/>
      <c r="C26" s="15"/>
      <c r="D26" s="17"/>
      <c r="E26" s="13" t="s">
        <v>25</v>
      </c>
      <c r="F26" s="18">
        <v>32</v>
      </c>
      <c r="G26" s="19">
        <v>0</v>
      </c>
      <c r="H26" s="19">
        <v>0</v>
      </c>
      <c r="I26" s="19">
        <v>0</v>
      </c>
      <c r="J26" s="16">
        <f>OR(F26&lt;&gt;0,G26&lt;&gt;0,H26&lt;&gt;0,I26&lt;&gt;0)*(F26 + (F26 = 0))*(G26 + (G26 = 0))*(H26 + (H26 = 0))*(I26 + (I26 = 0))</f>
        <v>32</v>
      </c>
      <c r="K26" s="15"/>
      <c r="L26" s="15"/>
      <c r="M26" s="15"/>
    </row>
    <row r="27" spans="1:13" x14ac:dyDescent="0.25">
      <c r="A27" s="15"/>
      <c r="B27" s="15"/>
      <c r="C27" s="15"/>
      <c r="D27" s="17"/>
      <c r="E27" s="13" t="s">
        <v>26</v>
      </c>
      <c r="F27" s="18">
        <v>3</v>
      </c>
      <c r="G27" s="19">
        <v>0</v>
      </c>
      <c r="H27" s="19">
        <v>0</v>
      </c>
      <c r="I27" s="19">
        <v>0</v>
      </c>
      <c r="J27" s="16">
        <f>OR(F27&lt;&gt;0,G27&lt;&gt;0,H27&lt;&gt;0,I27&lt;&gt;0)*(F27 + (F27 = 0))*(G27 + (G27 = 0))*(H27 + (H27 = 0))*(I27 + (I27 = 0))</f>
        <v>3</v>
      </c>
      <c r="K27" s="15"/>
      <c r="L27" s="15"/>
      <c r="M27" s="15"/>
    </row>
    <row r="28" spans="1:13" x14ac:dyDescent="0.25">
      <c r="A28" s="15"/>
      <c r="B28" s="15"/>
      <c r="C28" s="15"/>
      <c r="D28" s="17"/>
      <c r="E28" s="13" t="s">
        <v>0</v>
      </c>
      <c r="F28" s="18">
        <v>7</v>
      </c>
      <c r="G28" s="19">
        <v>0</v>
      </c>
      <c r="H28" s="19">
        <v>0</v>
      </c>
      <c r="I28" s="19">
        <v>0</v>
      </c>
      <c r="J28" s="16">
        <f>OR(F28&lt;&gt;0,G28&lt;&gt;0,H28&lt;&gt;0,I28&lt;&gt;0)*(F28 + (F28 = 0))*(G28 + (G28 = 0))*(H28 + (H28 = 0))*(I28 + (I28 = 0))</f>
        <v>7</v>
      </c>
      <c r="K28" s="15"/>
      <c r="L28" s="15"/>
      <c r="M28" s="15"/>
    </row>
    <row r="29" spans="1:13" x14ac:dyDescent="0.25">
      <c r="A29" s="15"/>
      <c r="B29" s="15"/>
      <c r="C29" s="15"/>
      <c r="D29" s="17"/>
      <c r="E29" s="15"/>
      <c r="F29" s="15"/>
      <c r="G29" s="15"/>
      <c r="H29" s="15"/>
      <c r="I29" s="15"/>
      <c r="J29" s="20" t="s">
        <v>32</v>
      </c>
      <c r="K29" s="12">
        <f>SUM(J20:J28)</f>
        <v>134</v>
      </c>
      <c r="L29" s="19">
        <v>26.5</v>
      </c>
      <c r="M29" s="12">
        <f>ROUND(L29*K29,2)</f>
        <v>3551</v>
      </c>
    </row>
    <row r="30" spans="1:13" ht="0.95" customHeight="1" x14ac:dyDescent="0.25">
      <c r="A30" s="21"/>
      <c r="B30" s="21"/>
      <c r="C30" s="21"/>
      <c r="D30" s="22"/>
      <c r="E30" s="21"/>
      <c r="F30" s="21"/>
      <c r="G30" s="21"/>
      <c r="H30" s="21"/>
      <c r="I30" s="21"/>
      <c r="J30" s="21"/>
      <c r="K30" s="21"/>
      <c r="L30" s="21"/>
      <c r="M30" s="21"/>
    </row>
    <row r="31" spans="1:13" ht="22.5" x14ac:dyDescent="0.25">
      <c r="A31" s="13" t="s">
        <v>33</v>
      </c>
      <c r="B31" s="13" t="s">
        <v>20</v>
      </c>
      <c r="C31" s="13" t="s">
        <v>21</v>
      </c>
      <c r="D31" s="14" t="s">
        <v>34</v>
      </c>
      <c r="E31" s="15"/>
      <c r="F31" s="15"/>
      <c r="G31" s="15"/>
      <c r="H31" s="15"/>
      <c r="I31" s="15"/>
      <c r="J31" s="15"/>
      <c r="K31" s="16">
        <f>K34</f>
        <v>0.6</v>
      </c>
      <c r="L31" s="16">
        <f>L34</f>
        <v>132.93</v>
      </c>
      <c r="M31" s="16">
        <f>M34</f>
        <v>79.760000000000005</v>
      </c>
    </row>
    <row r="32" spans="1:13" ht="135" x14ac:dyDescent="0.25">
      <c r="A32" s="15"/>
      <c r="B32" s="15"/>
      <c r="C32" s="15"/>
      <c r="D32" s="17" t="s">
        <v>35</v>
      </c>
      <c r="E32" s="15"/>
      <c r="F32" s="15"/>
      <c r="G32" s="15"/>
      <c r="H32" s="15"/>
      <c r="I32" s="15"/>
      <c r="J32" s="15"/>
      <c r="K32" s="15"/>
      <c r="L32" s="15"/>
      <c r="M32" s="15"/>
    </row>
    <row r="33" spans="1:13" x14ac:dyDescent="0.25">
      <c r="A33" s="15"/>
      <c r="B33" s="15"/>
      <c r="C33" s="15"/>
      <c r="D33" s="17"/>
      <c r="E33" s="13" t="s">
        <v>36</v>
      </c>
      <c r="F33" s="18">
        <v>2</v>
      </c>
      <c r="G33" s="19">
        <v>0.3</v>
      </c>
      <c r="H33" s="19">
        <v>0</v>
      </c>
      <c r="I33" s="19">
        <v>0</v>
      </c>
      <c r="J33" s="16">
        <f>OR(F33&lt;&gt;0,G33&lt;&gt;0,H33&lt;&gt;0,I33&lt;&gt;0)*(F33 + (F33 = 0))*(G33 + (G33 = 0))*(H33 + (H33 = 0))*(I33 + (I33 = 0))</f>
        <v>0.6</v>
      </c>
      <c r="K33" s="15"/>
      <c r="L33" s="15"/>
      <c r="M33" s="15"/>
    </row>
    <row r="34" spans="1:13" x14ac:dyDescent="0.25">
      <c r="A34" s="15"/>
      <c r="B34" s="15"/>
      <c r="C34" s="15"/>
      <c r="D34" s="17"/>
      <c r="E34" s="15"/>
      <c r="F34" s="15"/>
      <c r="G34" s="15"/>
      <c r="H34" s="15"/>
      <c r="I34" s="15"/>
      <c r="J34" s="20" t="s">
        <v>37</v>
      </c>
      <c r="K34" s="12">
        <f>SUM(J33:J33)</f>
        <v>0.6</v>
      </c>
      <c r="L34" s="19">
        <v>132.93</v>
      </c>
      <c r="M34" s="12">
        <f>ROUND(L34*K34,2)</f>
        <v>79.760000000000005</v>
      </c>
    </row>
    <row r="35" spans="1:13" ht="0.95" customHeight="1" x14ac:dyDescent="0.25">
      <c r="A35" s="21"/>
      <c r="B35" s="21"/>
      <c r="C35" s="21"/>
      <c r="D35" s="22"/>
      <c r="E35" s="21"/>
      <c r="F35" s="21"/>
      <c r="G35" s="21"/>
      <c r="H35" s="21"/>
      <c r="I35" s="21"/>
      <c r="J35" s="21"/>
      <c r="K35" s="21"/>
      <c r="L35" s="21"/>
      <c r="M35" s="21"/>
    </row>
    <row r="36" spans="1:13" x14ac:dyDescent="0.25">
      <c r="A36" s="13" t="s">
        <v>38</v>
      </c>
      <c r="B36" s="13" t="s">
        <v>20</v>
      </c>
      <c r="C36" s="13" t="s">
        <v>40</v>
      </c>
      <c r="D36" s="14" t="s">
        <v>39</v>
      </c>
      <c r="E36" s="15"/>
      <c r="F36" s="15"/>
      <c r="G36" s="15"/>
      <c r="H36" s="15"/>
      <c r="I36" s="15"/>
      <c r="J36" s="15"/>
      <c r="K36" s="16">
        <f>K47</f>
        <v>4.62</v>
      </c>
      <c r="L36" s="16">
        <f>L47</f>
        <v>40</v>
      </c>
      <c r="M36" s="16">
        <f>M47</f>
        <v>184.8</v>
      </c>
    </row>
    <row r="37" spans="1:13" ht="45" x14ac:dyDescent="0.25">
      <c r="A37" s="15"/>
      <c r="B37" s="15"/>
      <c r="C37" s="15"/>
      <c r="D37" s="17" t="s">
        <v>41</v>
      </c>
      <c r="E37" s="15"/>
      <c r="F37" s="15"/>
      <c r="G37" s="15"/>
      <c r="H37" s="15"/>
      <c r="I37" s="15"/>
      <c r="J37" s="15"/>
      <c r="K37" s="15"/>
      <c r="L37" s="15"/>
      <c r="M37" s="15"/>
    </row>
    <row r="38" spans="1:13" x14ac:dyDescent="0.25">
      <c r="A38" s="15"/>
      <c r="B38" s="15"/>
      <c r="C38" s="15"/>
      <c r="D38" s="17"/>
      <c r="E38" s="13" t="s">
        <v>23</v>
      </c>
      <c r="F38" s="18">
        <v>50</v>
      </c>
      <c r="G38" s="19">
        <v>0.2</v>
      </c>
      <c r="H38" s="19">
        <v>0.15</v>
      </c>
      <c r="I38" s="19">
        <v>0</v>
      </c>
      <c r="J38" s="16">
        <f>OR(F38&lt;&gt;0,G38&lt;&gt;0,H38&lt;&gt;0,I38&lt;&gt;0)*(F38 + (F38 = 0))*(G38 + (G38 = 0))*(H38 + (H38 = 0))*(I38 + (I38 = 0))</f>
        <v>1.5</v>
      </c>
      <c r="K38" s="15"/>
      <c r="L38" s="15"/>
      <c r="M38" s="15"/>
    </row>
    <row r="39" spans="1:13" x14ac:dyDescent="0.25">
      <c r="A39" s="15"/>
      <c r="B39" s="15"/>
      <c r="C39" s="15"/>
      <c r="D39" s="17"/>
      <c r="E39" s="13" t="s">
        <v>24</v>
      </c>
      <c r="F39" s="18">
        <v>12</v>
      </c>
      <c r="G39" s="19">
        <v>0.2</v>
      </c>
      <c r="H39" s="19">
        <v>0.15</v>
      </c>
      <c r="I39" s="19">
        <v>0</v>
      </c>
      <c r="J39" s="16">
        <f>OR(F39&lt;&gt;0,G39&lt;&gt;0,H39&lt;&gt;0,I39&lt;&gt;0)*(F39 + (F39 = 0))*(G39 + (G39 = 0))*(H39 + (H39 = 0))*(I39 + (I39 = 0))</f>
        <v>0.36</v>
      </c>
      <c r="K39" s="15"/>
      <c r="L39" s="15"/>
      <c r="M39" s="15"/>
    </row>
    <row r="40" spans="1:13" x14ac:dyDescent="0.25">
      <c r="A40" s="15"/>
      <c r="B40" s="15"/>
      <c r="C40" s="15"/>
      <c r="D40" s="17"/>
      <c r="E40" s="13" t="s">
        <v>0</v>
      </c>
      <c r="F40" s="18">
        <v>7</v>
      </c>
      <c r="G40" s="19">
        <v>0.2</v>
      </c>
      <c r="H40" s="19">
        <v>0.15</v>
      </c>
      <c r="I40" s="19">
        <v>0</v>
      </c>
      <c r="J40" s="16">
        <f>OR(F40&lt;&gt;0,G40&lt;&gt;0,H40&lt;&gt;0,I40&lt;&gt;0)*(F40 + (F40 = 0))*(G40 + (G40 = 0))*(H40 + (H40 = 0))*(I40 + (I40 = 0))</f>
        <v>0.21</v>
      </c>
      <c r="K40" s="15"/>
      <c r="L40" s="15"/>
      <c r="M40" s="15"/>
    </row>
    <row r="41" spans="1:13" x14ac:dyDescent="0.25">
      <c r="A41" s="15"/>
      <c r="B41" s="15"/>
      <c r="C41" s="15"/>
      <c r="D41" s="17"/>
      <c r="E41" s="13" t="s">
        <v>0</v>
      </c>
      <c r="F41" s="18">
        <v>3</v>
      </c>
      <c r="G41" s="19">
        <v>0.2</v>
      </c>
      <c r="H41" s="19">
        <v>0.15</v>
      </c>
      <c r="I41" s="19">
        <v>0</v>
      </c>
      <c r="J41" s="16">
        <f>OR(F41&lt;&gt;0,G41&lt;&gt;0,H41&lt;&gt;0,I41&lt;&gt;0)*(F41 + (F41 = 0))*(G41 + (G41 = 0))*(H41 + (H41 = 0))*(I41 + (I41 = 0))</f>
        <v>0.09</v>
      </c>
      <c r="K41" s="15"/>
      <c r="L41" s="15"/>
      <c r="M41" s="15"/>
    </row>
    <row r="42" spans="1:13" x14ac:dyDescent="0.25">
      <c r="A42" s="15"/>
      <c r="B42" s="15"/>
      <c r="C42" s="15"/>
      <c r="D42" s="17"/>
      <c r="E42" s="13" t="s">
        <v>0</v>
      </c>
      <c r="F42" s="18">
        <v>4</v>
      </c>
      <c r="G42" s="19">
        <v>0.2</v>
      </c>
      <c r="H42" s="19">
        <v>0.15</v>
      </c>
      <c r="I42" s="19">
        <v>0</v>
      </c>
      <c r="J42" s="16">
        <f>OR(F42&lt;&gt;0,G42&lt;&gt;0,H42&lt;&gt;0,I42&lt;&gt;0)*(F42 + (F42 = 0))*(G42 + (G42 = 0))*(H42 + (H42 = 0))*(I42 + (I42 = 0))</f>
        <v>0.12</v>
      </c>
      <c r="K42" s="15"/>
      <c r="L42" s="15"/>
      <c r="M42" s="15"/>
    </row>
    <row r="43" spans="1:13" x14ac:dyDescent="0.25">
      <c r="A43" s="15"/>
      <c r="B43" s="15"/>
      <c r="C43" s="15"/>
      <c r="D43" s="17"/>
      <c r="E43" s="13" t="s">
        <v>0</v>
      </c>
      <c r="F43" s="18">
        <v>16</v>
      </c>
      <c r="G43" s="19">
        <v>0.2</v>
      </c>
      <c r="H43" s="19">
        <v>0.15</v>
      </c>
      <c r="I43" s="19">
        <v>0</v>
      </c>
      <c r="J43" s="16">
        <f>OR(F43&lt;&gt;0,G43&lt;&gt;0,H43&lt;&gt;0,I43&lt;&gt;0)*(F43 + (F43 = 0))*(G43 + (G43 = 0))*(H43 + (H43 = 0))*(I43 + (I43 = 0))</f>
        <v>0.48</v>
      </c>
      <c r="K43" s="15"/>
      <c r="L43" s="15"/>
      <c r="M43" s="15"/>
    </row>
    <row r="44" spans="1:13" x14ac:dyDescent="0.25">
      <c r="A44" s="15"/>
      <c r="B44" s="15"/>
      <c r="C44" s="15"/>
      <c r="D44" s="17"/>
      <c r="E44" s="13" t="s">
        <v>25</v>
      </c>
      <c r="F44" s="18">
        <v>32</v>
      </c>
      <c r="G44" s="19">
        <v>0.2</v>
      </c>
      <c r="H44" s="19">
        <v>0.15</v>
      </c>
      <c r="I44" s="19">
        <v>0</v>
      </c>
      <c r="J44" s="16">
        <f>OR(F44&lt;&gt;0,G44&lt;&gt;0,H44&lt;&gt;0,I44&lt;&gt;0)*(F44 + (F44 = 0))*(G44 + (G44 = 0))*(H44 + (H44 = 0))*(I44 + (I44 = 0))</f>
        <v>0.96</v>
      </c>
      <c r="K44" s="15"/>
      <c r="L44" s="15"/>
      <c r="M44" s="15"/>
    </row>
    <row r="45" spans="1:13" x14ac:dyDescent="0.25">
      <c r="A45" s="15"/>
      <c r="B45" s="15"/>
      <c r="C45" s="15"/>
      <c r="D45" s="17"/>
      <c r="E45" s="13" t="s">
        <v>26</v>
      </c>
      <c r="F45" s="18">
        <v>3</v>
      </c>
      <c r="G45" s="19">
        <v>0.2</v>
      </c>
      <c r="H45" s="19">
        <v>0.15</v>
      </c>
      <c r="I45" s="19">
        <v>0</v>
      </c>
      <c r="J45" s="16">
        <f>OR(F45&lt;&gt;0,G45&lt;&gt;0,H45&lt;&gt;0,I45&lt;&gt;0)*(F45 + (F45 = 0))*(G45 + (G45 = 0))*(H45 + (H45 = 0))*(I45 + (I45 = 0))</f>
        <v>0.09</v>
      </c>
      <c r="K45" s="15"/>
      <c r="L45" s="15"/>
      <c r="M45" s="15"/>
    </row>
    <row r="46" spans="1:13" x14ac:dyDescent="0.25">
      <c r="A46" s="15"/>
      <c r="B46" s="15"/>
      <c r="C46" s="15"/>
      <c r="D46" s="17"/>
      <c r="E46" s="13" t="s">
        <v>0</v>
      </c>
      <c r="F46" s="18">
        <v>27</v>
      </c>
      <c r="G46" s="19">
        <v>0.2</v>
      </c>
      <c r="H46" s="19">
        <v>0.15</v>
      </c>
      <c r="I46" s="19">
        <v>0</v>
      </c>
      <c r="J46" s="16">
        <f>OR(F46&lt;&gt;0,G46&lt;&gt;0,H46&lt;&gt;0,I46&lt;&gt;0)*(F46 + (F46 = 0))*(G46 + (G46 = 0))*(H46 + (H46 = 0))*(I46 + (I46 = 0))</f>
        <v>0.81</v>
      </c>
      <c r="K46" s="15"/>
      <c r="L46" s="15"/>
      <c r="M46" s="15"/>
    </row>
    <row r="47" spans="1:13" x14ac:dyDescent="0.25">
      <c r="A47" s="15"/>
      <c r="B47" s="15"/>
      <c r="C47" s="15"/>
      <c r="D47" s="17"/>
      <c r="E47" s="15"/>
      <c r="F47" s="15"/>
      <c r="G47" s="15"/>
      <c r="H47" s="15"/>
      <c r="I47" s="15"/>
      <c r="J47" s="20" t="s">
        <v>42</v>
      </c>
      <c r="K47" s="12">
        <f>SUM(J38:J46)</f>
        <v>4.62</v>
      </c>
      <c r="L47" s="19">
        <v>40</v>
      </c>
      <c r="M47" s="12">
        <f>ROUND(L47*K47,2)</f>
        <v>184.8</v>
      </c>
    </row>
    <row r="48" spans="1:13" ht="0.95" customHeight="1" x14ac:dyDescent="0.25">
      <c r="A48" s="21"/>
      <c r="B48" s="21"/>
      <c r="C48" s="21"/>
      <c r="D48" s="22"/>
      <c r="E48" s="21"/>
      <c r="F48" s="21"/>
      <c r="G48" s="21"/>
      <c r="H48" s="21"/>
      <c r="I48" s="21"/>
      <c r="J48" s="21"/>
      <c r="K48" s="21"/>
      <c r="L48" s="21"/>
      <c r="M48" s="21"/>
    </row>
    <row r="49" spans="1:13" ht="22.5" x14ac:dyDescent="0.25">
      <c r="A49" s="13" t="s">
        <v>43</v>
      </c>
      <c r="B49" s="13" t="s">
        <v>20</v>
      </c>
      <c r="C49" s="13" t="s">
        <v>45</v>
      </c>
      <c r="D49" s="14" t="s">
        <v>44</v>
      </c>
      <c r="E49" s="15"/>
      <c r="F49" s="15"/>
      <c r="G49" s="15"/>
      <c r="H49" s="15"/>
      <c r="I49" s="15"/>
      <c r="J49" s="15"/>
      <c r="K49" s="16">
        <f>K68</f>
        <v>23.62</v>
      </c>
      <c r="L49" s="16">
        <f>L68</f>
        <v>18.04</v>
      </c>
      <c r="M49" s="16">
        <f>M68</f>
        <v>426.1</v>
      </c>
    </row>
    <row r="50" spans="1:13" ht="157.5" x14ac:dyDescent="0.25">
      <c r="A50" s="15"/>
      <c r="B50" s="15"/>
      <c r="C50" s="15"/>
      <c r="D50" s="17" t="s">
        <v>46</v>
      </c>
      <c r="E50" s="15"/>
      <c r="F50" s="15"/>
      <c r="G50" s="15"/>
      <c r="H50" s="15"/>
      <c r="I50" s="15"/>
      <c r="J50" s="15"/>
      <c r="K50" s="15"/>
      <c r="L50" s="15"/>
      <c r="M50" s="15"/>
    </row>
    <row r="51" spans="1:13" x14ac:dyDescent="0.25">
      <c r="A51" s="15"/>
      <c r="B51" s="15"/>
      <c r="C51" s="15"/>
      <c r="D51" s="17"/>
      <c r="E51" s="13" t="s">
        <v>23</v>
      </c>
      <c r="F51" s="18">
        <v>50</v>
      </c>
      <c r="G51" s="19">
        <v>0.9</v>
      </c>
      <c r="H51" s="19">
        <v>0.2</v>
      </c>
      <c r="I51" s="19">
        <v>0.15</v>
      </c>
      <c r="J51" s="19">
        <v>3.38</v>
      </c>
      <c r="K51" s="13" t="s">
        <v>47</v>
      </c>
      <c r="L51" s="15"/>
      <c r="M51" s="15"/>
    </row>
    <row r="52" spans="1:13" x14ac:dyDescent="0.25">
      <c r="A52" s="15"/>
      <c r="B52" s="15"/>
      <c r="C52" s="15"/>
      <c r="D52" s="17"/>
      <c r="E52" s="13" t="s">
        <v>24</v>
      </c>
      <c r="F52" s="18">
        <v>12</v>
      </c>
      <c r="G52" s="19">
        <v>0.9</v>
      </c>
      <c r="H52" s="19">
        <v>0.2</v>
      </c>
      <c r="I52" s="19">
        <v>0.15</v>
      </c>
      <c r="J52" s="19">
        <v>0.81</v>
      </c>
      <c r="K52" s="13" t="s">
        <v>47</v>
      </c>
      <c r="L52" s="15"/>
      <c r="M52" s="15"/>
    </row>
    <row r="53" spans="1:13" x14ac:dyDescent="0.25">
      <c r="A53" s="15"/>
      <c r="B53" s="15"/>
      <c r="C53" s="15"/>
      <c r="D53" s="17"/>
      <c r="E53" s="13" t="s">
        <v>0</v>
      </c>
      <c r="F53" s="18">
        <v>7</v>
      </c>
      <c r="G53" s="19">
        <v>0.9</v>
      </c>
      <c r="H53" s="19">
        <v>0.2</v>
      </c>
      <c r="I53" s="19">
        <v>0.15</v>
      </c>
      <c r="J53" s="19">
        <v>0.47</v>
      </c>
      <c r="K53" s="13" t="s">
        <v>47</v>
      </c>
      <c r="L53" s="15"/>
      <c r="M53" s="15"/>
    </row>
    <row r="54" spans="1:13" x14ac:dyDescent="0.25">
      <c r="A54" s="15"/>
      <c r="B54" s="15"/>
      <c r="C54" s="15"/>
      <c r="D54" s="17"/>
      <c r="E54" s="13" t="s">
        <v>0</v>
      </c>
      <c r="F54" s="18">
        <v>3</v>
      </c>
      <c r="G54" s="19">
        <v>0.9</v>
      </c>
      <c r="H54" s="19">
        <v>0.2</v>
      </c>
      <c r="I54" s="19">
        <v>0.15</v>
      </c>
      <c r="J54" s="19">
        <v>0.2</v>
      </c>
      <c r="K54" s="13" t="s">
        <v>47</v>
      </c>
      <c r="L54" s="15"/>
      <c r="M54" s="15"/>
    </row>
    <row r="55" spans="1:13" x14ac:dyDescent="0.25">
      <c r="A55" s="15"/>
      <c r="B55" s="15"/>
      <c r="C55" s="15"/>
      <c r="D55" s="17"/>
      <c r="E55" s="13" t="s">
        <v>0</v>
      </c>
      <c r="F55" s="18">
        <v>4</v>
      </c>
      <c r="G55" s="19">
        <v>0.9</v>
      </c>
      <c r="H55" s="19">
        <v>0.2</v>
      </c>
      <c r="I55" s="19">
        <v>0.15</v>
      </c>
      <c r="J55" s="19">
        <v>0.27</v>
      </c>
      <c r="K55" s="13" t="s">
        <v>47</v>
      </c>
      <c r="L55" s="15"/>
      <c r="M55" s="15"/>
    </row>
    <row r="56" spans="1:13" x14ac:dyDescent="0.25">
      <c r="A56" s="15"/>
      <c r="B56" s="15"/>
      <c r="C56" s="15"/>
      <c r="D56" s="17"/>
      <c r="E56" s="13" t="s">
        <v>0</v>
      </c>
      <c r="F56" s="18">
        <v>16</v>
      </c>
      <c r="G56" s="19">
        <v>0.9</v>
      </c>
      <c r="H56" s="19">
        <v>0.2</v>
      </c>
      <c r="I56" s="19">
        <v>0.15</v>
      </c>
      <c r="J56" s="19">
        <v>1.08</v>
      </c>
      <c r="K56" s="13" t="s">
        <v>47</v>
      </c>
      <c r="L56" s="15"/>
      <c r="M56" s="15"/>
    </row>
    <row r="57" spans="1:13" x14ac:dyDescent="0.25">
      <c r="A57" s="15"/>
      <c r="B57" s="15"/>
      <c r="C57" s="15"/>
      <c r="D57" s="17"/>
      <c r="E57" s="13" t="s">
        <v>25</v>
      </c>
      <c r="F57" s="18">
        <v>32</v>
      </c>
      <c r="G57" s="19">
        <v>0.9</v>
      </c>
      <c r="H57" s="19">
        <v>0.2</v>
      </c>
      <c r="I57" s="19">
        <v>0.15</v>
      </c>
      <c r="J57" s="19">
        <v>2.16</v>
      </c>
      <c r="K57" s="13" t="s">
        <v>47</v>
      </c>
      <c r="L57" s="15"/>
      <c r="M57" s="15"/>
    </row>
    <row r="58" spans="1:13" x14ac:dyDescent="0.25">
      <c r="A58" s="15"/>
      <c r="B58" s="15"/>
      <c r="C58" s="15"/>
      <c r="D58" s="17"/>
      <c r="E58" s="13" t="s">
        <v>26</v>
      </c>
      <c r="F58" s="18">
        <v>3</v>
      </c>
      <c r="G58" s="19">
        <v>0.9</v>
      </c>
      <c r="H58" s="19">
        <v>0.2</v>
      </c>
      <c r="I58" s="19">
        <v>0.15</v>
      </c>
      <c r="J58" s="19">
        <v>0.2</v>
      </c>
      <c r="K58" s="13" t="s">
        <v>47</v>
      </c>
      <c r="L58" s="15"/>
      <c r="M58" s="15"/>
    </row>
    <row r="59" spans="1:13" x14ac:dyDescent="0.25">
      <c r="A59" s="15"/>
      <c r="B59" s="15"/>
      <c r="C59" s="15"/>
      <c r="D59" s="17"/>
      <c r="E59" s="13" t="s">
        <v>0</v>
      </c>
      <c r="F59" s="18">
        <v>27</v>
      </c>
      <c r="G59" s="19">
        <v>0.9</v>
      </c>
      <c r="H59" s="19">
        <v>0.2</v>
      </c>
      <c r="I59" s="19">
        <v>0.15</v>
      </c>
      <c r="J59" s="19">
        <v>1.82</v>
      </c>
      <c r="K59" s="13" t="s">
        <v>47</v>
      </c>
      <c r="L59" s="15"/>
      <c r="M59" s="15"/>
    </row>
    <row r="60" spans="1:13" x14ac:dyDescent="0.25">
      <c r="A60" s="15"/>
      <c r="B60" s="15"/>
      <c r="C60" s="15"/>
      <c r="D60" s="17"/>
      <c r="E60" s="13" t="s">
        <v>48</v>
      </c>
      <c r="F60" s="18">
        <v>0</v>
      </c>
      <c r="G60" s="19">
        <v>0</v>
      </c>
      <c r="H60" s="19">
        <v>0</v>
      </c>
      <c r="I60" s="19">
        <v>0</v>
      </c>
      <c r="J60" s="16">
        <f>OR(F60&lt;&gt;0,G60&lt;&gt;0,H60&lt;&gt;0,I60&lt;&gt;0)*(F60 + (F60 = 0))*(G60 + (G60 = 0))*(H60 + (H60 = 0))*(I60 + (I60 = 0))</f>
        <v>0</v>
      </c>
      <c r="K60" s="15"/>
      <c r="L60" s="15"/>
      <c r="M60" s="15"/>
    </row>
    <row r="61" spans="1:13" x14ac:dyDescent="0.25">
      <c r="A61" s="15"/>
      <c r="B61" s="15"/>
      <c r="C61" s="15"/>
      <c r="D61" s="17"/>
      <c r="E61" s="13" t="s">
        <v>23</v>
      </c>
      <c r="F61" s="18">
        <v>98</v>
      </c>
      <c r="G61" s="19">
        <v>2</v>
      </c>
      <c r="H61" s="19">
        <v>0.15</v>
      </c>
      <c r="I61" s="19">
        <v>0.1</v>
      </c>
      <c r="J61" s="19">
        <v>7.35</v>
      </c>
      <c r="K61" s="13" t="s">
        <v>47</v>
      </c>
      <c r="L61" s="15"/>
      <c r="M61" s="15"/>
    </row>
    <row r="62" spans="1:13" x14ac:dyDescent="0.25">
      <c r="A62" s="15"/>
      <c r="B62" s="15"/>
      <c r="C62" s="15"/>
      <c r="D62" s="17"/>
      <c r="E62" s="13" t="s">
        <v>24</v>
      </c>
      <c r="F62" s="18">
        <v>22</v>
      </c>
      <c r="G62" s="19">
        <v>2</v>
      </c>
      <c r="H62" s="19">
        <v>0.15</v>
      </c>
      <c r="I62" s="19">
        <v>0.1</v>
      </c>
      <c r="J62" s="19">
        <v>1.65</v>
      </c>
      <c r="K62" s="13" t="s">
        <v>47</v>
      </c>
      <c r="L62" s="15"/>
      <c r="M62" s="15"/>
    </row>
    <row r="63" spans="1:13" x14ac:dyDescent="0.25">
      <c r="A63" s="15"/>
      <c r="B63" s="15"/>
      <c r="C63" s="15"/>
      <c r="D63" s="17"/>
      <c r="E63" s="13" t="s">
        <v>0</v>
      </c>
      <c r="F63" s="18">
        <v>12</v>
      </c>
      <c r="G63" s="19">
        <v>2</v>
      </c>
      <c r="H63" s="19">
        <v>0.15</v>
      </c>
      <c r="I63" s="19">
        <v>0.1</v>
      </c>
      <c r="J63" s="19">
        <v>0.9</v>
      </c>
      <c r="K63" s="13" t="s">
        <v>47</v>
      </c>
      <c r="L63" s="15"/>
      <c r="M63" s="15"/>
    </row>
    <row r="64" spans="1:13" x14ac:dyDescent="0.25">
      <c r="A64" s="15"/>
      <c r="B64" s="15"/>
      <c r="C64" s="15"/>
      <c r="D64" s="17"/>
      <c r="E64" s="13" t="s">
        <v>0</v>
      </c>
      <c r="F64" s="18">
        <v>4</v>
      </c>
      <c r="G64" s="19">
        <v>2</v>
      </c>
      <c r="H64" s="19">
        <v>0.15</v>
      </c>
      <c r="I64" s="19">
        <v>0.1</v>
      </c>
      <c r="J64" s="19">
        <v>0.3</v>
      </c>
      <c r="K64" s="13" t="s">
        <v>47</v>
      </c>
      <c r="L64" s="15"/>
      <c r="M64" s="15"/>
    </row>
    <row r="65" spans="1:13" x14ac:dyDescent="0.25">
      <c r="A65" s="15"/>
      <c r="B65" s="15"/>
      <c r="C65" s="15"/>
      <c r="D65" s="17"/>
      <c r="E65" s="13" t="s">
        <v>0</v>
      </c>
      <c r="F65" s="18">
        <v>6</v>
      </c>
      <c r="G65" s="19">
        <v>2</v>
      </c>
      <c r="H65" s="19">
        <v>0.15</v>
      </c>
      <c r="I65" s="19">
        <v>0.1</v>
      </c>
      <c r="J65" s="19">
        <v>0.45</v>
      </c>
      <c r="K65" s="13" t="s">
        <v>47</v>
      </c>
      <c r="L65" s="15"/>
      <c r="M65" s="15"/>
    </row>
    <row r="66" spans="1:13" x14ac:dyDescent="0.25">
      <c r="A66" s="15"/>
      <c r="B66" s="15"/>
      <c r="C66" s="15"/>
      <c r="D66" s="17"/>
      <c r="E66" s="13" t="s">
        <v>0</v>
      </c>
      <c r="F66" s="18">
        <v>32</v>
      </c>
      <c r="G66" s="19">
        <v>2</v>
      </c>
      <c r="H66" s="19">
        <v>0.15</v>
      </c>
      <c r="I66" s="19">
        <v>0.1</v>
      </c>
      <c r="J66" s="19">
        <v>2.4</v>
      </c>
      <c r="K66" s="13" t="s">
        <v>47</v>
      </c>
      <c r="L66" s="15"/>
      <c r="M66" s="15"/>
    </row>
    <row r="67" spans="1:13" x14ac:dyDescent="0.25">
      <c r="A67" s="15"/>
      <c r="B67" s="15"/>
      <c r="C67" s="15"/>
      <c r="D67" s="17"/>
      <c r="E67" s="13" t="s">
        <v>49</v>
      </c>
      <c r="F67" s="18">
        <v>2</v>
      </c>
      <c r="G67" s="19">
        <v>1.5</v>
      </c>
      <c r="H67" s="19">
        <v>0</v>
      </c>
      <c r="I67" s="19">
        <v>0</v>
      </c>
      <c r="J67" s="19">
        <v>0.18</v>
      </c>
      <c r="K67" s="13" t="s">
        <v>50</v>
      </c>
      <c r="L67" s="15"/>
      <c r="M67" s="15"/>
    </row>
    <row r="68" spans="1:13" x14ac:dyDescent="0.25">
      <c r="A68" s="15"/>
      <c r="B68" s="15"/>
      <c r="C68" s="15"/>
      <c r="D68" s="17"/>
      <c r="E68" s="15"/>
      <c r="F68" s="15"/>
      <c r="G68" s="15"/>
      <c r="H68" s="15"/>
      <c r="I68" s="15"/>
      <c r="J68" s="20" t="s">
        <v>51</v>
      </c>
      <c r="K68" s="12">
        <f>SUM(J51:J67)</f>
        <v>23.62</v>
      </c>
      <c r="L68" s="19">
        <v>18.04</v>
      </c>
      <c r="M68" s="12">
        <f>ROUND(L68*K68,2)</f>
        <v>426.1</v>
      </c>
    </row>
    <row r="69" spans="1:13" ht="0.95" customHeight="1" x14ac:dyDescent="0.25">
      <c r="A69" s="21"/>
      <c r="B69" s="21"/>
      <c r="C69" s="21"/>
      <c r="D69" s="22"/>
      <c r="E69" s="21"/>
      <c r="F69" s="21"/>
      <c r="G69" s="21"/>
      <c r="H69" s="21"/>
      <c r="I69" s="21"/>
      <c r="J69" s="21"/>
      <c r="K69" s="21"/>
      <c r="L69" s="21"/>
      <c r="M69" s="21"/>
    </row>
    <row r="70" spans="1:13" x14ac:dyDescent="0.25">
      <c r="A70" s="15"/>
      <c r="B70" s="15"/>
      <c r="C70" s="15"/>
      <c r="D70" s="17"/>
      <c r="E70" s="15"/>
      <c r="F70" s="15"/>
      <c r="G70" s="15"/>
      <c r="H70" s="15"/>
      <c r="I70" s="15"/>
      <c r="J70" s="20" t="s">
        <v>52</v>
      </c>
      <c r="K70" s="23">
        <v>1</v>
      </c>
      <c r="L70" s="12">
        <f>M5+M18+M31+M36+M49</f>
        <v>8063.66</v>
      </c>
      <c r="M70" s="12">
        <f>ROUND(L70*K70,2)</f>
        <v>8063.66</v>
      </c>
    </row>
    <row r="71" spans="1:13" ht="0.95" customHeight="1" x14ac:dyDescent="0.25">
      <c r="A71" s="21"/>
      <c r="B71" s="21"/>
      <c r="C71" s="21"/>
      <c r="D71" s="22"/>
      <c r="E71" s="21"/>
      <c r="F71" s="21"/>
      <c r="G71" s="21"/>
      <c r="H71" s="21"/>
      <c r="I71" s="21"/>
      <c r="J71" s="21"/>
      <c r="K71" s="21"/>
      <c r="L71" s="21"/>
      <c r="M71" s="21"/>
    </row>
    <row r="72" spans="1:13" x14ac:dyDescent="0.25">
      <c r="A72" s="8" t="s">
        <v>53</v>
      </c>
      <c r="B72" s="8" t="s">
        <v>17</v>
      </c>
      <c r="C72" s="8" t="s">
        <v>0</v>
      </c>
      <c r="D72" s="9" t="s">
        <v>54</v>
      </c>
      <c r="E72" s="10"/>
      <c r="F72" s="10"/>
      <c r="G72" s="10"/>
      <c r="H72" s="10"/>
      <c r="I72" s="10"/>
      <c r="J72" s="10"/>
      <c r="K72" s="11">
        <f>K75</f>
        <v>1</v>
      </c>
      <c r="L72" s="12">
        <f>L75</f>
        <v>84000</v>
      </c>
      <c r="M72" s="12">
        <f>M75</f>
        <v>84000</v>
      </c>
    </row>
    <row r="73" spans="1:13" ht="22.5" x14ac:dyDescent="0.25">
      <c r="A73" s="13" t="s">
        <v>55</v>
      </c>
      <c r="B73" s="13" t="s">
        <v>20</v>
      </c>
      <c r="C73" s="13" t="s">
        <v>21</v>
      </c>
      <c r="D73" s="14" t="s">
        <v>56</v>
      </c>
      <c r="E73" s="15"/>
      <c r="F73" s="15"/>
      <c r="G73" s="15"/>
      <c r="H73" s="15"/>
      <c r="I73" s="15"/>
      <c r="J73" s="15"/>
      <c r="K73" s="19">
        <v>280</v>
      </c>
      <c r="L73" s="19">
        <v>300</v>
      </c>
      <c r="M73" s="16">
        <f>ROUND(K73*L73,2)</f>
        <v>84000</v>
      </c>
    </row>
    <row r="74" spans="1:13" ht="168.75" x14ac:dyDescent="0.25">
      <c r="A74" s="15"/>
      <c r="B74" s="15"/>
      <c r="C74" s="15"/>
      <c r="D74" s="17" t="s">
        <v>57</v>
      </c>
      <c r="E74" s="15"/>
      <c r="F74" s="15"/>
      <c r="G74" s="15"/>
      <c r="H74" s="15"/>
      <c r="I74" s="15"/>
      <c r="J74" s="15"/>
      <c r="K74" s="15"/>
      <c r="L74" s="15"/>
      <c r="M74" s="15"/>
    </row>
    <row r="75" spans="1:13" x14ac:dyDescent="0.25">
      <c r="A75" s="15"/>
      <c r="B75" s="15"/>
      <c r="C75" s="15"/>
      <c r="D75" s="17"/>
      <c r="E75" s="15"/>
      <c r="F75" s="15"/>
      <c r="G75" s="15"/>
      <c r="H75" s="15"/>
      <c r="I75" s="15"/>
      <c r="J75" s="20" t="s">
        <v>58</v>
      </c>
      <c r="K75" s="23">
        <v>1</v>
      </c>
      <c r="L75" s="12">
        <f>M73</f>
        <v>84000</v>
      </c>
      <c r="M75" s="12">
        <f>ROUND(L75*K75,2)</f>
        <v>84000</v>
      </c>
    </row>
    <row r="76" spans="1:13" ht="0.95" customHeight="1" x14ac:dyDescent="0.25">
      <c r="A76" s="21"/>
      <c r="B76" s="21"/>
      <c r="C76" s="21"/>
      <c r="D76" s="22"/>
      <c r="E76" s="21"/>
      <c r="F76" s="21"/>
      <c r="G76" s="21"/>
      <c r="H76" s="21"/>
      <c r="I76" s="21"/>
      <c r="J76" s="21"/>
      <c r="K76" s="21"/>
      <c r="L76" s="21"/>
      <c r="M76" s="21"/>
    </row>
    <row r="77" spans="1:13" x14ac:dyDescent="0.25">
      <c r="A77" s="8" t="s">
        <v>59</v>
      </c>
      <c r="B77" s="8" t="s">
        <v>17</v>
      </c>
      <c r="C77" s="8" t="s">
        <v>0</v>
      </c>
      <c r="D77" s="9" t="s">
        <v>60</v>
      </c>
      <c r="E77" s="10"/>
      <c r="F77" s="10"/>
      <c r="G77" s="10"/>
      <c r="H77" s="10"/>
      <c r="I77" s="10"/>
      <c r="J77" s="10"/>
      <c r="K77" s="11">
        <f>K98</f>
        <v>1</v>
      </c>
      <c r="L77" s="12">
        <f>L98</f>
        <v>334.67</v>
      </c>
      <c r="M77" s="12">
        <f>M98</f>
        <v>334.67</v>
      </c>
    </row>
    <row r="78" spans="1:13" ht="22.5" x14ac:dyDescent="0.25">
      <c r="A78" s="13" t="s">
        <v>61</v>
      </c>
      <c r="B78" s="13" t="s">
        <v>20</v>
      </c>
      <c r="C78" s="13" t="s">
        <v>63</v>
      </c>
      <c r="D78" s="14" t="s">
        <v>62</v>
      </c>
      <c r="E78" s="15"/>
      <c r="F78" s="15"/>
      <c r="G78" s="15"/>
      <c r="H78" s="15"/>
      <c r="I78" s="15"/>
      <c r="J78" s="15"/>
      <c r="K78" s="16">
        <f>K81</f>
        <v>2</v>
      </c>
      <c r="L78" s="16">
        <f>L81</f>
        <v>40.549999999999997</v>
      </c>
      <c r="M78" s="16">
        <f>M81</f>
        <v>81.099999999999994</v>
      </c>
    </row>
    <row r="79" spans="1:13" ht="101.25" x14ac:dyDescent="0.25">
      <c r="A79" s="15"/>
      <c r="B79" s="15"/>
      <c r="C79" s="15"/>
      <c r="D79" s="17" t="s">
        <v>64</v>
      </c>
      <c r="E79" s="15"/>
      <c r="F79" s="15"/>
      <c r="G79" s="15"/>
      <c r="H79" s="15"/>
      <c r="I79" s="15"/>
      <c r="J79" s="15"/>
      <c r="K79" s="15"/>
      <c r="L79" s="15"/>
      <c r="M79" s="15"/>
    </row>
    <row r="80" spans="1:13" x14ac:dyDescent="0.25">
      <c r="A80" s="15"/>
      <c r="B80" s="15"/>
      <c r="C80" s="15"/>
      <c r="D80" s="17"/>
      <c r="E80" s="13" t="s">
        <v>65</v>
      </c>
      <c r="F80" s="18">
        <v>2</v>
      </c>
      <c r="G80" s="19">
        <v>0</v>
      </c>
      <c r="H80" s="19">
        <v>0</v>
      </c>
      <c r="I80" s="19">
        <v>0</v>
      </c>
      <c r="J80" s="16">
        <f>OR(F80&lt;&gt;0,G80&lt;&gt;0,H80&lt;&gt;0,I80&lt;&gt;0)*(F80 + (F80 = 0))*(G80 + (G80 = 0))*(H80 + (H80 = 0))*(I80 + (I80 = 0))</f>
        <v>2</v>
      </c>
      <c r="K80" s="15"/>
      <c r="L80" s="15"/>
      <c r="M80" s="15"/>
    </row>
    <row r="81" spans="1:13" x14ac:dyDescent="0.25">
      <c r="A81" s="15"/>
      <c r="B81" s="15"/>
      <c r="C81" s="15"/>
      <c r="D81" s="17"/>
      <c r="E81" s="15"/>
      <c r="F81" s="15"/>
      <c r="G81" s="15"/>
      <c r="H81" s="15"/>
      <c r="I81" s="15"/>
      <c r="J81" s="20" t="s">
        <v>66</v>
      </c>
      <c r="K81" s="12">
        <f>SUM(J80:J80)</f>
        <v>2</v>
      </c>
      <c r="L81" s="19">
        <v>40.549999999999997</v>
      </c>
      <c r="M81" s="12">
        <f>ROUND(L81*K81,2)</f>
        <v>81.099999999999994</v>
      </c>
    </row>
    <row r="82" spans="1:13" ht="0.95" customHeight="1" x14ac:dyDescent="0.25">
      <c r="A82" s="21"/>
      <c r="B82" s="21"/>
      <c r="C82" s="21"/>
      <c r="D82" s="22"/>
      <c r="E82" s="21"/>
      <c r="F82" s="21"/>
      <c r="G82" s="21"/>
      <c r="H82" s="21"/>
      <c r="I82" s="21"/>
      <c r="J82" s="21"/>
      <c r="K82" s="21"/>
      <c r="L82" s="21"/>
      <c r="M82" s="21"/>
    </row>
    <row r="83" spans="1:13" ht="22.5" x14ac:dyDescent="0.25">
      <c r="A83" s="13" t="s">
        <v>67</v>
      </c>
      <c r="B83" s="13" t="s">
        <v>20</v>
      </c>
      <c r="C83" s="13" t="s">
        <v>69</v>
      </c>
      <c r="D83" s="14" t="s">
        <v>68</v>
      </c>
      <c r="E83" s="15"/>
      <c r="F83" s="15"/>
      <c r="G83" s="15"/>
      <c r="H83" s="15"/>
      <c r="I83" s="15"/>
      <c r="J83" s="15"/>
      <c r="K83" s="16">
        <f>K86</f>
        <v>1.35</v>
      </c>
      <c r="L83" s="16">
        <f>L86</f>
        <v>41.39</v>
      </c>
      <c r="M83" s="16">
        <f>M86</f>
        <v>55.88</v>
      </c>
    </row>
    <row r="84" spans="1:13" ht="78.75" x14ac:dyDescent="0.25">
      <c r="A84" s="15"/>
      <c r="B84" s="15"/>
      <c r="C84" s="15"/>
      <c r="D84" s="17" t="s">
        <v>70</v>
      </c>
      <c r="E84" s="15"/>
      <c r="F84" s="15"/>
      <c r="G84" s="15"/>
      <c r="H84" s="15"/>
      <c r="I84" s="15"/>
      <c r="J84" s="15"/>
      <c r="K84" s="15"/>
      <c r="L84" s="15"/>
      <c r="M84" s="15"/>
    </row>
    <row r="85" spans="1:13" x14ac:dyDescent="0.25">
      <c r="A85" s="15"/>
      <c r="B85" s="15"/>
      <c r="C85" s="15"/>
      <c r="D85" s="17"/>
      <c r="E85" s="13" t="s">
        <v>71</v>
      </c>
      <c r="F85" s="18">
        <v>2</v>
      </c>
      <c r="G85" s="19">
        <v>1.5</v>
      </c>
      <c r="H85" s="19">
        <v>1.5</v>
      </c>
      <c r="I85" s="19">
        <v>0.3</v>
      </c>
      <c r="J85" s="16">
        <f>OR(F85&lt;&gt;0,G85&lt;&gt;0,H85&lt;&gt;0,I85&lt;&gt;0)*(F85 + (F85 = 0))*(G85 + (G85 = 0))*(H85 + (H85 = 0))*(I85 + (I85 = 0))</f>
        <v>1.35</v>
      </c>
      <c r="K85" s="15"/>
      <c r="L85" s="15"/>
      <c r="M85" s="15"/>
    </row>
    <row r="86" spans="1:13" x14ac:dyDescent="0.25">
      <c r="A86" s="15"/>
      <c r="B86" s="15"/>
      <c r="C86" s="15"/>
      <c r="D86" s="17"/>
      <c r="E86" s="15"/>
      <c r="F86" s="15"/>
      <c r="G86" s="15"/>
      <c r="H86" s="15"/>
      <c r="I86" s="15"/>
      <c r="J86" s="20" t="s">
        <v>72</v>
      </c>
      <c r="K86" s="12">
        <f>SUM(J85:J85)</f>
        <v>1.35</v>
      </c>
      <c r="L86" s="19">
        <v>41.39</v>
      </c>
      <c r="M86" s="12">
        <f>ROUND(L86*K86,2)</f>
        <v>55.88</v>
      </c>
    </row>
    <row r="87" spans="1:13" ht="0.95" customHeight="1" x14ac:dyDescent="0.25">
      <c r="A87" s="21"/>
      <c r="B87" s="21"/>
      <c r="C87" s="21"/>
      <c r="D87" s="22"/>
      <c r="E87" s="21"/>
      <c r="F87" s="21"/>
      <c r="G87" s="21"/>
      <c r="H87" s="21"/>
      <c r="I87" s="21"/>
      <c r="J87" s="21"/>
      <c r="K87" s="21"/>
      <c r="L87" s="21"/>
      <c r="M87" s="21"/>
    </row>
    <row r="88" spans="1:13" ht="22.5" x14ac:dyDescent="0.25">
      <c r="A88" s="13" t="s">
        <v>73</v>
      </c>
      <c r="B88" s="13" t="s">
        <v>20</v>
      </c>
      <c r="C88" s="13" t="s">
        <v>40</v>
      </c>
      <c r="D88" s="14" t="s">
        <v>74</v>
      </c>
      <c r="E88" s="15"/>
      <c r="F88" s="15"/>
      <c r="G88" s="15"/>
      <c r="H88" s="15"/>
      <c r="I88" s="15"/>
      <c r="J88" s="15"/>
      <c r="K88" s="16">
        <f>K91</f>
        <v>4.5</v>
      </c>
      <c r="L88" s="16">
        <f>L91</f>
        <v>15.39</v>
      </c>
      <c r="M88" s="16">
        <f>M91</f>
        <v>69.260000000000005</v>
      </c>
    </row>
    <row r="89" spans="1:13" ht="67.5" x14ac:dyDescent="0.25">
      <c r="A89" s="15"/>
      <c r="B89" s="15"/>
      <c r="C89" s="15"/>
      <c r="D89" s="17" t="s">
        <v>75</v>
      </c>
      <c r="E89" s="15"/>
      <c r="F89" s="15"/>
      <c r="G89" s="15"/>
      <c r="H89" s="15"/>
      <c r="I89" s="15"/>
      <c r="J89" s="15"/>
      <c r="K89" s="15"/>
      <c r="L89" s="15"/>
      <c r="M89" s="15"/>
    </row>
    <row r="90" spans="1:13" x14ac:dyDescent="0.25">
      <c r="A90" s="15"/>
      <c r="B90" s="15"/>
      <c r="C90" s="15"/>
      <c r="D90" s="17"/>
      <c r="E90" s="13" t="s">
        <v>76</v>
      </c>
      <c r="F90" s="18">
        <v>2</v>
      </c>
      <c r="G90" s="19">
        <v>1.5</v>
      </c>
      <c r="H90" s="19">
        <v>1.5</v>
      </c>
      <c r="I90" s="19">
        <v>0</v>
      </c>
      <c r="J90" s="16">
        <f>OR(F90&lt;&gt;0,G90&lt;&gt;0,H90&lt;&gt;0,I90&lt;&gt;0)*(F90 + (F90 = 0))*(G90 + (G90 = 0))*(H90 + (H90 = 0))*(I90 + (I90 = 0))</f>
        <v>4.5</v>
      </c>
      <c r="K90" s="15"/>
      <c r="L90" s="15"/>
      <c r="M90" s="15"/>
    </row>
    <row r="91" spans="1:13" x14ac:dyDescent="0.25">
      <c r="A91" s="15"/>
      <c r="B91" s="15"/>
      <c r="C91" s="15"/>
      <c r="D91" s="17"/>
      <c r="E91" s="15"/>
      <c r="F91" s="15"/>
      <c r="G91" s="15"/>
      <c r="H91" s="15"/>
      <c r="I91" s="15"/>
      <c r="J91" s="20" t="s">
        <v>77</v>
      </c>
      <c r="K91" s="12">
        <f>SUM(J90:J90)</f>
        <v>4.5</v>
      </c>
      <c r="L91" s="19">
        <v>15.39</v>
      </c>
      <c r="M91" s="12">
        <f>ROUND(L91*K91,2)</f>
        <v>69.260000000000005</v>
      </c>
    </row>
    <row r="92" spans="1:13" ht="0.95" customHeight="1" x14ac:dyDescent="0.25">
      <c r="A92" s="21"/>
      <c r="B92" s="21"/>
      <c r="C92" s="21"/>
      <c r="D92" s="22"/>
      <c r="E92" s="21"/>
      <c r="F92" s="21"/>
      <c r="G92" s="21"/>
      <c r="H92" s="21"/>
      <c r="I92" s="21"/>
      <c r="J92" s="21"/>
      <c r="K92" s="21"/>
      <c r="L92" s="21"/>
      <c r="M92" s="21"/>
    </row>
    <row r="93" spans="1:13" ht="22.5" x14ac:dyDescent="0.25">
      <c r="A93" s="13" t="s">
        <v>78</v>
      </c>
      <c r="B93" s="13" t="s">
        <v>20</v>
      </c>
      <c r="C93" s="13" t="s">
        <v>40</v>
      </c>
      <c r="D93" s="14" t="s">
        <v>79</v>
      </c>
      <c r="E93" s="15"/>
      <c r="F93" s="15"/>
      <c r="G93" s="15"/>
      <c r="H93" s="15"/>
      <c r="I93" s="15"/>
      <c r="J93" s="15"/>
      <c r="K93" s="16">
        <f>K96</f>
        <v>4.5</v>
      </c>
      <c r="L93" s="16">
        <f>L96</f>
        <v>28.54</v>
      </c>
      <c r="M93" s="16">
        <f>M96</f>
        <v>128.43</v>
      </c>
    </row>
    <row r="94" spans="1:13" ht="180" x14ac:dyDescent="0.25">
      <c r="A94" s="15"/>
      <c r="B94" s="15"/>
      <c r="C94" s="15"/>
      <c r="D94" s="17" t="s">
        <v>80</v>
      </c>
      <c r="E94" s="15"/>
      <c r="F94" s="15"/>
      <c r="G94" s="15"/>
      <c r="H94" s="15"/>
      <c r="I94" s="15"/>
      <c r="J94" s="15"/>
      <c r="K94" s="15"/>
      <c r="L94" s="15"/>
      <c r="M94" s="15"/>
    </row>
    <row r="95" spans="1:13" x14ac:dyDescent="0.25">
      <c r="A95" s="15"/>
      <c r="B95" s="15"/>
      <c r="C95" s="15"/>
      <c r="D95" s="17"/>
      <c r="E95" s="13" t="s">
        <v>76</v>
      </c>
      <c r="F95" s="18">
        <v>2</v>
      </c>
      <c r="G95" s="19">
        <v>1.5</v>
      </c>
      <c r="H95" s="19">
        <v>1.5</v>
      </c>
      <c r="I95" s="19">
        <v>0</v>
      </c>
      <c r="J95" s="16">
        <f>OR(F95&lt;&gt;0,G95&lt;&gt;0,H95&lt;&gt;0,I95&lt;&gt;0)*(F95 + (F95 = 0))*(G95 + (G95 = 0))*(H95 + (H95 = 0))*(I95 + (I95 = 0))</f>
        <v>4.5</v>
      </c>
      <c r="K95" s="15"/>
      <c r="L95" s="15"/>
      <c r="M95" s="15"/>
    </row>
    <row r="96" spans="1:13" x14ac:dyDescent="0.25">
      <c r="A96" s="15"/>
      <c r="B96" s="15"/>
      <c r="C96" s="15"/>
      <c r="D96" s="17"/>
      <c r="E96" s="15"/>
      <c r="F96" s="15"/>
      <c r="G96" s="15"/>
      <c r="H96" s="15"/>
      <c r="I96" s="15"/>
      <c r="J96" s="20" t="s">
        <v>81</v>
      </c>
      <c r="K96" s="12">
        <f>SUM(J95:J95)</f>
        <v>4.5</v>
      </c>
      <c r="L96" s="19">
        <v>28.54</v>
      </c>
      <c r="M96" s="12">
        <f>ROUND(L96*K96,2)</f>
        <v>128.43</v>
      </c>
    </row>
    <row r="97" spans="1:13" ht="0.95" customHeight="1" x14ac:dyDescent="0.25">
      <c r="A97" s="21"/>
      <c r="B97" s="21"/>
      <c r="C97" s="21"/>
      <c r="D97" s="22"/>
      <c r="E97" s="21"/>
      <c r="F97" s="21"/>
      <c r="G97" s="21"/>
      <c r="H97" s="21"/>
      <c r="I97" s="21"/>
      <c r="J97" s="21"/>
      <c r="K97" s="21"/>
      <c r="L97" s="21"/>
      <c r="M97" s="21"/>
    </row>
    <row r="98" spans="1:13" x14ac:dyDescent="0.25">
      <c r="A98" s="15"/>
      <c r="B98" s="15"/>
      <c r="C98" s="15"/>
      <c r="D98" s="17"/>
      <c r="E98" s="15"/>
      <c r="F98" s="15"/>
      <c r="G98" s="15"/>
      <c r="H98" s="15"/>
      <c r="I98" s="15"/>
      <c r="J98" s="20" t="s">
        <v>82</v>
      </c>
      <c r="K98" s="23">
        <v>1</v>
      </c>
      <c r="L98" s="12">
        <f>M78+M83+M88+M93</f>
        <v>334.67</v>
      </c>
      <c r="M98" s="12">
        <f>ROUND(L98*K98,2)</f>
        <v>334.67</v>
      </c>
    </row>
    <row r="99" spans="1:13" ht="0.95" customHeight="1" x14ac:dyDescent="0.25">
      <c r="A99" s="21"/>
      <c r="B99" s="21"/>
      <c r="C99" s="21"/>
      <c r="D99" s="22"/>
      <c r="E99" s="21"/>
      <c r="F99" s="21"/>
      <c r="G99" s="21"/>
      <c r="H99" s="21"/>
      <c r="I99" s="21"/>
      <c r="J99" s="21"/>
      <c r="K99" s="21"/>
      <c r="L99" s="21"/>
      <c r="M99" s="21"/>
    </row>
    <row r="100" spans="1:13" x14ac:dyDescent="0.25">
      <c r="A100" s="8" t="s">
        <v>83</v>
      </c>
      <c r="B100" s="8" t="s">
        <v>17</v>
      </c>
      <c r="C100" s="8" t="s">
        <v>0</v>
      </c>
      <c r="D100" s="9" t="s">
        <v>84</v>
      </c>
      <c r="E100" s="10"/>
      <c r="F100" s="10"/>
      <c r="G100" s="10"/>
      <c r="H100" s="10"/>
      <c r="I100" s="10"/>
      <c r="J100" s="10"/>
      <c r="K100" s="11">
        <f>K119</f>
        <v>1</v>
      </c>
      <c r="L100" s="12">
        <f>L119</f>
        <v>7025</v>
      </c>
      <c r="M100" s="12">
        <f>M119</f>
        <v>7025</v>
      </c>
    </row>
    <row r="101" spans="1:13" x14ac:dyDescent="0.25">
      <c r="A101" s="13" t="s">
        <v>85</v>
      </c>
      <c r="B101" s="13" t="s">
        <v>20</v>
      </c>
      <c r="C101" s="13" t="s">
        <v>63</v>
      </c>
      <c r="D101" s="14" t="s">
        <v>86</v>
      </c>
      <c r="E101" s="15"/>
      <c r="F101" s="15"/>
      <c r="G101" s="15"/>
      <c r="H101" s="15"/>
      <c r="I101" s="15"/>
      <c r="J101" s="15"/>
      <c r="K101" s="16">
        <f>K104</f>
        <v>4</v>
      </c>
      <c r="L101" s="16">
        <f>L104</f>
        <v>30</v>
      </c>
      <c r="M101" s="16">
        <f>M104</f>
        <v>120</v>
      </c>
    </row>
    <row r="102" spans="1:13" ht="45" x14ac:dyDescent="0.25">
      <c r="A102" s="15"/>
      <c r="B102" s="15"/>
      <c r="C102" s="15"/>
      <c r="D102" s="17" t="s">
        <v>87</v>
      </c>
      <c r="E102" s="15"/>
      <c r="F102" s="15"/>
      <c r="G102" s="15"/>
      <c r="H102" s="15"/>
      <c r="I102" s="15"/>
      <c r="J102" s="15"/>
      <c r="K102" s="15"/>
      <c r="L102" s="15"/>
      <c r="M102" s="15"/>
    </row>
    <row r="103" spans="1:13" x14ac:dyDescent="0.25">
      <c r="A103" s="15"/>
      <c r="B103" s="15"/>
      <c r="C103" s="15"/>
      <c r="D103" s="17"/>
      <c r="E103" s="13" t="s">
        <v>88</v>
      </c>
      <c r="F103" s="18">
        <v>4</v>
      </c>
      <c r="G103" s="19">
        <v>0</v>
      </c>
      <c r="H103" s="19">
        <v>0</v>
      </c>
      <c r="I103" s="19">
        <v>0</v>
      </c>
      <c r="J103" s="16">
        <f>OR(F103&lt;&gt;0,G103&lt;&gt;0,H103&lt;&gt;0,I103&lt;&gt;0)*(F103 + (F103 = 0))*(G103 + (G103 = 0))*(H103 + (H103 = 0))*(I103 + (I103 = 0))</f>
        <v>4</v>
      </c>
      <c r="K103" s="15"/>
      <c r="L103" s="15"/>
      <c r="M103" s="15"/>
    </row>
    <row r="104" spans="1:13" x14ac:dyDescent="0.25">
      <c r="A104" s="15"/>
      <c r="B104" s="15"/>
      <c r="C104" s="15"/>
      <c r="D104" s="17"/>
      <c r="E104" s="15"/>
      <c r="F104" s="15"/>
      <c r="G104" s="15"/>
      <c r="H104" s="15"/>
      <c r="I104" s="15"/>
      <c r="J104" s="20" t="s">
        <v>89</v>
      </c>
      <c r="K104" s="12">
        <f>SUM(J103:J103)</f>
        <v>4</v>
      </c>
      <c r="L104" s="19">
        <v>30</v>
      </c>
      <c r="M104" s="12">
        <f>ROUND(L104*K104,2)</f>
        <v>120</v>
      </c>
    </row>
    <row r="105" spans="1:13" ht="0.95" customHeight="1" x14ac:dyDescent="0.25">
      <c r="A105" s="21"/>
      <c r="B105" s="21"/>
      <c r="C105" s="21"/>
      <c r="D105" s="22"/>
      <c r="E105" s="21"/>
      <c r="F105" s="21"/>
      <c r="G105" s="21"/>
      <c r="H105" s="21"/>
      <c r="I105" s="21"/>
      <c r="J105" s="21"/>
      <c r="K105" s="21"/>
      <c r="L105" s="21"/>
      <c r="M105" s="21"/>
    </row>
    <row r="106" spans="1:13" ht="22.5" x14ac:dyDescent="0.25">
      <c r="A106" s="13" t="s">
        <v>90</v>
      </c>
      <c r="B106" s="13" t="s">
        <v>20</v>
      </c>
      <c r="C106" s="13" t="s">
        <v>30</v>
      </c>
      <c r="D106" s="14" t="s">
        <v>91</v>
      </c>
      <c r="E106" s="15"/>
      <c r="F106" s="15"/>
      <c r="G106" s="15"/>
      <c r="H106" s="15"/>
      <c r="I106" s="15"/>
      <c r="J106" s="15"/>
      <c r="K106" s="16">
        <f>K110</f>
        <v>5</v>
      </c>
      <c r="L106" s="16">
        <f>L110</f>
        <v>150</v>
      </c>
      <c r="M106" s="16">
        <f>M110</f>
        <v>750</v>
      </c>
    </row>
    <row r="107" spans="1:13" ht="67.5" x14ac:dyDescent="0.25">
      <c r="A107" s="15"/>
      <c r="B107" s="15"/>
      <c r="C107" s="15"/>
      <c r="D107" s="17" t="s">
        <v>92</v>
      </c>
      <c r="E107" s="15"/>
      <c r="F107" s="15"/>
      <c r="G107" s="15"/>
      <c r="H107" s="15"/>
      <c r="I107" s="15"/>
      <c r="J107" s="15"/>
      <c r="K107" s="15"/>
      <c r="L107" s="15"/>
      <c r="M107" s="15"/>
    </row>
    <row r="108" spans="1:13" x14ac:dyDescent="0.25">
      <c r="A108" s="15"/>
      <c r="B108" s="15"/>
      <c r="C108" s="15"/>
      <c r="D108" s="17"/>
      <c r="E108" s="13" t="s">
        <v>93</v>
      </c>
      <c r="F108" s="18">
        <v>4</v>
      </c>
      <c r="G108" s="19">
        <v>0</v>
      </c>
      <c r="H108" s="19">
        <v>0</v>
      </c>
      <c r="I108" s="19">
        <v>0</v>
      </c>
      <c r="J108" s="16">
        <f>OR(F108&lt;&gt;0,G108&lt;&gt;0,H108&lt;&gt;0,I108&lt;&gt;0)*(F108 + (F108 = 0))*(G108 + (G108 = 0))*(H108 + (H108 = 0))*(I108 + (I108 = 0))</f>
        <v>4</v>
      </c>
      <c r="K108" s="15"/>
      <c r="L108" s="15"/>
      <c r="M108" s="15"/>
    </row>
    <row r="109" spans="1:13" x14ac:dyDescent="0.25">
      <c r="A109" s="15"/>
      <c r="B109" s="15"/>
      <c r="C109" s="15"/>
      <c r="D109" s="17"/>
      <c r="E109" s="13" t="s">
        <v>94</v>
      </c>
      <c r="F109" s="18">
        <v>1</v>
      </c>
      <c r="G109" s="19">
        <v>0</v>
      </c>
      <c r="H109" s="19">
        <v>0</v>
      </c>
      <c r="I109" s="19">
        <v>0</v>
      </c>
      <c r="J109" s="16">
        <f>OR(F109&lt;&gt;0,G109&lt;&gt;0,H109&lt;&gt;0,I109&lt;&gt;0)*(F109 + (F109 = 0))*(G109 + (G109 = 0))*(H109 + (H109 = 0))*(I109 + (I109 = 0))</f>
        <v>1</v>
      </c>
      <c r="K109" s="15"/>
      <c r="L109" s="15"/>
      <c r="M109" s="15"/>
    </row>
    <row r="110" spans="1:13" x14ac:dyDescent="0.25">
      <c r="A110" s="15"/>
      <c r="B110" s="15"/>
      <c r="C110" s="15"/>
      <c r="D110" s="17"/>
      <c r="E110" s="15"/>
      <c r="F110" s="15"/>
      <c r="G110" s="15"/>
      <c r="H110" s="15"/>
      <c r="I110" s="15"/>
      <c r="J110" s="20" t="s">
        <v>95</v>
      </c>
      <c r="K110" s="12">
        <f>SUM(J108:J109)</f>
        <v>5</v>
      </c>
      <c r="L110" s="19">
        <v>150</v>
      </c>
      <c r="M110" s="12">
        <f>ROUND(L110*K110,2)</f>
        <v>750</v>
      </c>
    </row>
    <row r="111" spans="1:13" ht="0.95" customHeight="1" x14ac:dyDescent="0.25">
      <c r="A111" s="21"/>
      <c r="B111" s="21"/>
      <c r="C111" s="21"/>
      <c r="D111" s="22"/>
      <c r="E111" s="21"/>
      <c r="F111" s="21"/>
      <c r="G111" s="21"/>
      <c r="H111" s="21"/>
      <c r="I111" s="21"/>
      <c r="J111" s="21"/>
      <c r="K111" s="21"/>
      <c r="L111" s="21"/>
      <c r="M111" s="21"/>
    </row>
    <row r="112" spans="1:13" ht="22.5" x14ac:dyDescent="0.25">
      <c r="A112" s="13" t="s">
        <v>96</v>
      </c>
      <c r="B112" s="13" t="s">
        <v>20</v>
      </c>
      <c r="C112" s="13" t="s">
        <v>63</v>
      </c>
      <c r="D112" s="14" t="s">
        <v>97</v>
      </c>
      <c r="E112" s="15"/>
      <c r="F112" s="15"/>
      <c r="G112" s="15"/>
      <c r="H112" s="15"/>
      <c r="I112" s="15"/>
      <c r="J112" s="15"/>
      <c r="K112" s="16">
        <f>K117</f>
        <v>10</v>
      </c>
      <c r="L112" s="16">
        <f>L117</f>
        <v>615.5</v>
      </c>
      <c r="M112" s="16">
        <f>M117</f>
        <v>6155</v>
      </c>
    </row>
    <row r="113" spans="1:13" ht="191.25" x14ac:dyDescent="0.25">
      <c r="A113" s="15"/>
      <c r="B113" s="15"/>
      <c r="C113" s="15"/>
      <c r="D113" s="17" t="s">
        <v>98</v>
      </c>
      <c r="E113" s="15"/>
      <c r="F113" s="15"/>
      <c r="G113" s="15"/>
      <c r="H113" s="15"/>
      <c r="I113" s="15"/>
      <c r="J113" s="15"/>
      <c r="K113" s="15"/>
      <c r="L113" s="15"/>
      <c r="M113" s="15"/>
    </row>
    <row r="114" spans="1:13" x14ac:dyDescent="0.25">
      <c r="A114" s="15"/>
      <c r="B114" s="15"/>
      <c r="C114" s="15"/>
      <c r="D114" s="17"/>
      <c r="E114" s="13" t="s">
        <v>99</v>
      </c>
      <c r="F114" s="18">
        <v>4</v>
      </c>
      <c r="G114" s="19">
        <v>0</v>
      </c>
      <c r="H114" s="19">
        <v>0</v>
      </c>
      <c r="I114" s="19">
        <v>0</v>
      </c>
      <c r="J114" s="16">
        <f>OR(F114&lt;&gt;0,G114&lt;&gt;0,H114&lt;&gt;0,I114&lt;&gt;0)*(F114 + (F114 = 0))*(G114 + (G114 = 0))*(H114 + (H114 = 0))*(I114 + (I114 = 0))</f>
        <v>4</v>
      </c>
      <c r="K114" s="15"/>
      <c r="L114" s="15"/>
      <c r="M114" s="15"/>
    </row>
    <row r="115" spans="1:13" x14ac:dyDescent="0.25">
      <c r="A115" s="15"/>
      <c r="B115" s="15"/>
      <c r="C115" s="15"/>
      <c r="D115" s="17"/>
      <c r="E115" s="13" t="s">
        <v>100</v>
      </c>
      <c r="F115" s="18">
        <v>4</v>
      </c>
      <c r="G115" s="19">
        <v>0</v>
      </c>
      <c r="H115" s="19">
        <v>0</v>
      </c>
      <c r="I115" s="19">
        <v>0</v>
      </c>
      <c r="J115" s="16">
        <f>OR(F115&lt;&gt;0,G115&lt;&gt;0,H115&lt;&gt;0,I115&lt;&gt;0)*(F115 + (F115 = 0))*(G115 + (G115 = 0))*(H115 + (H115 = 0))*(I115 + (I115 = 0))</f>
        <v>4</v>
      </c>
      <c r="K115" s="15"/>
      <c r="L115" s="15"/>
      <c r="M115" s="15"/>
    </row>
    <row r="116" spans="1:13" x14ac:dyDescent="0.25">
      <c r="A116" s="15"/>
      <c r="B116" s="15"/>
      <c r="C116" s="15"/>
      <c r="D116" s="17"/>
      <c r="E116" s="13" t="s">
        <v>101</v>
      </c>
      <c r="F116" s="18">
        <v>2</v>
      </c>
      <c r="G116" s="19">
        <v>0</v>
      </c>
      <c r="H116" s="19">
        <v>0</v>
      </c>
      <c r="I116" s="19">
        <v>0</v>
      </c>
      <c r="J116" s="16">
        <f>OR(F116&lt;&gt;0,G116&lt;&gt;0,H116&lt;&gt;0,I116&lt;&gt;0)*(F116 + (F116 = 0))*(G116 + (G116 = 0))*(H116 + (H116 = 0))*(I116 + (I116 = 0))</f>
        <v>2</v>
      </c>
      <c r="K116" s="15"/>
      <c r="L116" s="15"/>
      <c r="M116" s="15"/>
    </row>
    <row r="117" spans="1:13" x14ac:dyDescent="0.25">
      <c r="A117" s="15"/>
      <c r="B117" s="15"/>
      <c r="C117" s="15"/>
      <c r="D117" s="17"/>
      <c r="E117" s="15"/>
      <c r="F117" s="15"/>
      <c r="G117" s="15"/>
      <c r="H117" s="15"/>
      <c r="I117" s="15"/>
      <c r="J117" s="20" t="s">
        <v>102</v>
      </c>
      <c r="K117" s="12">
        <f>SUM(J114:J116)</f>
        <v>10</v>
      </c>
      <c r="L117" s="19">
        <v>615.5</v>
      </c>
      <c r="M117" s="12">
        <f>ROUND(L117*K117,2)</f>
        <v>6155</v>
      </c>
    </row>
    <row r="118" spans="1:13" ht="0.95" customHeight="1" x14ac:dyDescent="0.25">
      <c r="A118" s="21"/>
      <c r="B118" s="21"/>
      <c r="C118" s="21"/>
      <c r="D118" s="22"/>
      <c r="E118" s="21"/>
      <c r="F118" s="21"/>
      <c r="G118" s="21"/>
      <c r="H118" s="21"/>
      <c r="I118" s="21"/>
      <c r="J118" s="21"/>
      <c r="K118" s="21"/>
      <c r="L118" s="21"/>
      <c r="M118" s="21"/>
    </row>
    <row r="119" spans="1:13" x14ac:dyDescent="0.25">
      <c r="A119" s="15"/>
      <c r="B119" s="15"/>
      <c r="C119" s="15"/>
      <c r="D119" s="17"/>
      <c r="E119" s="15"/>
      <c r="F119" s="15"/>
      <c r="G119" s="15"/>
      <c r="H119" s="15"/>
      <c r="I119" s="15"/>
      <c r="J119" s="20" t="s">
        <v>103</v>
      </c>
      <c r="K119" s="23">
        <v>1</v>
      </c>
      <c r="L119" s="12">
        <f>M101+M106+M112</f>
        <v>7025</v>
      </c>
      <c r="M119" s="12">
        <f>ROUND(L119*K119,2)</f>
        <v>7025</v>
      </c>
    </row>
    <row r="120" spans="1:13" ht="0.95" customHeight="1" x14ac:dyDescent="0.25">
      <c r="A120" s="21"/>
      <c r="B120" s="21"/>
      <c r="C120" s="21"/>
      <c r="D120" s="22"/>
      <c r="E120" s="21"/>
      <c r="F120" s="21"/>
      <c r="G120" s="21"/>
      <c r="H120" s="21"/>
      <c r="I120" s="21"/>
      <c r="J120" s="21"/>
      <c r="K120" s="21"/>
      <c r="L120" s="21"/>
      <c r="M120" s="21"/>
    </row>
    <row r="121" spans="1:13" x14ac:dyDescent="0.25">
      <c r="A121" s="8" t="s">
        <v>104</v>
      </c>
      <c r="B121" s="8" t="s">
        <v>17</v>
      </c>
      <c r="C121" s="8" t="s">
        <v>0</v>
      </c>
      <c r="D121" s="9" t="s">
        <v>105</v>
      </c>
      <c r="E121" s="10"/>
      <c r="F121" s="10"/>
      <c r="G121" s="10"/>
      <c r="H121" s="10"/>
      <c r="I121" s="10"/>
      <c r="J121" s="10"/>
      <c r="K121" s="24">
        <v>1</v>
      </c>
      <c r="L121" s="25">
        <v>3150</v>
      </c>
      <c r="M121" s="25">
        <f>ROUND(K121*L121,2)</f>
        <v>3150</v>
      </c>
    </row>
    <row r="122" spans="1:13" ht="22.5" x14ac:dyDescent="0.25">
      <c r="A122" s="15"/>
      <c r="B122" s="15"/>
      <c r="C122" s="15"/>
      <c r="D122" s="17" t="s">
        <v>106</v>
      </c>
      <c r="E122" s="15"/>
      <c r="F122" s="15"/>
      <c r="G122" s="15"/>
      <c r="H122" s="15"/>
      <c r="I122" s="15"/>
      <c r="J122" s="15"/>
      <c r="K122" s="15"/>
      <c r="L122" s="15"/>
      <c r="M122" s="15"/>
    </row>
    <row r="123" spans="1:13" x14ac:dyDescent="0.25">
      <c r="A123" s="15"/>
      <c r="B123" s="15"/>
      <c r="C123" s="15"/>
      <c r="D123" s="17"/>
      <c r="E123" s="15"/>
      <c r="F123" s="15"/>
      <c r="G123" s="15"/>
      <c r="H123" s="15"/>
      <c r="I123" s="15"/>
      <c r="J123" s="20" t="s">
        <v>107</v>
      </c>
      <c r="K123" s="19">
        <v>1</v>
      </c>
      <c r="L123" s="12">
        <f>M4+M72+M77+M100+M121</f>
        <v>102573.33</v>
      </c>
      <c r="M123" s="12">
        <f>ROUND(L123*K123,2)</f>
        <v>102573.33</v>
      </c>
    </row>
    <row r="124" spans="1:13" x14ac:dyDescent="0.25">
      <c r="A124" s="15"/>
      <c r="B124" s="15"/>
      <c r="C124" s="15"/>
      <c r="D124" s="17"/>
      <c r="E124" s="15"/>
      <c r="F124" s="15"/>
      <c r="G124" s="15"/>
      <c r="H124" s="15"/>
      <c r="I124" s="15"/>
      <c r="J124" s="15"/>
      <c r="K124" s="15"/>
      <c r="L124" s="15"/>
      <c r="M124" s="15"/>
    </row>
  </sheetData>
  <dataValidations disablePrompts="1" count="1">
    <dataValidation type="list" allowBlank="1" showInputMessage="1" showErrorMessage="1" sqref="B4:B124">
      <formula1>"Capítulo,Partida,Mano de obra,Maquinaria,Material,Otros,"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Pascual Ustárroz</dc:creator>
  <cp:lastModifiedBy>Ricardo Pascual Ustárroz</cp:lastModifiedBy>
  <dcterms:created xsi:type="dcterms:W3CDTF">2023-07-28T06:58:30Z</dcterms:created>
  <dcterms:modified xsi:type="dcterms:W3CDTF">2023-07-28T06:59:46Z</dcterms:modified>
</cp:coreProperties>
</file>