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oja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7" i="2" l="1"/>
  <c r="K58" i="2" s="1"/>
  <c r="J56" i="2" l="1"/>
  <c r="K56" i="2"/>
  <c r="J36" i="2"/>
  <c r="I4" i="2" l="1"/>
  <c r="I24" i="2" l="1"/>
  <c r="I20" i="2" l="1"/>
  <c r="I7" i="2"/>
  <c r="I32" i="2"/>
  <c r="I55" i="2"/>
  <c r="I51" i="2"/>
  <c r="I49" i="2"/>
  <c r="I50" i="2"/>
  <c r="I52" i="2"/>
  <c r="I53" i="2"/>
  <c r="I43" i="2"/>
  <c r="I33" i="2" l="1"/>
  <c r="I31" i="2"/>
  <c r="I30" i="2"/>
  <c r="I29" i="2"/>
  <c r="I28" i="2"/>
  <c r="I27" i="2"/>
  <c r="I38" i="2"/>
  <c r="I37" i="2"/>
  <c r="I39" i="2"/>
  <c r="I41" i="2"/>
  <c r="I40" i="2"/>
  <c r="I42" i="2"/>
  <c r="I44" i="2"/>
  <c r="I19" i="2"/>
  <c r="I8" i="2"/>
  <c r="I9" i="2"/>
  <c r="I48" i="2"/>
  <c r="I47" i="2"/>
  <c r="I46" i="2"/>
  <c r="I10" i="2"/>
  <c r="I11" i="2"/>
  <c r="I12" i="2"/>
  <c r="I5" i="2"/>
  <c r="I6" i="2"/>
  <c r="H22" i="2"/>
  <c r="I22" i="2" s="1"/>
  <c r="I16" i="2"/>
  <c r="I15" i="2"/>
  <c r="J15" i="2" l="1"/>
  <c r="K15" i="2" s="1"/>
  <c r="J19" i="2"/>
  <c r="K19" i="2" s="1"/>
  <c r="J27" i="2"/>
  <c r="K27" i="2" s="1"/>
  <c r="J4" i="2"/>
  <c r="K4" i="2" s="1"/>
  <c r="K36" i="2" l="1"/>
</calcChain>
</file>

<file path=xl/sharedStrings.xml><?xml version="1.0" encoding="utf-8"?>
<sst xmlns="http://schemas.openxmlformats.org/spreadsheetml/2006/main" count="108" uniqueCount="70">
  <si>
    <t>Lote 1</t>
  </si>
  <si>
    <t>Perfil Director</t>
  </si>
  <si>
    <t>Asesoramiento estratégico</t>
  </si>
  <si>
    <t>Conceptualización y organización de eventos</t>
  </si>
  <si>
    <t>Perfil Técnico</t>
  </si>
  <si>
    <t>Gestión y coordinación de eventos</t>
  </si>
  <si>
    <t>Gestión de medios y difusión</t>
  </si>
  <si>
    <t>Elaboración de notas</t>
  </si>
  <si>
    <t>Bolsa pequeña (15 notas)</t>
  </si>
  <si>
    <t>Bolsa grande (40 notas)</t>
  </si>
  <si>
    <t>Nota a demanda</t>
  </si>
  <si>
    <t xml:space="preserve">Lote 2 </t>
  </si>
  <si>
    <t>Diseño gráfico</t>
  </si>
  <si>
    <t>Lote 3</t>
  </si>
  <si>
    <t>Comunicación digital</t>
  </si>
  <si>
    <t>Comunicación corporativa y relaciones públicas</t>
  </si>
  <si>
    <t>Asesoramiento estratégico (comunicación digital, medios digitales, contenidos RRSS)</t>
  </si>
  <si>
    <t>Conceptualización y diseño web o microsites</t>
  </si>
  <si>
    <t>Programación web y soporte técnico</t>
  </si>
  <si>
    <t xml:space="preserve">Perfil Técnico comunicación </t>
  </si>
  <si>
    <t>Perfil Técnico programación</t>
  </si>
  <si>
    <t>Desarrollo y gestión de contenidos digitales (web, campañas digitales y RRSS)</t>
  </si>
  <si>
    <t>Lote 4</t>
  </si>
  <si>
    <t>Servicio base</t>
  </si>
  <si>
    <t>Bolsa pequeña (5 reportajes)</t>
  </si>
  <si>
    <t>Bolsa grande (10 reportajes)</t>
  </si>
  <si>
    <t>Reportaje a demanda</t>
  </si>
  <si>
    <t>Plus por media jornada</t>
  </si>
  <si>
    <t>Plus por jornada completa</t>
  </si>
  <si>
    <t>Plus por desplazamiento fuera zona de influencia</t>
  </si>
  <si>
    <t>Plus por fds o festivo</t>
  </si>
  <si>
    <t>€/hora</t>
  </si>
  <si>
    <t>€/km</t>
  </si>
  <si>
    <t>€/bolsa pequeña</t>
  </si>
  <si>
    <t>€/bolsa grande</t>
  </si>
  <si>
    <t>€/nota a demanda</t>
  </si>
  <si>
    <t>€/reportaje a demanda</t>
  </si>
  <si>
    <t>€/media jornada</t>
  </si>
  <si>
    <t>€/jornada completa</t>
  </si>
  <si>
    <t>Servicios adicionales</t>
  </si>
  <si>
    <t>Servicio fotográfico</t>
  </si>
  <si>
    <t>Servicio de grabación y emisión de video</t>
  </si>
  <si>
    <t>Lote 5</t>
  </si>
  <si>
    <t>Realización pildora sobre video original</t>
  </si>
  <si>
    <t>€/pildora</t>
  </si>
  <si>
    <t>Bolsa pequeña (5 videos)</t>
  </si>
  <si>
    <t>Bolsa grande (10 videos)</t>
  </si>
  <si>
    <t>Video a demanda</t>
  </si>
  <si>
    <t>Grabación de video</t>
  </si>
  <si>
    <t>Emisión de video</t>
  </si>
  <si>
    <t>Bolsa pequeña (5 emisión)</t>
  </si>
  <si>
    <t>Bolsa grande (10 emisión)</t>
  </si>
  <si>
    <t>Emisión a demanda</t>
  </si>
  <si>
    <t>Edición video resumen</t>
  </si>
  <si>
    <t>€/video resumen</t>
  </si>
  <si>
    <t>€/video a demanda</t>
  </si>
  <si>
    <t>€/emisión a demanda</t>
  </si>
  <si>
    <t>Cantidades</t>
  </si>
  <si>
    <t xml:space="preserve">Perfil Técnico </t>
  </si>
  <si>
    <t>Diseño de materiales</t>
  </si>
  <si>
    <t>Desarrollo de materiales</t>
  </si>
  <si>
    <t xml:space="preserve">€/reportaje </t>
  </si>
  <si>
    <t>€/video</t>
  </si>
  <si>
    <t>Fotografía y vídeos</t>
  </si>
  <si>
    <t>Elaboración de vídeo o audio en cualquier formato</t>
  </si>
  <si>
    <t>Desarrollo integral de vídeos o audios en cualquier tipo de formato, duración, público destinatario, tales como videologos, audiologos, audioguías, podcasts, etc.</t>
  </si>
  <si>
    <t>Valor estimado anual</t>
  </si>
  <si>
    <t>Valor estimado 4 años</t>
  </si>
  <si>
    <t>modificación 20 %</t>
  </si>
  <si>
    <t>Total valor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</si>
</sst>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/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43" fontId="0" fillId="3" borderId="0" xfId="1" applyFont="1" applyFill="1"/>
    <xf numFmtId="43" fontId="0" fillId="0" borderId="1" xfId="1" applyFont="1" applyBorder="1"/>
    <xf numFmtId="43" fontId="0" fillId="0" borderId="0" xfId="1" applyFont="1"/>
    <xf numFmtId="43" fontId="0" fillId="2" borderId="0" xfId="1" applyFont="1" applyFill="1"/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43" fontId="0" fillId="0" borderId="0" xfId="1" applyFont="1" applyBorder="1"/>
    <xf numFmtId="164" fontId="0" fillId="0" borderId="0" xfId="0" applyNumberFormat="1"/>
    <xf numFmtId="43" fontId="0" fillId="0" borderId="1" xfId="1" applyFont="1" applyBorder="1" applyAlignment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43" fontId="2" fillId="4" borderId="0" xfId="0" applyNumberFormat="1" applyFont="1" applyFill="1"/>
    <xf numFmtId="164" fontId="2" fillId="4" borderId="0" xfId="0" applyNumberFormat="1" applyFont="1" applyFill="1"/>
    <xf numFmtId="164" fontId="2" fillId="5" borderId="0" xfId="0" applyNumberFormat="1" applyFont="1" applyFill="1"/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K59"/>
  <sheetViews>
    <sheetView tabSelected="1" topLeftCell="B52" zoomScale="110" zoomScaleNormal="110" workbookViewId="0">
      <selection activeCell="K56" sqref="K56"/>
    </sheetView>
  </sheetViews>
  <sheetFormatPr baseColWidth="10" defaultRowHeight="15" x14ac:dyDescent="0.25"/>
  <cols>
    <col min="4" max="4" width="26.42578125" bestFit="1" customWidth="1"/>
    <col min="5" max="5" width="77.5703125" bestFit="1" customWidth="1"/>
    <col min="7" max="7" width="21.5703125" bestFit="1" customWidth="1"/>
    <col min="8" max="8" width="12.28515625" style="16" bestFit="1" customWidth="1"/>
    <col min="9" max="9" width="11.5703125" style="16" bestFit="1" customWidth="1"/>
    <col min="10" max="10" width="19.85546875" bestFit="1" customWidth="1"/>
    <col min="11" max="11" width="22.140625" bestFit="1" customWidth="1"/>
  </cols>
  <sheetData>
    <row r="3" spans="4:11" x14ac:dyDescent="0.25">
      <c r="D3" s="11" t="s">
        <v>0</v>
      </c>
      <c r="E3" s="11" t="s">
        <v>15</v>
      </c>
      <c r="F3" s="11"/>
      <c r="G3" s="11"/>
      <c r="H3" s="14" t="s">
        <v>57</v>
      </c>
      <c r="I3" s="14"/>
      <c r="J3" s="14" t="s">
        <v>66</v>
      </c>
      <c r="K3" s="14" t="s">
        <v>67</v>
      </c>
    </row>
    <row r="4" spans="4:11" x14ac:dyDescent="0.25">
      <c r="D4" s="32" t="s">
        <v>1</v>
      </c>
      <c r="E4" s="8" t="s">
        <v>2</v>
      </c>
      <c r="F4" s="36">
        <v>80</v>
      </c>
      <c r="G4" s="32" t="s">
        <v>31</v>
      </c>
      <c r="H4" s="15">
        <v>1000</v>
      </c>
      <c r="I4" s="15">
        <f>F4*H4</f>
        <v>80000</v>
      </c>
      <c r="J4" s="28">
        <f>SUM(I4:I12)</f>
        <v>327550</v>
      </c>
      <c r="K4" s="29">
        <f>J4*4</f>
        <v>1310200</v>
      </c>
    </row>
    <row r="5" spans="4:11" x14ac:dyDescent="0.25">
      <c r="D5" s="32"/>
      <c r="E5" s="8" t="s">
        <v>3</v>
      </c>
      <c r="F5" s="36"/>
      <c r="G5" s="32"/>
      <c r="H5" s="15">
        <v>1000</v>
      </c>
      <c r="I5" s="15">
        <f>F4*H5</f>
        <v>80000</v>
      </c>
    </row>
    <row r="6" spans="4:11" x14ac:dyDescent="0.25">
      <c r="D6" s="33" t="s">
        <v>4</v>
      </c>
      <c r="E6" s="8" t="s">
        <v>5</v>
      </c>
      <c r="F6" s="36">
        <v>70</v>
      </c>
      <c r="G6" s="32" t="s">
        <v>31</v>
      </c>
      <c r="H6" s="15">
        <v>500</v>
      </c>
      <c r="I6" s="15">
        <f>H6*F6</f>
        <v>35000</v>
      </c>
    </row>
    <row r="7" spans="4:11" x14ac:dyDescent="0.25">
      <c r="D7" s="34"/>
      <c r="E7" s="8" t="s">
        <v>6</v>
      </c>
      <c r="F7" s="36"/>
      <c r="G7" s="32"/>
      <c r="H7" s="15">
        <v>1000</v>
      </c>
      <c r="I7" s="15">
        <f>F6*H7</f>
        <v>70000</v>
      </c>
    </row>
    <row r="8" spans="4:11" x14ac:dyDescent="0.25">
      <c r="D8" s="33" t="s">
        <v>63</v>
      </c>
      <c r="E8" s="1" t="s">
        <v>26</v>
      </c>
      <c r="F8" s="26">
        <v>120</v>
      </c>
      <c r="G8" s="7" t="s">
        <v>61</v>
      </c>
      <c r="H8" s="15">
        <v>20</v>
      </c>
      <c r="I8" s="15">
        <f>F8*H8</f>
        <v>2400</v>
      </c>
    </row>
    <row r="9" spans="4:11" x14ac:dyDescent="0.25">
      <c r="D9" s="34"/>
      <c r="E9" s="1" t="s">
        <v>47</v>
      </c>
      <c r="F9" s="26">
        <v>360</v>
      </c>
      <c r="G9" s="7" t="s">
        <v>62</v>
      </c>
      <c r="H9" s="15">
        <v>20</v>
      </c>
      <c r="I9" s="15">
        <f>F9*H9</f>
        <v>7200</v>
      </c>
    </row>
    <row r="10" spans="4:11" x14ac:dyDescent="0.25">
      <c r="D10" s="32" t="s">
        <v>7</v>
      </c>
      <c r="E10" s="8" t="s">
        <v>8</v>
      </c>
      <c r="F10" s="26">
        <v>1050</v>
      </c>
      <c r="G10" s="7" t="s">
        <v>33</v>
      </c>
      <c r="H10" s="15">
        <v>15</v>
      </c>
      <c r="I10" s="15">
        <f>F10*H10</f>
        <v>15750</v>
      </c>
    </row>
    <row r="11" spans="4:11" x14ac:dyDescent="0.25">
      <c r="D11" s="32"/>
      <c r="E11" s="8" t="s">
        <v>9</v>
      </c>
      <c r="F11" s="26">
        <v>2400</v>
      </c>
      <c r="G11" s="7" t="s">
        <v>34</v>
      </c>
      <c r="H11" s="15">
        <v>15</v>
      </c>
      <c r="I11" s="15">
        <f>F11*H11</f>
        <v>36000</v>
      </c>
    </row>
    <row r="12" spans="4:11" x14ac:dyDescent="0.25">
      <c r="D12" s="32"/>
      <c r="E12" s="8" t="s">
        <v>10</v>
      </c>
      <c r="F12" s="26">
        <v>80</v>
      </c>
      <c r="G12" s="7" t="s">
        <v>35</v>
      </c>
      <c r="H12" s="15">
        <v>15</v>
      </c>
      <c r="I12" s="15">
        <f>F12*H12</f>
        <v>1200</v>
      </c>
    </row>
    <row r="13" spans="4:11" x14ac:dyDescent="0.25">
      <c r="F13" s="3"/>
      <c r="G13" s="5"/>
    </row>
    <row r="14" spans="4:11" x14ac:dyDescent="0.25">
      <c r="D14" s="11" t="s">
        <v>11</v>
      </c>
      <c r="E14" s="11" t="s">
        <v>12</v>
      </c>
      <c r="F14" s="12"/>
      <c r="G14" s="13"/>
      <c r="H14" s="14"/>
      <c r="I14" s="14"/>
      <c r="J14" s="14"/>
      <c r="K14" s="14"/>
    </row>
    <row r="15" spans="4:11" x14ac:dyDescent="0.25">
      <c r="D15" s="1" t="s">
        <v>1</v>
      </c>
      <c r="E15" s="1" t="s">
        <v>59</v>
      </c>
      <c r="F15" s="26">
        <v>80</v>
      </c>
      <c r="G15" s="7" t="s">
        <v>31</v>
      </c>
      <c r="H15" s="15">
        <v>1000</v>
      </c>
      <c r="I15" s="15">
        <f>H15*F15</f>
        <v>80000</v>
      </c>
      <c r="J15" s="28">
        <f>SUM(I15:I16)</f>
        <v>150000</v>
      </c>
      <c r="K15" s="29">
        <f>J15*4</f>
        <v>600000</v>
      </c>
    </row>
    <row r="16" spans="4:11" x14ac:dyDescent="0.25">
      <c r="D16" s="1" t="s">
        <v>58</v>
      </c>
      <c r="E16" s="1" t="s">
        <v>60</v>
      </c>
      <c r="F16" s="26">
        <v>70</v>
      </c>
      <c r="G16" s="7" t="s">
        <v>31</v>
      </c>
      <c r="H16" s="15">
        <v>1000</v>
      </c>
      <c r="I16" s="15">
        <f>H16*F16</f>
        <v>70000</v>
      </c>
    </row>
    <row r="17" spans="4:11" x14ac:dyDescent="0.25">
      <c r="F17" s="3"/>
      <c r="G17" s="5"/>
    </row>
    <row r="18" spans="4:11" x14ac:dyDescent="0.25">
      <c r="D18" s="11" t="s">
        <v>13</v>
      </c>
      <c r="E18" s="11" t="s">
        <v>14</v>
      </c>
      <c r="F18" s="12"/>
      <c r="G18" s="13"/>
      <c r="H18" s="14"/>
      <c r="I18" s="14"/>
      <c r="J18" s="14"/>
      <c r="K18" s="14"/>
    </row>
    <row r="19" spans="4:11" x14ac:dyDescent="0.25">
      <c r="D19" s="32" t="s">
        <v>1</v>
      </c>
      <c r="E19" s="1" t="s">
        <v>16</v>
      </c>
      <c r="F19" s="35">
        <v>80</v>
      </c>
      <c r="G19" s="32" t="s">
        <v>31</v>
      </c>
      <c r="H19" s="25">
        <v>1000</v>
      </c>
      <c r="I19" s="25">
        <f>F19*H19</f>
        <v>80000</v>
      </c>
      <c r="J19" s="28">
        <f>SUM(I19:I24)</f>
        <v>218500</v>
      </c>
      <c r="K19" s="29">
        <f>J19*4</f>
        <v>874000</v>
      </c>
    </row>
    <row r="20" spans="4:11" x14ac:dyDescent="0.25">
      <c r="D20" s="32"/>
      <c r="E20" s="1" t="s">
        <v>17</v>
      </c>
      <c r="F20" s="35"/>
      <c r="G20" s="32"/>
      <c r="H20" s="25">
        <v>200</v>
      </c>
      <c r="I20" s="25">
        <f>F19*H20</f>
        <v>16000</v>
      </c>
    </row>
    <row r="21" spans="4:11" x14ac:dyDescent="0.25">
      <c r="F21" s="3"/>
      <c r="G21" s="5"/>
    </row>
    <row r="22" spans="4:11" x14ac:dyDescent="0.25">
      <c r="D22" s="1" t="s">
        <v>20</v>
      </c>
      <c r="E22" s="1" t="s">
        <v>18</v>
      </c>
      <c r="F22" s="26">
        <v>70</v>
      </c>
      <c r="G22" s="7" t="s">
        <v>31</v>
      </c>
      <c r="H22" s="15">
        <f>50*15</f>
        <v>750</v>
      </c>
      <c r="I22" s="15">
        <f>F22*H22</f>
        <v>52500</v>
      </c>
    </row>
    <row r="23" spans="4:11" x14ac:dyDescent="0.25">
      <c r="F23" s="27"/>
      <c r="G23" s="5"/>
    </row>
    <row r="24" spans="4:11" x14ac:dyDescent="0.25">
      <c r="D24" s="1" t="s">
        <v>19</v>
      </c>
      <c r="E24" s="1" t="s">
        <v>21</v>
      </c>
      <c r="F24" s="26">
        <v>70</v>
      </c>
      <c r="G24" s="7" t="s">
        <v>31</v>
      </c>
      <c r="H24" s="15">
        <v>1000</v>
      </c>
      <c r="I24" s="15">
        <f>F24*H24</f>
        <v>70000</v>
      </c>
    </row>
    <row r="25" spans="4:11" x14ac:dyDescent="0.25">
      <c r="F25" s="3"/>
      <c r="G25" s="5"/>
    </row>
    <row r="26" spans="4:11" x14ac:dyDescent="0.25">
      <c r="D26" s="11" t="s">
        <v>22</v>
      </c>
      <c r="E26" s="11" t="s">
        <v>40</v>
      </c>
      <c r="F26" s="12"/>
      <c r="G26" s="13"/>
      <c r="H26" s="14"/>
      <c r="I26" s="14"/>
      <c r="J26" s="14"/>
      <c r="K26" s="14"/>
    </row>
    <row r="27" spans="4:11" x14ac:dyDescent="0.25">
      <c r="D27" s="32" t="s">
        <v>23</v>
      </c>
      <c r="E27" s="1" t="s">
        <v>24</v>
      </c>
      <c r="F27" s="26">
        <v>650</v>
      </c>
      <c r="G27" s="7" t="s">
        <v>33</v>
      </c>
      <c r="H27" s="15">
        <v>15</v>
      </c>
      <c r="I27" s="15">
        <f t="shared" ref="I27:I33" si="0">F27*H27</f>
        <v>9750</v>
      </c>
      <c r="J27" s="28">
        <f>SUM(I27:I33)</f>
        <v>33450</v>
      </c>
      <c r="K27" s="29">
        <f>J27*4</f>
        <v>133800</v>
      </c>
    </row>
    <row r="28" spans="4:11" x14ac:dyDescent="0.25">
      <c r="D28" s="32"/>
      <c r="E28" s="1" t="s">
        <v>25</v>
      </c>
      <c r="F28" s="26">
        <v>1125</v>
      </c>
      <c r="G28" s="7" t="s">
        <v>34</v>
      </c>
      <c r="H28" s="15">
        <v>10</v>
      </c>
      <c r="I28" s="15">
        <f t="shared" si="0"/>
        <v>11250</v>
      </c>
    </row>
    <row r="29" spans="4:11" x14ac:dyDescent="0.25">
      <c r="D29" s="32"/>
      <c r="E29" s="1" t="s">
        <v>26</v>
      </c>
      <c r="F29" s="26">
        <v>150</v>
      </c>
      <c r="G29" s="7" t="s">
        <v>36</v>
      </c>
      <c r="H29" s="15">
        <v>15</v>
      </c>
      <c r="I29" s="15">
        <f t="shared" si="0"/>
        <v>2250</v>
      </c>
    </row>
    <row r="30" spans="4:11" x14ac:dyDescent="0.25">
      <c r="D30" s="32" t="s">
        <v>39</v>
      </c>
      <c r="E30" s="1" t="s">
        <v>27</v>
      </c>
      <c r="F30" s="9">
        <v>300</v>
      </c>
      <c r="G30" s="7" t="s">
        <v>37</v>
      </c>
      <c r="H30" s="15">
        <v>15</v>
      </c>
      <c r="I30" s="15">
        <f t="shared" si="0"/>
        <v>4500</v>
      </c>
    </row>
    <row r="31" spans="4:11" x14ac:dyDescent="0.25">
      <c r="D31" s="32"/>
      <c r="E31" s="1" t="s">
        <v>28</v>
      </c>
      <c r="F31" s="26">
        <v>700</v>
      </c>
      <c r="G31" s="7" t="s">
        <v>38</v>
      </c>
      <c r="H31" s="15">
        <v>6</v>
      </c>
      <c r="I31" s="15">
        <f t="shared" si="0"/>
        <v>4200</v>
      </c>
    </row>
    <row r="32" spans="4:11" x14ac:dyDescent="0.25">
      <c r="D32" s="32"/>
      <c r="E32" s="1" t="s">
        <v>29</v>
      </c>
      <c r="F32" s="26">
        <v>0.5</v>
      </c>
      <c r="G32" s="7" t="s">
        <v>32</v>
      </c>
      <c r="H32" s="15">
        <v>500</v>
      </c>
      <c r="I32" s="15">
        <f t="shared" si="0"/>
        <v>250</v>
      </c>
    </row>
    <row r="33" spans="4:11" x14ac:dyDescent="0.25">
      <c r="D33" s="32"/>
      <c r="E33" s="1" t="s">
        <v>30</v>
      </c>
      <c r="F33" s="26">
        <v>25</v>
      </c>
      <c r="G33" s="7" t="s">
        <v>31</v>
      </c>
      <c r="H33" s="15">
        <v>50</v>
      </c>
      <c r="I33" s="15">
        <f t="shared" si="0"/>
        <v>1250</v>
      </c>
    </row>
    <row r="35" spans="4:11" x14ac:dyDescent="0.25">
      <c r="D35" s="11" t="s">
        <v>42</v>
      </c>
      <c r="E35" s="11" t="s">
        <v>41</v>
      </c>
      <c r="F35" s="12"/>
      <c r="G35" s="13"/>
      <c r="H35" s="14"/>
      <c r="I35" s="14"/>
      <c r="J35" s="14"/>
      <c r="K35" s="14"/>
    </row>
    <row r="36" spans="4:11" x14ac:dyDescent="0.25">
      <c r="D36" s="4"/>
      <c r="E36" s="4" t="s">
        <v>48</v>
      </c>
      <c r="F36" s="10"/>
      <c r="G36" s="6"/>
      <c r="H36" s="17"/>
      <c r="I36" s="17"/>
      <c r="J36" s="28">
        <f>SUM(I37:I55)</f>
        <v>150600</v>
      </c>
      <c r="K36" s="29">
        <f>J36*4</f>
        <v>602400</v>
      </c>
    </row>
    <row r="37" spans="4:11" x14ac:dyDescent="0.25">
      <c r="D37" s="32" t="s">
        <v>23</v>
      </c>
      <c r="E37" s="1" t="s">
        <v>45</v>
      </c>
      <c r="F37" s="26">
        <v>2000</v>
      </c>
      <c r="G37" s="7" t="s">
        <v>33</v>
      </c>
      <c r="H37" s="15">
        <v>15</v>
      </c>
      <c r="I37" s="15">
        <f>F37*H37</f>
        <v>30000</v>
      </c>
    </row>
    <row r="38" spans="4:11" x14ac:dyDescent="0.25">
      <c r="D38" s="32"/>
      <c r="E38" s="1" t="s">
        <v>46</v>
      </c>
      <c r="F38" s="26">
        <v>3500</v>
      </c>
      <c r="G38" s="7" t="s">
        <v>34</v>
      </c>
      <c r="H38" s="15">
        <v>10</v>
      </c>
      <c r="I38" s="15">
        <f>F38*H38</f>
        <v>35000</v>
      </c>
    </row>
    <row r="39" spans="4:11" x14ac:dyDescent="0.25">
      <c r="D39" s="32"/>
      <c r="E39" s="1" t="s">
        <v>47</v>
      </c>
      <c r="F39" s="26">
        <v>450</v>
      </c>
      <c r="G39" s="7" t="s">
        <v>55</v>
      </c>
      <c r="H39" s="15">
        <v>10</v>
      </c>
      <c r="I39" s="15">
        <f>H39*F39</f>
        <v>4500</v>
      </c>
    </row>
    <row r="40" spans="4:11" x14ac:dyDescent="0.25">
      <c r="D40" s="32" t="s">
        <v>39</v>
      </c>
      <c r="E40" s="1" t="s">
        <v>43</v>
      </c>
      <c r="F40" s="26">
        <v>100</v>
      </c>
      <c r="G40" s="7" t="s">
        <v>44</v>
      </c>
      <c r="H40" s="15">
        <v>20</v>
      </c>
      <c r="I40" s="15">
        <f>H40*F40</f>
        <v>2000</v>
      </c>
    </row>
    <row r="41" spans="4:11" x14ac:dyDescent="0.25">
      <c r="D41" s="32"/>
      <c r="E41" s="1" t="s">
        <v>27</v>
      </c>
      <c r="F41" s="26">
        <v>300</v>
      </c>
      <c r="G41" s="7" t="s">
        <v>37</v>
      </c>
      <c r="H41" s="15">
        <v>10</v>
      </c>
      <c r="I41" s="15">
        <f>F41*H41</f>
        <v>3000</v>
      </c>
    </row>
    <row r="42" spans="4:11" x14ac:dyDescent="0.25">
      <c r="D42" s="32"/>
      <c r="E42" s="1" t="s">
        <v>28</v>
      </c>
      <c r="F42" s="26">
        <v>700</v>
      </c>
      <c r="G42" s="7" t="s">
        <v>38</v>
      </c>
      <c r="H42" s="15">
        <v>6</v>
      </c>
      <c r="I42" s="15">
        <f>F42*H42</f>
        <v>4200</v>
      </c>
    </row>
    <row r="43" spans="4:11" x14ac:dyDescent="0.25">
      <c r="D43" s="32"/>
      <c r="E43" s="1" t="s">
        <v>29</v>
      </c>
      <c r="F43" s="26">
        <v>0.5</v>
      </c>
      <c r="G43" s="7" t="s">
        <v>32</v>
      </c>
      <c r="H43" s="15">
        <v>500</v>
      </c>
      <c r="I43" s="15">
        <f>F43*H43</f>
        <v>250</v>
      </c>
    </row>
    <row r="44" spans="4:11" x14ac:dyDescent="0.25">
      <c r="D44" s="32"/>
      <c r="E44" s="1" t="s">
        <v>30</v>
      </c>
      <c r="F44" s="26">
        <v>25</v>
      </c>
      <c r="G44" s="7" t="s">
        <v>31</v>
      </c>
      <c r="H44" s="15">
        <v>50</v>
      </c>
      <c r="I44" s="15">
        <f>F44*H44</f>
        <v>1250</v>
      </c>
    </row>
    <row r="45" spans="4:11" x14ac:dyDescent="0.25">
      <c r="D45" s="4"/>
      <c r="E45" s="4" t="s">
        <v>49</v>
      </c>
      <c r="F45" s="10"/>
      <c r="G45" s="6"/>
      <c r="H45" s="17"/>
      <c r="I45" s="17"/>
    </row>
    <row r="46" spans="4:11" x14ac:dyDescent="0.25">
      <c r="D46" s="32" t="s">
        <v>23</v>
      </c>
      <c r="E46" s="1" t="s">
        <v>50</v>
      </c>
      <c r="F46" s="26">
        <v>1500</v>
      </c>
      <c r="G46" s="7" t="s">
        <v>33</v>
      </c>
      <c r="H46" s="15">
        <v>10</v>
      </c>
      <c r="I46" s="15">
        <f>F46*H46</f>
        <v>15000</v>
      </c>
    </row>
    <row r="47" spans="4:11" x14ac:dyDescent="0.25">
      <c r="D47" s="32"/>
      <c r="E47" s="1" t="s">
        <v>51</v>
      </c>
      <c r="F47" s="26">
        <v>2800</v>
      </c>
      <c r="G47" s="7" t="s">
        <v>34</v>
      </c>
      <c r="H47" s="15">
        <v>5</v>
      </c>
      <c r="I47" s="15">
        <f>F47*H47</f>
        <v>14000</v>
      </c>
    </row>
    <row r="48" spans="4:11" x14ac:dyDescent="0.25">
      <c r="D48" s="32"/>
      <c r="E48" s="1" t="s">
        <v>52</v>
      </c>
      <c r="F48" s="26">
        <v>350</v>
      </c>
      <c r="G48" s="7" t="s">
        <v>56</v>
      </c>
      <c r="H48" s="15">
        <v>8</v>
      </c>
      <c r="I48" s="15">
        <f>H48*F48</f>
        <v>2800</v>
      </c>
    </row>
    <row r="49" spans="4:11" x14ac:dyDescent="0.25">
      <c r="D49" s="32" t="s">
        <v>39</v>
      </c>
      <c r="E49" s="1" t="s">
        <v>53</v>
      </c>
      <c r="F49" s="26">
        <v>250</v>
      </c>
      <c r="G49" s="7" t="s">
        <v>54</v>
      </c>
      <c r="H49" s="15">
        <v>10</v>
      </c>
      <c r="I49" s="15">
        <f t="shared" ref="I49:I50" si="1">F49*H49</f>
        <v>2500</v>
      </c>
    </row>
    <row r="50" spans="4:11" x14ac:dyDescent="0.25">
      <c r="D50" s="32"/>
      <c r="E50" s="1" t="s">
        <v>27</v>
      </c>
      <c r="F50" s="26">
        <v>300</v>
      </c>
      <c r="G50" s="7" t="s">
        <v>37</v>
      </c>
      <c r="H50" s="15">
        <v>4</v>
      </c>
      <c r="I50" s="15">
        <f t="shared" si="1"/>
        <v>1200</v>
      </c>
    </row>
    <row r="51" spans="4:11" x14ac:dyDescent="0.25">
      <c r="D51" s="32"/>
      <c r="E51" s="1" t="s">
        <v>28</v>
      </c>
      <c r="F51" s="26">
        <v>700</v>
      </c>
      <c r="G51" s="7" t="s">
        <v>38</v>
      </c>
      <c r="H51" s="15">
        <v>2</v>
      </c>
      <c r="I51" s="15">
        <f>H51*F51</f>
        <v>1400</v>
      </c>
    </row>
    <row r="52" spans="4:11" x14ac:dyDescent="0.25">
      <c r="D52" s="32"/>
      <c r="E52" s="1" t="s">
        <v>29</v>
      </c>
      <c r="F52" s="26">
        <v>0.5</v>
      </c>
      <c r="G52" s="7" t="s">
        <v>32</v>
      </c>
      <c r="H52" s="15">
        <v>500</v>
      </c>
      <c r="I52" s="15">
        <f t="shared" ref="I52:I53" si="2">F52*H52</f>
        <v>250</v>
      </c>
    </row>
    <row r="53" spans="4:11" x14ac:dyDescent="0.25">
      <c r="D53" s="32"/>
      <c r="E53" s="1" t="s">
        <v>30</v>
      </c>
      <c r="F53" s="26">
        <v>25</v>
      </c>
      <c r="G53" s="7" t="s">
        <v>31</v>
      </c>
      <c r="H53" s="15">
        <v>50</v>
      </c>
      <c r="I53" s="15">
        <f t="shared" si="2"/>
        <v>1250</v>
      </c>
    </row>
    <row r="54" spans="4:11" x14ac:dyDescent="0.25">
      <c r="D54" s="4"/>
      <c r="E54" s="4" t="s">
        <v>64</v>
      </c>
      <c r="F54" s="10"/>
      <c r="G54" s="6"/>
      <c r="H54" s="17"/>
      <c r="I54" s="17"/>
    </row>
    <row r="55" spans="4:11" ht="28.5" customHeight="1" x14ac:dyDescent="0.25">
      <c r="D55" s="18"/>
      <c r="E55" s="2" t="s">
        <v>65</v>
      </c>
      <c r="F55" s="9">
        <v>80</v>
      </c>
      <c r="G55" s="7" t="s">
        <v>31</v>
      </c>
      <c r="H55" s="15">
        <v>400</v>
      </c>
      <c r="I55" s="15">
        <f>F55*H55</f>
        <v>32000</v>
      </c>
    </row>
    <row r="56" spans="4:11" x14ac:dyDescent="0.25">
      <c r="D56" s="19"/>
      <c r="E56" s="20"/>
      <c r="F56" s="21"/>
      <c r="G56" s="22"/>
      <c r="H56" s="23"/>
      <c r="I56" s="23"/>
      <c r="J56" s="30">
        <f>SUM(J4:J55)</f>
        <v>880100</v>
      </c>
      <c r="K56" s="30">
        <f>SUM(K4:K55)</f>
        <v>3520400</v>
      </c>
    </row>
    <row r="57" spans="4:11" x14ac:dyDescent="0.25">
      <c r="D57" s="19"/>
      <c r="E57" s="20"/>
      <c r="F57" s="21"/>
      <c r="G57" s="22"/>
      <c r="H57" s="23"/>
      <c r="I57" s="23"/>
      <c r="J57" t="s">
        <v>68</v>
      </c>
      <c r="K57" s="24">
        <f>K56*0.2</f>
        <v>704080</v>
      </c>
    </row>
    <row r="58" spans="4:11" x14ac:dyDescent="0.25">
      <c r="D58" s="19"/>
      <c r="E58" s="20"/>
      <c r="F58" s="21"/>
      <c r="G58" s="22"/>
      <c r="H58" s="23"/>
      <c r="I58" s="23"/>
      <c r="J58" s="31" t="s">
        <v>69</v>
      </c>
      <c r="K58" s="30">
        <f>K56+K57</f>
        <v>4224480</v>
      </c>
    </row>
    <row r="59" spans="4:11" x14ac:dyDescent="0.25">
      <c r="D59" s="19"/>
      <c r="E59" s="20"/>
      <c r="F59" s="21"/>
      <c r="G59" s="22"/>
      <c r="H59" s="23"/>
      <c r="I59" s="23"/>
      <c r="K59" s="24"/>
    </row>
  </sheetData>
  <sheetProtection algorithmName="SHA-512" hashValue="rAMIqXyOsVeRzn2lTqBwavDWSpcthGv7WFBLRrevSPG9G1CxWXxIzdvqUfQUT9NLarCyQDCiKZ8XpYaB7oT+5w==" saltValue="nCYZr3AGiF3lsut6+dYg9Q==" spinCount="100000" sheet="1" objects="1" scenarios="1"/>
  <mergeCells count="17">
    <mergeCell ref="G19:G20"/>
    <mergeCell ref="F19:F20"/>
    <mergeCell ref="G6:G7"/>
    <mergeCell ref="F6:F7"/>
    <mergeCell ref="G4:G5"/>
    <mergeCell ref="F4:F5"/>
    <mergeCell ref="D27:D29"/>
    <mergeCell ref="D19:D20"/>
    <mergeCell ref="D10:D12"/>
    <mergeCell ref="D6:D7"/>
    <mergeCell ref="D4:D5"/>
    <mergeCell ref="D8:D9"/>
    <mergeCell ref="D37:D39"/>
    <mergeCell ref="D40:D44"/>
    <mergeCell ref="D46:D48"/>
    <mergeCell ref="D49:D53"/>
    <mergeCell ref="D30:D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2023-07-03T07:07:54Z</dcterms:modified>
</cp:coreProperties>
</file>