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bookViews>
    <workbookView xWindow="-15" yWindow="-15" windowWidth="16605" windowHeight="3855"/>
  </bookViews>
  <sheets>
    <sheet name="Hoja1" sheetId="1" r:id="rId1"/>
  </sheets>
  <definedNames>
    <definedName name="_xlnm.Print_Area" localSheetId="0">Hoja1!$A$3:$H$431</definedName>
    <definedName name="_xlnm.Print_Titles" localSheetId="0">Hoja1!$4:$5</definedName>
  </definedNames>
  <calcPr calcId="144525"/>
</workbook>
</file>

<file path=xl/calcChain.xml><?xml version="1.0" encoding="utf-8"?>
<calcChain xmlns="http://schemas.openxmlformats.org/spreadsheetml/2006/main">
  <c r="E89" i="1" l="1"/>
  <c r="G192" i="1" l="1"/>
  <c r="G55" i="1" l="1"/>
  <c r="E364" i="1"/>
  <c r="E382" i="1"/>
  <c r="G427" i="1"/>
  <c r="G425" i="1"/>
  <c r="G423" i="1"/>
  <c r="G421" i="1"/>
  <c r="G420" i="1"/>
  <c r="G419" i="1"/>
  <c r="G417" i="1"/>
  <c r="G415" i="1"/>
  <c r="G413" i="1"/>
  <c r="G411" i="1"/>
  <c r="G409" i="1"/>
  <c r="G407" i="1"/>
  <c r="G405" i="1"/>
  <c r="G403" i="1"/>
  <c r="G401" i="1"/>
  <c r="G399" i="1"/>
  <c r="G397" i="1"/>
  <c r="G395" i="1"/>
  <c r="G393" i="1"/>
  <c r="G391" i="1"/>
  <c r="G389" i="1"/>
  <c r="G388" i="1"/>
  <c r="G386" i="1"/>
  <c r="G385" i="1"/>
  <c r="G383" i="1"/>
  <c r="E365" i="1"/>
  <c r="G378" i="1"/>
  <c r="G376" i="1"/>
  <c r="G374" i="1"/>
  <c r="G372" i="1"/>
  <c r="G370" i="1"/>
  <c r="G368" i="1"/>
  <c r="G366" i="1"/>
  <c r="E332" i="1"/>
  <c r="G359" i="1"/>
  <c r="G357" i="1"/>
  <c r="G355" i="1"/>
  <c r="G353" i="1"/>
  <c r="G351" i="1"/>
  <c r="G349" i="1"/>
  <c r="G347" i="1"/>
  <c r="G345" i="1"/>
  <c r="G343" i="1"/>
  <c r="G341" i="1"/>
  <c r="G339" i="1"/>
  <c r="G337" i="1"/>
  <c r="G335" i="1"/>
  <c r="G333" i="1"/>
  <c r="E221" i="1"/>
  <c r="E327" i="1"/>
  <c r="G328" i="1"/>
  <c r="F330" i="1" s="1"/>
  <c r="G330" i="1" s="1"/>
  <c r="G327" i="1" s="1"/>
  <c r="E314" i="1"/>
  <c r="G323" i="1"/>
  <c r="G321" i="1"/>
  <c r="G319" i="1"/>
  <c r="G317" i="1"/>
  <c r="G315" i="1"/>
  <c r="E309" i="1"/>
  <c r="G310" i="1"/>
  <c r="F312" i="1" s="1"/>
  <c r="E304" i="1"/>
  <c r="G305" i="1"/>
  <c r="F307" i="1" s="1"/>
  <c r="F304" i="1" s="1"/>
  <c r="E299" i="1"/>
  <c r="G300" i="1"/>
  <c r="F302" i="1" s="1"/>
  <c r="E280" i="1"/>
  <c r="G295" i="1"/>
  <c r="G293" i="1"/>
  <c r="G291" i="1"/>
  <c r="G289" i="1"/>
  <c r="G287" i="1"/>
  <c r="G285" i="1"/>
  <c r="G283" i="1"/>
  <c r="G281" i="1"/>
  <c r="E259" i="1"/>
  <c r="G276" i="1"/>
  <c r="G274" i="1"/>
  <c r="G272" i="1"/>
  <c r="G270" i="1"/>
  <c r="G268" i="1"/>
  <c r="G266" i="1"/>
  <c r="G264" i="1"/>
  <c r="G262" i="1"/>
  <c r="G260" i="1"/>
  <c r="E240" i="1"/>
  <c r="G255" i="1"/>
  <c r="G253" i="1"/>
  <c r="G251" i="1"/>
  <c r="G249" i="1"/>
  <c r="G247" i="1"/>
  <c r="G245" i="1"/>
  <c r="G243" i="1"/>
  <c r="G241" i="1"/>
  <c r="E231" i="1"/>
  <c r="G236" i="1"/>
  <c r="G234" i="1"/>
  <c r="G232" i="1"/>
  <c r="E224" i="1"/>
  <c r="G227" i="1"/>
  <c r="G225" i="1"/>
  <c r="E209" i="1"/>
  <c r="G216" i="1"/>
  <c r="G214" i="1"/>
  <c r="G212" i="1"/>
  <c r="G210" i="1"/>
  <c r="E204" i="1"/>
  <c r="G205" i="1"/>
  <c r="F207" i="1" s="1"/>
  <c r="E177" i="1"/>
  <c r="G200" i="1"/>
  <c r="G198" i="1"/>
  <c r="G196" i="1"/>
  <c r="G194" i="1"/>
  <c r="G190" i="1"/>
  <c r="G188" i="1"/>
  <c r="G186" i="1"/>
  <c r="G184" i="1"/>
  <c r="G182" i="1"/>
  <c r="G180" i="1"/>
  <c r="G178" i="1"/>
  <c r="E171" i="1"/>
  <c r="G174" i="1"/>
  <c r="G172" i="1"/>
  <c r="E150" i="1"/>
  <c r="G167" i="1"/>
  <c r="G165" i="1"/>
  <c r="G163" i="1"/>
  <c r="G161" i="1"/>
  <c r="G159" i="1"/>
  <c r="G157" i="1"/>
  <c r="G155" i="1"/>
  <c r="G153" i="1"/>
  <c r="G151" i="1"/>
  <c r="E119" i="1"/>
  <c r="G146" i="1"/>
  <c r="G144" i="1"/>
  <c r="G142" i="1"/>
  <c r="G140" i="1"/>
  <c r="G138" i="1"/>
  <c r="G136" i="1"/>
  <c r="G134" i="1"/>
  <c r="G132" i="1"/>
  <c r="G130" i="1"/>
  <c r="G128" i="1"/>
  <c r="G126" i="1"/>
  <c r="G124" i="1"/>
  <c r="G122" i="1"/>
  <c r="G120" i="1"/>
  <c r="E96" i="1"/>
  <c r="G115" i="1"/>
  <c r="G113" i="1"/>
  <c r="G111" i="1"/>
  <c r="G109" i="1"/>
  <c r="G107" i="1"/>
  <c r="G105" i="1"/>
  <c r="G103" i="1"/>
  <c r="G101" i="1"/>
  <c r="G99" i="1"/>
  <c r="G97" i="1"/>
  <c r="E92" i="1"/>
  <c r="G93" i="1"/>
  <c r="F95" i="1" s="1"/>
  <c r="F92" i="1" s="1"/>
  <c r="E6" i="1"/>
  <c r="E84" i="1"/>
  <c r="G85" i="1"/>
  <c r="F87" i="1" s="1"/>
  <c r="E65" i="1"/>
  <c r="G80" i="1"/>
  <c r="G78" i="1"/>
  <c r="G76" i="1"/>
  <c r="G74" i="1"/>
  <c r="G72" i="1"/>
  <c r="G70" i="1"/>
  <c r="G68" i="1"/>
  <c r="G66" i="1"/>
  <c r="E52" i="1"/>
  <c r="G61" i="1"/>
  <c r="G59" i="1"/>
  <c r="G57" i="1"/>
  <c r="G53" i="1"/>
  <c r="E7" i="1"/>
  <c r="G48" i="1"/>
  <c r="G46" i="1"/>
  <c r="G44" i="1"/>
  <c r="G42" i="1"/>
  <c r="G40" i="1"/>
  <c r="G38" i="1"/>
  <c r="G36" i="1"/>
  <c r="G34" i="1"/>
  <c r="G32" i="1"/>
  <c r="G30" i="1"/>
  <c r="G28" i="1"/>
  <c r="G26" i="1"/>
  <c r="G24" i="1"/>
  <c r="G22" i="1"/>
  <c r="G20" i="1"/>
  <c r="G18" i="1"/>
  <c r="G16" i="1"/>
  <c r="G14" i="1"/>
  <c r="G12" i="1"/>
  <c r="G10" i="1"/>
  <c r="G8" i="1"/>
  <c r="F297" i="1" l="1"/>
  <c r="G297" i="1" s="1"/>
  <c r="G280" i="1" s="1"/>
  <c r="F278" i="1"/>
  <c r="G278" i="1" s="1"/>
  <c r="G259" i="1" s="1"/>
  <c r="F117" i="1"/>
  <c r="G117" i="1" s="1"/>
  <c r="G96" i="1" s="1"/>
  <c r="F50" i="1"/>
  <c r="G50" i="1" s="1"/>
  <c r="F202" i="1"/>
  <c r="F177" i="1" s="1"/>
  <c r="F238" i="1"/>
  <c r="G238" i="1" s="1"/>
  <c r="G231" i="1" s="1"/>
  <c r="F361" i="1"/>
  <c r="F362" i="1" s="1"/>
  <c r="F63" i="1"/>
  <c r="G63" i="1" s="1"/>
  <c r="F257" i="1"/>
  <c r="F240" i="1" s="1"/>
  <c r="F176" i="1"/>
  <c r="G176" i="1" s="1"/>
  <c r="G171" i="1" s="1"/>
  <c r="F429" i="1"/>
  <c r="G429" i="1" s="1"/>
  <c r="G382" i="1" s="1"/>
  <c r="F82" i="1"/>
  <c r="G82" i="1" s="1"/>
  <c r="G65" i="1" s="1"/>
  <c r="F218" i="1"/>
  <c r="G218" i="1" s="1"/>
  <c r="G209" i="1" s="1"/>
  <c r="F325" i="1"/>
  <c r="G325" i="1" s="1"/>
  <c r="G314" i="1" s="1"/>
  <c r="F380" i="1"/>
  <c r="F365" i="1" s="1"/>
  <c r="F148" i="1"/>
  <c r="F119" i="1" s="1"/>
  <c r="F169" i="1"/>
  <c r="F150" i="1" s="1"/>
  <c r="F229" i="1"/>
  <c r="G229" i="1" s="1"/>
  <c r="G302" i="1"/>
  <c r="G299" i="1" s="1"/>
  <c r="F299" i="1"/>
  <c r="G87" i="1"/>
  <c r="G84" i="1" s="1"/>
  <c r="F84" i="1"/>
  <c r="F204" i="1"/>
  <c r="G207" i="1"/>
  <c r="G204" i="1" s="1"/>
  <c r="G95" i="1"/>
  <c r="G92" i="1" s="1"/>
  <c r="G307" i="1"/>
  <c r="G304" i="1" s="1"/>
  <c r="F327" i="1"/>
  <c r="G312" i="1"/>
  <c r="F309" i="1"/>
  <c r="G362" i="1" l="1"/>
  <c r="G332" i="1" s="1"/>
  <c r="F332" i="1"/>
  <c r="G380" i="1"/>
  <c r="G365" i="1" s="1"/>
  <c r="G361" i="1"/>
  <c r="G224" i="1"/>
  <c r="F382" i="1"/>
  <c r="F96" i="1"/>
  <c r="G148" i="1"/>
  <c r="G119" i="1" s="1"/>
  <c r="F280" i="1"/>
  <c r="F224" i="1"/>
  <c r="F7" i="1"/>
  <c r="F65" i="1"/>
  <c r="F171" i="1"/>
  <c r="G7" i="1"/>
  <c r="F88" i="1"/>
  <c r="F259" i="1"/>
  <c r="F314" i="1"/>
  <c r="G169" i="1"/>
  <c r="G150" i="1" s="1"/>
  <c r="G257" i="1"/>
  <c r="G240" i="1" s="1"/>
  <c r="F209" i="1"/>
  <c r="F231" i="1"/>
  <c r="G202" i="1"/>
  <c r="G309" i="1"/>
  <c r="F52" i="1"/>
  <c r="G52" i="1"/>
  <c r="F430" i="1" l="1"/>
  <c r="G430" i="1" s="1"/>
  <c r="G364" i="1" s="1"/>
  <c r="F331" i="1"/>
  <c r="G331" i="1" s="1"/>
  <c r="G177" i="1"/>
  <c r="F219" i="1" s="1"/>
  <c r="F6" i="1"/>
  <c r="G88" i="1"/>
  <c r="G221" i="1" l="1"/>
  <c r="F89" i="1"/>
  <c r="G219" i="1"/>
  <c r="F364" i="1"/>
  <c r="F221" i="1"/>
  <c r="G6" i="1"/>
  <c r="G89" i="1" l="1"/>
</calcChain>
</file>

<file path=xl/sharedStrings.xml><?xml version="1.0" encoding="utf-8"?>
<sst xmlns="http://schemas.openxmlformats.org/spreadsheetml/2006/main" count="1024" uniqueCount="609">
  <si>
    <t>Código</t>
  </si>
  <si>
    <t>Resumen</t>
  </si>
  <si>
    <t>ImpPres</t>
  </si>
  <si>
    <t>Nat</t>
  </si>
  <si>
    <t>Ud</t>
  </si>
  <si>
    <t>CanPres</t>
  </si>
  <si>
    <t>PrPres</t>
  </si>
  <si>
    <t>DB HS 4 y HS 5_ SALUBRIDAD (FONTANERIA / EVACUACION)</t>
  </si>
  <si>
    <t>Capítulo</t>
  </si>
  <si>
    <t/>
  </si>
  <si>
    <t>INSTALACIONES INTERIORES</t>
  </si>
  <si>
    <t>Tubería 25mm polietileno reticulado pex</t>
  </si>
  <si>
    <t>Partida</t>
  </si>
  <si>
    <t>m</t>
  </si>
  <si>
    <t xml:space="preserve">Ml. De tubería de polietileno reticulado muticapa 25x2,3 PEX, marca de primera calidad, aislamiento de 9 mm. de espesor para agua fría y de 25 mm. de espesor para agua caliente y retorno, incluso parte  proporcional de accesorios, soportes y material de soldadura en 25 mm de diámetro, incluso pruebas según RITE 1027/2013, totalmente instalada.
</t>
  </si>
  <si>
    <t>Tubería 20mm polietileno reticulado pex</t>
  </si>
  <si>
    <t xml:space="preserve">Ml. De tubería de polietileno reticulado muticapa 20x2 PEX, marca de primera calidad, aislamiento de 9 mm. de espesor para agua fría y de 20 mm. de espesor para agua caliente y retorno, incluso parte  proporcional de accesorios, soportes y material de soldadura en 25 mm de diámetro, incluso pruebas según RITE 1027/2013, totalmente instalada.
</t>
  </si>
  <si>
    <t>Tubería 16mm polietileno reticulado pex</t>
  </si>
  <si>
    <t xml:space="preserve">Ml. De tubería de polietileno reticulado muticapa 16x1,8 PEX, marca de primera calidad, aislamiento de 9 mm. de espesor para agua fría y de 25 mm. de espesor para agua caliente y retorno, incluso parte  proporcional de accesorios, soportes y material de soldadura en 25 mm de diámetro, incluso pruebas según RITE 1027/2013, totalmente instalada.
</t>
  </si>
  <si>
    <t>Valvula esfera dn25 con palanca</t>
  </si>
  <si>
    <t>u</t>
  </si>
  <si>
    <t xml:space="preserve">Ud. Válvula de esfera de empotrar con palanca marca de primera calidad, de diámetro 25 mm. incluso accesorios, mano de obra, totalmente instalada
</t>
  </si>
  <si>
    <t>Valvula esfera dn16 con palanca</t>
  </si>
  <si>
    <t xml:space="preserve">Ud. Válvula de esfera de empotrar con palanca marca de primera calidad, de diámetro 16 mm. incluso mando cromado oculto, accesorios y mano de obra, totalmente instalada
</t>
  </si>
  <si>
    <t>Valvula de esfera cromada h/h 1 1/2" mando palanca</t>
  </si>
  <si>
    <t xml:space="preserve">Ud. De válvula de esfera de bronce, marca de primera calidad, hembra de 1 1/2", con bola de latón cromo-duro y asiento de teflón PN-16, totalmente instalada.
</t>
  </si>
  <si>
    <t>Valvula retencion york de  1 1/2"</t>
  </si>
  <si>
    <t xml:space="preserve">Ud. De válvula de retención de disco con muelle, cuerpo de latón prensado y disco de acero inoxidable, marca de primera calidad de diámetro 1 1/2",  roscada,  totalmente instalada.	
</t>
  </si>
  <si>
    <t>Filtro inclinado laton de 1 1/2"</t>
  </si>
  <si>
    <t xml:space="preserve">Ud. Filtro inclinado de latón, con malla en acero inoxidable, de diámetro 1 1/2", para instalar en acometida a vivienda, totalmente instalado y probado.
</t>
  </si>
  <si>
    <t>Valvula de esfera cromada H/H 1" mando palanca</t>
  </si>
  <si>
    <t xml:space="preserve">Ud. De válvula de esfera de bronce, marca de primera calidad, hembra de 1", con bola de latón cromo-duro y asiento de teflón PN-16, totalmente instalada.
</t>
  </si>
  <si>
    <t>Valvula de esfera cromada H/H 1/2" mando palanca</t>
  </si>
  <si>
    <t xml:space="preserve">Ud. De válvula de esfera de bronce, marca de primera calidad, hembra de 1/2", con bola de latón cromo-duro y asiento de teflón PN-16, totalmente instalada.
</t>
  </si>
  <si>
    <t>Bomba para retorno ACS</t>
  </si>
  <si>
    <t xml:space="preserve">Ud. de bomba de rotor húmedo para circuito de retorno ACS, equipada con termostato, válvula de corte, retención y reloj programador, tensión de alimentación 230 V, con juego de racores de 1/2", alimentación eléctrica desde cuadro general, totálmente instalada, conexionada y puesta en marcha. Incluso parte proporcional de accesorios necesarios para su correcto funcionamiento.
</t>
  </si>
  <si>
    <t>Inst.Agua fría a.C.S. baño</t>
  </si>
  <si>
    <t xml:space="preserve">Instalación de fontanería para un baño, dotado de lavabo, inodoro, bide y plato de ducha o bañera, realizada con tuberías de polietileno reticulado para las redes de agua fría, caliente y retorno, aislamiento de 9 mm. de espesor para agua fría y  de 25 mm. de espesor para agua caliente, con los diámetros necesarios para cada punto de servicio, totalmente terminada y sin aparatos sanitarios. Las tomas de agua se entregarán con tapones.
</t>
  </si>
  <si>
    <t>Inst.Agua fría a.C.S. aseo</t>
  </si>
  <si>
    <t xml:space="preserve">Instalación de fontanería para un baño, dotado de lavabo e inodoro, realizada con tuberías de polietileno reticulado para las redes de agua fría, caliente y retorno, aislamiento de 9 mm. de espesor para agua fría y  de 25 mm. de espesor para agua caliente, con los diámetros necesarios para cada punto de servicio, totalmente terminada y sin aparatos sanitarios. Las tomas de agua se entregarán con tapones.
</t>
  </si>
  <si>
    <t>Inst.Agua fría a.C.S. cocina</t>
  </si>
  <si>
    <t xml:space="preserve">Instalación de fontanería para una cocina, dotándola con tomas para fregadero y lavavajillas, realizada con tuberías de polietileno reticulado, para las redes de agua fría, caliente y retorno, aislamiento de 9 mm. de espesor para agua fría y  de 25 mm. de espesor para agua caliente, con los diámetros necesarios para cada punto de servicio, totalmente terminada y sin aparatos sanitarios.  Las tomas de agua se entregarán con tapones.
</t>
  </si>
  <si>
    <t>Inst.Agua fría a.C.S. terraza</t>
  </si>
  <si>
    <t xml:space="preserve">Instalación interior de fontanería para galería con dotación para: toma y llave de paso para lavadora, realizada con tubo de polietileno reticulado (PE-X), para la red de agua fría y caliente que conecta la derivación particular o una de sus ramificaciones con cada uno de los aparatos sanitarios, con los diámetros necesarios para cada punto de servicio. Incluso llaves de paso de cuarto húmedo para el corte del suministro de agua, de polietileno reticulado (PE-X), material auxiliar para montaje y sujeción a la obra, derivación particular, accesorios de derivaciones. El precio no incluye las ayudas de albañilería para instalaciones.
</t>
  </si>
  <si>
    <t>Llave de corte aparatos d-3/8"</t>
  </si>
  <si>
    <t xml:space="preserve">Ud Griferia de corte y tubo de cobre cromado en la base del aparato, marca de primera calidad de 3/8" de diámetro.
</t>
  </si>
  <si>
    <t>Valvula de esfera manguera 1/2"</t>
  </si>
  <si>
    <t xml:space="preserve">Ud. De válvula de esfera manguera de bronce de 1/2", con bola de latón cromo-duro y asiento de teflón PN-16, totalmente instalada.
</t>
  </si>
  <si>
    <t>Toma para lavavajillas</t>
  </si>
  <si>
    <t xml:space="preserve">Ud. de válvula cromada paso escuadra para corte y regulación marca de primera calidad, de 1/2x1/2 de diámetro, para toma de lavavajillas, incluso mano de obra, material accesorio, totalmente instalado.
</t>
  </si>
  <si>
    <t>Toma para lavadora</t>
  </si>
  <si>
    <t xml:space="preserve">Ud. de válvula cromada paso escuadra para corte y regulación marca de primera calidad, de 1/2x3/4 de diámetro, para toma de lavadora, incluso mano de obra, material accesorio,
totalmente instalado.
</t>
  </si>
  <si>
    <t>Toma para fregadero</t>
  </si>
  <si>
    <t xml:space="preserve">Ud. de 2 válvulas cromadas paso escuadra para corte y regulación marca de primera calidad, de 1/2x1/2 de diámetro, para tomas de fregadero, incluso mano de obra, material accesorio,
totalmente instalado.
</t>
  </si>
  <si>
    <t>Toma para produccion ACS</t>
  </si>
  <si>
    <t xml:space="preserve">Ud. de 2 válvulas cromadas paso escuadra para corte y regulación marca de primera calidad, de 1"x1" de diámetro, para tomas de caldera ACS, incluso mano de obra, material accesorio, totalmente instalado.
</t>
  </si>
  <si>
    <t>APARATOS SANITARIOS Y GRIFERÍA</t>
  </si>
  <si>
    <t>Plato de ducha acrílico</t>
  </si>
  <si>
    <t xml:space="preserve">Bidé, de porcelana sanitaria, modelo Meridian "ROCA", color Blanco, de 360x560x400 mm, con tapa de bidé, de caída amortiguada, equipado con grifería monomando de repisa para bidé, con cartucho cerámico, limitador de caudal a 6 l/min y regulador de chorro a rótula, acabado cromado, modelo Thesis, y desagüe, acabado blanco.
</t>
  </si>
  <si>
    <t>EVACUACIÓN INTERIOR</t>
  </si>
  <si>
    <t>Desagüe bañera/ducha polipropileno insonorizada D-50mm.</t>
  </si>
  <si>
    <t xml:space="preserve">UD Desagüe de bañera o plato de ducha con tubo de POLIPROPILENO INSONORIZADA UNE EN 1852-1:1998, diámetro 40mm., con parte proporcional de accesorios, hasta bajante general o bote sifónico, incluso colocación y pruebas. Medida la longitud colocada.
</t>
  </si>
  <si>
    <t>Desagüe lav. polipropileno insonorizada D-40mm.</t>
  </si>
  <si>
    <t xml:space="preserve">UD Desagüe de lavabo con tubo de POLIPROPILENO INSONORIZADA UNE EN 1852-1:1998, diámetro 40 mm., con parte proporcional de accesorios, hasta bajante general o bote sifónico, incluso colocación y pruebas. Medida la longitud colocada.
</t>
  </si>
  <si>
    <t>Desagüe w.C. polipropileno insonorizada D-110mm. aislado</t>
  </si>
  <si>
    <t xml:space="preserve">UD Desagüe de inodoro con tubo de POLIPROPILENO INSONORIZADA UNE EN 1852-1:1998, diámetro 110mm., forrado con aislamiento TUBOLIT AR FONOBLOCK de 5 mm. de espesor, con parte proporcional de accesorios, hasta bajante general o arqueta, incluso colocación y pruebas. Medida la longitud colocada.
</t>
  </si>
  <si>
    <t>Desagüe freg./lavavajillas.Polipropileno insonorizada D-50mm.</t>
  </si>
  <si>
    <t xml:space="preserve">Ud. Conjunto de desagüe para fregadero y lavavajillas,  con tubo de POLIPROPILENO INSONORIZADA UNE EN 1852-1:1998, diámetro 50mm., con parte proporcional de accesorios, hasta bajante general o arqueta, incluso colocación y pruebas. Medida la longitud colocada.
</t>
  </si>
  <si>
    <t>Desagüe lavadora/secadora insonorizada D-50mm.</t>
  </si>
  <si>
    <t xml:space="preserve">Ud. Conjunto de desagüe para lavadora y secadora,  con tubo de POLIPROPILENO INSONORIZADA UNE EN 1852-1:1998, diámetro 50mm., con parte proporcional de accesorios, hasta bajante general o arqueta, incluso colocación y pruebas. Medida la longitud colocada.
</t>
  </si>
  <si>
    <t>Desagüe produccion acs polipropileno insonorizada D-40mm.</t>
  </si>
  <si>
    <t xml:space="preserve">UD Desagüe de sistema caldera con tubo de POLIPROPILENO INSONORIZADA UNE EN 1852-1:1998, diámetro 40 mm., con parte proporcional de accesorios, hasta bajante general o arqueta, incluso colocación y pruebas. Medida la longitud colocada.
</t>
  </si>
  <si>
    <t>Desagüe colectores polipropileno insonorizada D-40mm.</t>
  </si>
  <si>
    <t xml:space="preserve">UD Desagüe de sistema colector con tubo de POLIPROPILENO INSONORIZADA UNE EN 1852-1:1998, diámetro 40 mm., con parte proporcional de accesorios, hasta bajante general o arqueta, incluso colocación y pruebas. Medida la longitud colocada.
</t>
  </si>
  <si>
    <t>Desagüe Recuperador calor polipropileno insonorizada D-40mm.</t>
  </si>
  <si>
    <t xml:space="preserve">UD Desagüe de sistema colector con tubo de POLIPROPILENO INSONORIZADA UNE EN 1852-1:1998, diámetro 32 mm., con parte proporcional de accesorios, hasta bajante general o arqueta, incluso colocación y pruebas. Medida la longitud colocada.
</t>
  </si>
  <si>
    <t>COMISIONADO Y DOCUMENTACION FINAL DE OBRA</t>
  </si>
  <si>
    <t>Documentacion final de obra</t>
  </si>
  <si>
    <t>UD</t>
  </si>
  <si>
    <t xml:space="preserve">Ud de Documentación final de obra que, al menos incluya:
- Protocolos de prueba de la instalación.
- Planos as built de la instalación.
- Instrucciones de uso y mantenimiento.
- Certificado CE de todos y cada uno de los materiales colocados.
- Ensayos de laboratorios homologados.
- Certificados de la instalación según documento oficial de los organismos competentes de la comunidad autónoma.
En el caso de que el instalador no se haga cargo de estos trabajos la propiedad designará una entidad que realize las mismas, previa autorización de la dirección facultativa y bajo su supervisión.
</t>
  </si>
  <si>
    <t>INSTALACIÓN CALEFACCIÓN-ACS</t>
  </si>
  <si>
    <t>NOTA:</t>
  </si>
  <si>
    <t>Ud. Se presentarán muestras, ante la Dirección Facultativa, de todos los elementos y mecanismos, afectas a esta instalación de calefacción, antes de ser colocados.
La Tramitación ante todos los Organismos Competentes afectos a esta instalación (Industria, Compañía suministradora de combustible, Ayuntamiento, etc...), lo realizará el Instalador autorizado, presentando cuantos documentos certificados y memorias técnicas sean necesarias, siendo abonadas las tasas correspondientes por la Propiedad, o en su caso a quien ésta se lo encargue.</t>
  </si>
  <si>
    <t>PRODUCCION CALEFACCION / ACS</t>
  </si>
  <si>
    <t>SIME PYROSTEEL GASIFICACION LEÑA 20KW</t>
  </si>
  <si>
    <t xml:space="preserve">Caldera Sime modelo PYROSTEEL-20 de gasificación de leña de 20 KW de potencia útil nominal, certificada con clase 5 según EN 303/5 2012. Rendimiento del 90,1%. Apta para leña de madera con contenido de humendad inferior al 20% y longitud máxima 300-500 mm. Capacidad de depósito de combustible 89 L. Salida de humos de 125 mm. Contenido en agua 90 L. Dimensiones AlxAnxP 1230x600x1050. Depresion en chimenea 10 Pa.
Incluso accesorios, mano de obra de montaje, completo, colocado.
</t>
  </si>
  <si>
    <t>SALIDA HUMOS</t>
  </si>
  <si>
    <t>Adaptador caldera hembra øC=150mm-øF=130mm DW-ECO</t>
  </si>
  <si>
    <t xml:space="preserve"> incluso accesorios, mano de obra de montaje, completo, colocado.
</t>
  </si>
  <si>
    <t>Tramo chimenea 1000mm ø150 inox-inox DW-ECO</t>
  </si>
  <si>
    <t xml:space="preserve"> incluso accesorios, mano de obra de montaje, completo, colocado.
</t>
  </si>
  <si>
    <t>Modulo regulable 400-560mm ø150 inox-inox DW-ECO</t>
  </si>
  <si>
    <t>Codo 45° ø150 inox-inox DW-ECO</t>
  </si>
  <si>
    <t xml:space="preserve"> incluso accesorios, mano de obra de montaje, completo, colocado.
</t>
  </si>
  <si>
    <t>Te 90° ø150 inox-inox DW-ECO</t>
  </si>
  <si>
    <t>Terminal anti-lluvia ø150 inox-inox DW-ECO</t>
  </si>
  <si>
    <t>Abrazadera regulable 50-80mm ø150 dw-eco - ø200 EW-ECO</t>
  </si>
  <si>
    <t>Colector hollin ø150 inox-inox DW-ECO</t>
  </si>
  <si>
    <t>Abrazadera de union 1.0 ø150 dw-eco - ø200 EW-ECO</t>
  </si>
  <si>
    <t>Junta de silicona ø150 dw-eco - ø150 EW-ECO</t>
  </si>
  <si>
    <t>HIDRAULICA CALDERA</t>
  </si>
  <si>
    <t>Valvula tuller palanca HH 1   PN30</t>
  </si>
  <si>
    <t xml:space="preserve">Válvula de esfera de palanca marca TULLER fabricada en latón según UNE-EN 12165/12164, con sistema Lock Nut y Prensa estopa. Con roscas hembra de 1". Presión nominal 30 bar. Peso 0,5 kg.
Incluso accesorios, mano de obra de montaje, completo, colocado.
</t>
  </si>
  <si>
    <t>Gru bomba alpha 2 25-60  1x230v 180mm e</t>
  </si>
  <si>
    <t xml:space="preserve">Bomba de circulación electrónica Grundfos ALPHA2 25-60 180. Incluso accesorios, mano de obra de montaje, completo, colocado.
</t>
  </si>
  <si>
    <t>Filtro agua en y doble malla 1    0-100ºC 16bar</t>
  </si>
  <si>
    <t xml:space="preserve">Filtro de malla en Y para circuitos de agua de 1" con doble malla de 0,25mm. Presión máxima de trabajo 16Bar y temperatura máxima 100ºC. Peso 0,296 kg.Incluso accesorios, mano de obra de montaje, completo, colocado.
</t>
  </si>
  <si>
    <t>Valvula retencion york 1</t>
  </si>
  <si>
    <t xml:space="preserve">Válvula de retención tipo York fabricada en latón según UNE-EN 12165/12164. Con roscas hembra de 1". Con cierre en NBR y muelle de acero inoxidable. Temperatura máxima 90ºC. Peso 0,278 kg. Incluso accesorios, mano de obra de montaje, completo, colocado.
</t>
  </si>
  <si>
    <t>Gru juego racores union G11/2x1 CI</t>
  </si>
  <si>
    <t xml:space="preserve">Incluso accesorios, mano de obra de montaje, completo, colocado.
</t>
  </si>
  <si>
    <t>Valvula tres vias V135 11/4B</t>
  </si>
  <si>
    <t xml:space="preserve">Válvula mezcladora para instalaciones de ACS de 1 1/4". Presión máxima: 10 bar. Temperatura máxima: 120ºC. Marca Honeywell. Posibilidad de acoplar cabeza termostática con sonda T110R. Incluso accesorios, mano de obra de montaje, completo, colocado.
</t>
  </si>
  <si>
    <t>Valvula tuller palanca hh 11/4   PN30</t>
  </si>
  <si>
    <t xml:space="preserve">Válvula de esfera de palanca marca TULLER fabricada en latón según UNE-EN 12165/12164, con sistema Lock Nut y Prensa estopa. Con roscas hembra de 1 1/4". Presión nominal 30 bar. Peso 0,62 kg. Incluso accesorios, mano de obra de montaje, completo, colocado.
</t>
  </si>
  <si>
    <t>Cabezal termostatico c/sonda honeywell T100RAB 30-70°C</t>
  </si>
  <si>
    <t xml:space="preserve">Cabeza termostática con sonda, marca Honeywell, para acoplar a las válvulas de tres vías mezcladora, v-135, para automatizar la mezcla de ACS.
Incluso accesorios, mano de obra de montaje, completo, colocado. Incluso accesorios, mano de obra de montaje, completo, colocado.
</t>
  </si>
  <si>
    <t>Valvula seguridad 1    3 kgs</t>
  </si>
  <si>
    <t>Valvula descarga TS-131    termica</t>
  </si>
  <si>
    <t xml:space="preserve">Válvula de descarga térmica modelo TS 131. Válvula de alivio térmico para instalaciones térmicas con apertura a 95ºC y descarga del liquido caliente al desagüe. Para calderas de diferentes combustibles o baterías de condensación en calderas de combustibles sólidos según DIN 4751, hoja 2.Incluso accesorios, mano de obra de montaje, completo, colocado.
</t>
  </si>
  <si>
    <t>Deposito inercia gh calor DPAN/DI 1000l 6bar pie</t>
  </si>
  <si>
    <t xml:space="preserve">Depósito de inercia Greenheiss modelo DPAN/DI de 1000 litros de capacidad, para instalaciones de calor, fabricado en acero negro al carbono sin revestimiento interior, con aislamiento de poliuretano flexible de alto espesor 100mm, libre de CFC y HCFC, y recubrimiento exterior en PVC flexible. Conexiones hidráulicas de 11/2". Presión máxima de trabajo de 6 bar. Temperatura máxima de trabajo 90°C. Montaje apoyado en suelo. Patas de apoyo al suelo regulables. Diámetro exterior: 990 mm. Altura: 2200 mm. Peso: 190 Kg. Incluso accesorios, mano de obra de montaje, completo, colocado.
</t>
  </si>
  <si>
    <t>Vaso expansion calef WAFT 10bar 80l 1 CMR-P</t>
  </si>
  <si>
    <t xml:space="preserve">Vaso de expansión Waft con patas membrana recambiable, para instalación de calefacción. Capacidad: 80 litros. Presión de precarga: 4 bar. Diámetro: 480mm, altura: 791mm. Conexión: 1". Presión máxima: 10BAR. Peso 15Kg. Incluso accesorios, mano de obra de montaje, completo, colocado.
</t>
  </si>
  <si>
    <t>RFX purgador automatico EXVOID T 1/2</t>
  </si>
  <si>
    <t xml:space="preserve">Purgador de aire automático “EXVOID T. IIncluso accesorios, mano de obra de montaje, completo, colocado.
</t>
  </si>
  <si>
    <t>Valvula tuller palanca HH 1/2    PN30</t>
  </si>
  <si>
    <t xml:space="preserve">Válvula de esfera de palanca marca TULLER fabricada en latón según UNE-EN 12165/12164, con sistema Lock Nut y Prensa estopa. Con roscas hembra de 1/2". Presión nominal 30 bar. Peso 0,21 kg. Incluso accesorios, mano de obra de montaje, completo, colocado.
</t>
  </si>
  <si>
    <t>ACUMULACION ACS - SALA CALDERA</t>
  </si>
  <si>
    <t>Interacumulador vitro GH DPV/iI/ES PRO 150L PIE</t>
  </si>
  <si>
    <t>Brida resistencia 11/2 deposito PRO 150-500L</t>
  </si>
  <si>
    <t xml:space="preserve"> Incluso accesorios, mano de obra de montaje, completo, colocado.
</t>
  </si>
  <si>
    <t>Junta brida resistencia deposito PRO 150-500L</t>
  </si>
  <si>
    <t>Vaso expansion calef WAFT 10bar 12l 3/4 CMR</t>
  </si>
  <si>
    <t xml:space="preserve">Vaso de expansión Waft membrana recambiable, para instalación de calefacción. Capacidad: 12 litros. Presión de precarga: 2 bar. Diámetro: 220mm, altura: 401mm. Conexión: 3/4". Presión máxima: 10BAR. Peso 4Kg.  Incluso accesorios, mano de obra de montaje, completo, colocado.
</t>
  </si>
  <si>
    <t>Valvula seguridad 3/4  7 kgs</t>
  </si>
  <si>
    <t>Grupo bombeo WAFT s/mezcla dn20 yonos 15/6</t>
  </si>
  <si>
    <t xml:space="preserve">Grupo de bombeo Waft MW-M2 DN20 para potencias hasta 35kW (con salto termico de 20ºC) y caudal máximo de 1500 l/h (KVs=6). Conexiones a 3/4". Con bomba Wilo Yonos PARA RS 15/6 RKC, valvula de bola en impulsión con maneta roja, valvula antirretorno, termómetros 0-120ºC y aislamiento en EPP. Dimensiones 180x302x142mm.  Incluso accesorios, mano de obra de montaje, completo, colocado.
</t>
  </si>
  <si>
    <t>Sime 6231331 sonda acumulador L2000-NFC 10K</t>
  </si>
  <si>
    <t>Valvula bola 3 vias distribucion t DN25 KVS 16</t>
  </si>
  <si>
    <t xml:space="preserve">Válvula de bola 3 vías todo/nada con distribución en "T"  DN 25, Kvs 16 m3/h, PN 40. Motorizable con la gama de servomotores de rotación a 90º AKM y AKF. Conexión a proceso rosca ISO 7/1 Rp 1" hembra. Coeficiente de fuga 0,0001% del Kvs.Temperatura de proceso de -10 a 130 ºC.  Incluso accesorios, mano de obra de montaje, completo, colocado.
</t>
  </si>
  <si>
    <t>Servomotor rotativo 7NM 2P 90seg 230V</t>
  </si>
  <si>
    <t xml:space="preserve">Servomotor rotativo con muelle de retorno para válvulas de bola VKR/BKR. Acoplamiento directo sin herramientas. Bloque de engranajes libre de mantenimiento. Alimentación 230V~. Señal de mando 2 puntos. Tiempo de carrera 90 s. en 90º. Cierre por seguridad en 15 s. Consumo 4,5 W. Cable de 2 hilos de 0,9 m de longitud. Grado de protección IP54.  Incluso accesorios, mano de obra de montaje, completo, colocado.
</t>
  </si>
  <si>
    <t>CALEFACCION - SALA CALDERA</t>
  </si>
  <si>
    <t>Termostato inmersion L6188a2085u aquastat</t>
  </si>
  <si>
    <t xml:space="preserve">Termostato inmersion L6188A2085U Aquastat.  Incluso accesorios, mano de obra de montaje, completo, colocado.
</t>
  </si>
  <si>
    <t>Grupo bombeo WAFT s/mezcla DN20</t>
  </si>
  <si>
    <t xml:space="preserve">Grupo de bombeo Waft MW-M2 DN20 para potencias hasta 35kW (con salto termico de 20ºC) y caudal máximo de 1500 l/h (KVs=6). Conexiones a 3/4". Con bomba Wilo Yonos PARA RS 15/6 RKC, valvula de bola en impulsión con maneta roja, valvula antirretorno, termómetros 0-120ºC y aislamiento en EPP. Dimensiones 180x302x142mm.  Incluso accesorios, mano de obra de montaje, completo, colocado.
</t>
  </si>
  <si>
    <t>RED DE DISTRIBUCIÓN Y EMISORES</t>
  </si>
  <si>
    <t>Punto de llenado formado por 2 m de tubo de polietileno reticula</t>
  </si>
  <si>
    <t xml:space="preserve">Suministro e instalación de punto de llenado de red de distribución de agua, para sistema de climatización, formado por 2 m de tubo de polietileno reticulado (PE-X), con barrera de oxígeno (EVOH), de 16 mm de diámetro exterior y 2 mm de espesor, PN=6 atm, suministrado en rollos, colocado superficialmente, con aislamiento mediante coquilla flexible de espuma elastomérica, válvulas de corte, filtro retenedor de residuos, contador de agua y válvula de retención. Incluso p/p de material auxiliar para montaje y sujeción a la obra, accesorios y piezas especiales. Totalmente montado, conexionado y probado por la empresa instaladora mediante las correspondientes pruebas de servicio (incluidas en este precio).
Incluye: Replanteo del recorrido de las tuberías, accesorios y piezas especiales. Colocación y fijación de tuberías, accesorios y piezas especiales. Colocación del aislamiento. Realización de pruebas de servicio.
Criterio de medición de proyecto: Número de unidades previstas, según documentación gráfica de Proyecto.
Criterio de medición de obra: Se medirá el número de unidades realmente ejecutadas según especificaciones de Proyecto.
</t>
  </si>
  <si>
    <t>Tubería de distribución (PE-X), 16 mm</t>
  </si>
  <si>
    <t xml:space="preserve">Suministro e instalación de tubería de distribución de agua fría y caliente de climatización formada por tubo de polietileno reticulado (PE-X), con barrera de oxígeno (EVOH), de 16 mm de diámetro exterior y 2 mm de espesor, PN=6 atm, suministrado en rollos, colocado superficialmente en el interior del edificio, con aislamiento mediante coquilla flexible de espuma elastomérica. Incluso p/p de material auxiliar para montaje y sujeción a la obra, accesorios y piezas especiales. Totalmente montada, conexionada y probada por la empresa instaladora mediante las correspondientes pruebas de servicio (incluidas en este precio).
Incluye: Replanteo del recorrido de las tuberías, accesorios y piezas especiales. Colocación y fijación de tuberías, accesorios y piezas especiales. Colocación del aislamiento. Realización de pruebas de servicio.
Criterio de medición de proyecto: Longitud medida según documentación gráfica de Proyecto.
Criterio de medición de obra: Se medirá la longitud realmente ejecutada según especificaciones de Proyecto.
</t>
  </si>
  <si>
    <t>Tubería de distribución (PE-X), 25 mm</t>
  </si>
  <si>
    <t xml:space="preserve">Suministro e instalación de tubería de distribución de agua fría y caliente de climatización formada por tubo de polietileno reticulado (PE-X), con barrera de oxígeno (EVOH), de 25 mm de diámetro exterior y 2 mm de espesor, PN=6 atm, suministrado en rollos, colocado superficialmente en el interior del edificio, con aislamiento mediante coquilla flexible de espuma elastomérica. Incluso p/p de material auxiliar para montaje y sujeción a la obra, accesorios y piezas especiales. Totalmente montada, conexionada y probada por la empresa instaladora mediante las correspondientes pruebas de servicio (incluidas en este precio).
Incluye: Replanteo del recorrido de las tuberías, accesorios y piezas especiales. Colocación y fijación de tuberías, accesorios y piezas especiales. Colocación del aislamiento. Realización de pruebas de servicio.
Criterio de medición de proyecto: Longitud medida según documentación gráfica de Proyecto.
Criterio de medición de obra: Se medirá la longitud realmente ejecutada según especificaciones de Proyecto.
</t>
  </si>
  <si>
    <t>Vaciado circuitos de Calefacción.</t>
  </si>
  <si>
    <t xml:space="preserve">Ud. Vaciado circuitos de Calefacción compuesto de válvula de corte de ½" con mando oculto Guiacomini, Orkli o similar, incluso p.p de tubería de polietileno multicapa en conexión a colectores de calefacción, tubería de PVC diá. 20 mm., en conexión vista a desagüe hasta saneamiento, accesorios, mano de obra de montaje, completo y colocado.
</t>
  </si>
  <si>
    <t>Válvula radiador termostática</t>
  </si>
  <si>
    <t xml:space="preserve">Ud. Válvula para radiador con cabeza termostática cromada, con racord antielectrolítico, paso escuadra, marca ROCA, WAFT, o similar, incluso accesorios, mano de obra de montaje, completo, colocado.
</t>
  </si>
  <si>
    <t>Prueba de instalación interior</t>
  </si>
  <si>
    <t>Pa</t>
  </si>
  <si>
    <t xml:space="preserve">Pa. Prueba de instalación de calefacción y A.C.S., incluso, puesta a punto de la regulación individual en patinillo y colectores de distribución, válvulas de radiadores y prueba de funcionamiento de las instalaciones.
</t>
  </si>
  <si>
    <t>Armario con colector 11 Vías</t>
  </si>
  <si>
    <t xml:space="preserve">uD. Colector premontado de poliamida reforzada, para 11 circuitos, compuesto de conexiones principales de 1", derivaciones de 3/4", termómetros, purgadores manuales, llave de llenado, llave de vaciado, caudalímetros, tapones terminales y soportes, racores hembra de 16 mm x 3/4" eurocono, válvulas de esfera para cierre del circuito del colector, curvatubos de plástico, montado en armario de acero galvanizado, de 80x1000x730 mm con puerta. Totalmente montado, conexionado y probado..Incluso accesorios, material auxiliar, mano de obra de montaje, conexionado, completo y colocado.
</t>
  </si>
  <si>
    <t>Radiador de aluminio 4E</t>
  </si>
  <si>
    <t>Radiador de aluminio 5E</t>
  </si>
  <si>
    <t>Radiador de aluminio 7E</t>
  </si>
  <si>
    <t>Radiador de aluminio 8E</t>
  </si>
  <si>
    <t>REGULACION</t>
  </si>
  <si>
    <t>Termostato digital SOLVER calefaccion</t>
  </si>
  <si>
    <t xml:space="preserve">Ud. termostato de ambiente digital, regulación de 5° a 30°C, Incluso instalación eléctrica con conductor de cobre 750V., de 3(1x1,5)mm² bajo tubo de PVC flexible reforzado de diámetro 20mm. hasta caldera, accesorios, mano de obra de montaje, completo y colocado.
</t>
  </si>
  <si>
    <t>VARIOS</t>
  </si>
  <si>
    <t>Instalación eléctrica</t>
  </si>
  <si>
    <t xml:space="preserve">Ud. Instalación eléctrica completa de fuerza y mando de todos los receptores de la instalación de calefacción y circuitos secundarios, de forma estanca a base de tubo de PVC rígido y conductores de cobre flexible  de aislamiento 750 V., control desde cada termostato a los circuitos asociados con emisión de señal de marcha/paro según demanda de circuitos, incluso p/p de cajas de distribución estancas, protecciones eléctricas y reles de conexión, conexionado de todos los componentes, termostatos, válvulas de zona etc, mano de obra de montaje, completo y colocado.
</t>
  </si>
  <si>
    <t>Conexionado hdraulica elementos calefacción</t>
  </si>
  <si>
    <t xml:space="preserve">Ud. Conexionado hidraulico de todos los elementos en el local de ubicación de la instalación de calefacción, todo ello según esquema de principio, incluso material auxiliar, tubería calorifugada mano de obra completo y colocado.
</t>
  </si>
  <si>
    <t>Regulacion de calefaccion</t>
  </si>
  <si>
    <t xml:space="preserve">Ud. Regulacion de la instalacion de calefacción completa de mando de todos los receptores de los colectores, cronotermostatos y bomba, incluso modulo de calefacción, regulador de la habitación, alimentacion 230V / 24V DC mediante fuente de alimentación, conexionado de todos los componentes, termostatos, válvulas de zona etc, mano de obra de montaje, completo y colocado.
</t>
  </si>
  <si>
    <t>Tramitación Instalación</t>
  </si>
  <si>
    <t xml:space="preserve">Ud. Preparación de la Documentación final de obra de la instalación de calefacción y producción de ACS., según necesidades de la Propiedad e instrucciones de la D.F., que incluye: Planos finales de las instalaciones realmente ejecutadas, Certificados de las diferentes partes de la instalación, especificaciones Técnicas, Homologaciones y documentación de conformidad a normas de los aparatos y elementos de la instalación, etc.
Coordinación con las compañías suministradoras de energía, Certificados de pruebas realizadas, Instrucciones de mantenimiento y actuación, formalización de contrato de Mantenimiento.
Tramitación y Legalización de las instalaciones específicas de forma individual, ante las diferentes Compañías, Dto. de Industria correspondiente, Ayuntamiento y los diferentes Organismos de Control autorizados intervinientes, presentación y seguimiento hasta disponer de las autorizaciones definitivas ante todos los Servicios Territoriales y Organismos intervinientes.
Tramites administrativos y abono de las Tasas correspondientes hasta la completa tramitación de todas las instalaciones y la obtención de los permisos y autorizaciones de los diferentes Organismos Oficiales, en la fecha prevista de apertura.       
Se presentarán muestras ante la dirección facultativa y la propiedad de todos los aparatos y elementos de la instalación antes de ser instalados.
NOTA:
Las especificaciones que se desarrollan en este presupuesto contemplan el suministro, instalación, montaje, puesta en marcha y pruebas de todo el equipamiento de la instalación objeto de este proyecto, incluidos accesorios.
La ejecución de la instalación deberá cumplir con las exigencias de la reglamentación que les afecte en su última revisión.
Forman parte del proyecto para su valoración, todos los documentos del proyecto (memorias, cálculos, pliego de condiciones, especificaciones técnicas y planos), donde se detalla el diseño y funcionamiento de la instalación, trazados, ubicaciones y cumplimiento de la normativa.
Se deben contrastar las mediciones que se adjuntan con los planos facilitados, de forma que no existan imprevistos ni precios complementarios en la adjudicación y posterior realización de la instalación.
Se deben tener en cuenta todas las ayudas de obra civil, equipos de elevación, transporte, etc.
</t>
  </si>
  <si>
    <t>INSTALACIÓN DE ELECTRICIDAD</t>
  </si>
  <si>
    <t xml:space="preserve">Se presentarán muestras, ante la Dirección Facultativa, de todas las luminarias, aparatos y mecanismos, afectas a esta instalación, antes de ser colocados.
Se tramitará ante industria, OCA, ayuntamiento y cuantos estamentos oficales sea necesario, la instalación eléctrica, presentando los boletines sellados por instalador autorizado y cuantos impresos requieran para la legalziación de la instalación.
</t>
  </si>
  <si>
    <t>LEGALIZACION Y TRAMITACION</t>
  </si>
  <si>
    <t>Documentacion del oca</t>
  </si>
  <si>
    <t xml:space="preserve">Ud de documentación visada por el Organismo de Control Autorizado designado por la propiedad o por la dirección facultativa.
</t>
  </si>
  <si>
    <t>Certificado instalacion</t>
  </si>
  <si>
    <t xml:space="preserve">Elaboracion Certificado de instalacion , Memoria Tecnica de diseño y Solicitud de registro para su tramitacion en organimos de contro autorizado.
</t>
  </si>
  <si>
    <t>INSTALACIÓN DE ENLACE</t>
  </si>
  <si>
    <t>P/p conexión acometida monofásica subterránea 50 mm²</t>
  </si>
  <si>
    <t>Parte proporcional de conexión de línea de acometida a red de distribución subterránea mediante conjunto de conectores a perforación para conductores tipo RV-XZ1(Al/Cu), IP68. Con un rango de secciones de red de 150-240 mm² y un rango de secciones de derivación de 50-95 mm². Marca NILED modelo RS-150. Conesión con caja general de protección mediante terminales preaislados para redes subterraneas de baja tensión para conductores tipo RV-RZ-XZ1(Al/Cu). Para un rango de secciones de red de 50-95 mm². Marca NILED modelo TTP-50/12. Todos los elementos homologados por compañía, totalmente colocados e instalados y conexionados, incluso pequeño material y accesorios.</t>
  </si>
  <si>
    <t>Módulo para un contador monofásico</t>
  </si>
  <si>
    <t xml:space="preserve">Ud. Módulo para un contador monofásico (viviendas unifamiliares), homologado por la Compañía suministradora, incluído cableado y protección respectiva. (Contador a alquilar). ITC-BT 16 y el grado de proteccion IP 40 e IK 09.
</t>
  </si>
  <si>
    <t>Derivaciones Individuales 2(1x16)+1x16mm²</t>
  </si>
  <si>
    <t xml:space="preserve">Derivación individual de sección 2x16+16 TT mm². marca PRYSMIAN AFUMEX desde Centralización a Cuadros de Protección de viviendas (línea que enlaza el contador o contadores de cada abonado con su dispositivo privado de mando y protección), bajo tubo de PVC rígido  M 40/gp7 y p.p de tubo de reserva según ITC-BT-15 del REBT, conductores de cobre de 16 mm². ES07Z1-K,cumple  con la normativa CPR-EN 50575, libre de halógenos  (no propagadores de incendio y con emisión de humos y opacidad reducida) en sistema monofásico, más conductor de protección y conductor de conmutación para doble tarifa de Cu 1,5 mm² y color rojo, incluyendo elementos de fijación y conexionado, Canaleta de PVC cerrada Unex o similar en distribución de derivaciones individuales por garaje o locales, mano de obra de montaje, completo, totalmente instalado, p.p. de tapas de registro en plantas de dimensiones según IT.BT-15 del REBT y RF-30.
</t>
  </si>
  <si>
    <t>CUADRO PROTECCION GENERAL VIVIENDA</t>
  </si>
  <si>
    <t>Caja autoextinguible 36 Módulos</t>
  </si>
  <si>
    <t xml:space="preserve">Ud. Caja autoextinguible para empotrar con tapa, marca ABB, Md Unibox o similar, en blanco completa, con capacidad para 36módulos, con grado de protección IP40 o superior, incluso material de conexión, mano de obra de montaje, completa y colocada.
</t>
  </si>
  <si>
    <t>Descargador rayo tipo 2 monofásico</t>
  </si>
  <si>
    <t xml:space="preserve">Ud protector contra sobretensiones transitorias tipo II marca ABB modelo OVR con indicación de estado. Incluso conexionado, mano de obra de montaje, completo, colocado.
</t>
  </si>
  <si>
    <t>Int. Diferencial 40/II/30mA, Clase A</t>
  </si>
  <si>
    <t xml:space="preserve">Ud. Interruptor diferencial modular, marca ABB "Clase A", F202A-40/0,03 o similar, de 40 A. Nº de polos II, 30 mA. de sensibilidad, incluidos puentes, conexionados, mano de obra de montaje, completo, colocado.
</t>
  </si>
  <si>
    <t>Interruptor Automático 40A/II/10KA</t>
  </si>
  <si>
    <t xml:space="preserve">Ud. Interruptor automático marca ABB de 40 A, Nº de polos II,curva C, poder de corte 10 KA, incluso conexionado, mano de obra de montaje, completo, colocado.
</t>
  </si>
  <si>
    <t>Interruptor Magnetotérmico F+N/25A</t>
  </si>
  <si>
    <t xml:space="preserve">Ud. Interruptor automático magnetotérmico modular, marca ABB de 25 A., Nº de polos I+N, poder de corte 6 KA, 380 V. (UNE-EN 60898), Curva C, para Cocina eléctrica, incluso conexionado con terminales de conexión, mano de obra de montaje, completo, colocado.
</t>
  </si>
  <si>
    <t>Interruptor Magnetotérmico F+N/16A</t>
  </si>
  <si>
    <t xml:space="preserve">Ud. Interruptor automático magnetotérmico modular, marca ABB de 16 A., Nº de polos F+N, poder de corte 6 KA, 380 V. (UNE-EN 60898), Curva C, para Lavadora, incluso conexionado con terminales de conexión, mano de obra de montaje, completo, colocado.
</t>
  </si>
  <si>
    <t>Interruptor Magnetotérmico F+N/10A</t>
  </si>
  <si>
    <t xml:space="preserve">Ud. Interruptor automático magnetotérmico modular, marca ABB de 10 A., Nº de polos F+N, poder de corte 6 KA, 380 V. (UNE-EN 60898), Curva C, para alumbrado y T. C. alumbrado, incluso conexionado con terminales de conexión, mano de obra de montaje, completo, colocado.
</t>
  </si>
  <si>
    <t>Regleta conexión, material auxiliar</t>
  </si>
  <si>
    <t xml:space="preserve">Ud. Regleta de conexión, puentes de conexión protecciones para Cuadros de protección vivienda, incluso bornas, accesorios especiales, material auxiliar, etc. mano de obra de montaje, completo, colocado.
</t>
  </si>
  <si>
    <t>MECANISMOS</t>
  </si>
  <si>
    <t>T.C. schuko emp JUNG LS 990 blanco mate</t>
  </si>
  <si>
    <t xml:space="preserve">Suministro e instalación de T.C. SCHUKO 16 A. empotrable, según referencia o equivalente a juicio de la D.F. Incluso caja universal de empotramiento, marco embellecedor, p.p. de mateial accesorio de instalación, y mano de obra de colocación y conexión.
Marca: JUNG
Serie: LS 990
Acabado: Blanco alpino mate
</t>
  </si>
  <si>
    <t>Toma de corriente de 25A/250A</t>
  </si>
  <si>
    <t xml:space="preserve">Suministro e instalación de T.C. I+N+TT 25 A. empotrable, según referencia o equivalente a juicio de la D.F. Incluso caja universal de empotramiento, marco embellecedor, p.p. de mateial accesorio de instalación, y mano de obra de colocación y conexión.
Marca:	LEGRAND
Serie:	MOSAIC
Ref:	554 23
</t>
  </si>
  <si>
    <t>T.C. schuko emp JUNG LS 990 blanco mate IP44</t>
  </si>
  <si>
    <t xml:space="preserve">Suministro e instalación de T.C. SCHUKO 16 A. empotrable, según referencia o equivalente a juicio de la D.F. Incluso caja universal de empotramiento, marco embellecedor, juntas de estanqueidad IP, tapa abatible con muelle de retroceso, p.p. de mateial accesorio de instalación, y mano de obra de colocación y conexión.
Marca: JUNG
Serie: LS 990
Acabado: Blanco alpino mate
</t>
  </si>
  <si>
    <t>Int. emp JUNG LS 990 blanco mate</t>
  </si>
  <si>
    <t>Suministro e instalación de interruptor empotrable, según referencia o equivalente a juicio de la D.F. Incluso caja universal de empotramiento, marco embellecedor, p.p. de mateial accesorio de instalación, y mano de obra de colocación y conexión.
Marca: JUNG
Serie: LS 990
Acabado: Blanco alpino mate</t>
  </si>
  <si>
    <t>Int. emp doble  JUNG LS 990 blanco mate</t>
  </si>
  <si>
    <t xml:space="preserve">Suministro e instalación de interruptor empotrable, según referencia o equivalente a juicio de la D.F. Incluso caja universal de empotramiento, marco embellecedor, p.p. de mateial accesorio de instalación, y mano de obra de colocación y conexión.
Marca: JUNG
Serie: LS 990
Acabado: Blanco alpino mate
</t>
  </si>
  <si>
    <t>Com. emp JUNG LS 990 blanco mate</t>
  </si>
  <si>
    <t>Suministro e instalación de conmutador empotrable, según referencia o equivalente a juicio de la D.F. Incluso caja universal de empotramiento, marco embellecedor, p.p. de mateial accesorio de instalación, y mano de obra de colocación y conexión.
Marca: JUNG
Serie: LS 990
Acabado: Blanco alpino mate</t>
  </si>
  <si>
    <t>Com. emp doble JUNG LS 990 blanco mate</t>
  </si>
  <si>
    <t xml:space="preserve">Suministro e instalación de conmutador empotrable, según referencia o equivalente a juicio de la D.F. Incluso caja universal de empotramiento, marco embellecedor, p.p. de mateial accesorio de instalación, y mano de obra de colocación y conexión.
Marca: JUNG
Serie: LS 990
Acabado: Blanco alpino mate
</t>
  </si>
  <si>
    <t>Com. cruce emp JUNG LS 990 blanco mate</t>
  </si>
  <si>
    <t>Suministro e instalación de cruzamiento empotrable, según referencia o equivalente a juicio de la D.F. Incluso caja universal de empotramiento, marco embellecedor, p.p. de mateial accesorio de instalación, y mano de obra de colocación y conexión.
Marca: JUNG
Serie: LS 990
Acabado: Blanco alpino mate</t>
  </si>
  <si>
    <t>Puls. persianas emp JUNG LS 990 blanco mate</t>
  </si>
  <si>
    <t>Suministro e instalación de pulsador de persiana empotrable, según referencia o equivalente a juicio de la D.F. Incluso caja universal de empotramiento, marco embellecedor, p.p. de mateial accesorio de instalación, y mano de obra de colocación y conexión.
Marca: JUNG
Serie: LS 990
Acabado: Blanco alpino mate</t>
  </si>
  <si>
    <t>LINEAS GENERALES</t>
  </si>
  <si>
    <t>Línea de distribución 1,5mm²</t>
  </si>
  <si>
    <t xml:space="preserve">Ud. Línea de Distribución de C. G. D. a circuito de alumbrado, con conductores de Cobre flexible de sección 2(1x1,5)+1(1x1,5) mm², T. aislamiento 750V., empotrado bajo tubo de P.V.C. reforzado, de diá. 20 mm., incluso material de fijación y conexión, p/p de cajas de derivación, regletas de conexión, conexionado, mano de obra de montaje, completo y colocado.
</t>
  </si>
  <si>
    <t>Línea de distribución  2.5mm²</t>
  </si>
  <si>
    <t xml:space="preserve">Ud. Línea de Distribución de C. G. D. a circuito varios usos, con conductores de Cobre flexible de sección 2(1x2,5)+1(1x2,5) mm², T. aislamiento 750V., empotrado bajo tubo de P.V.C. reforzado de diá. 20 mm., incluso material de fijación y conexión, p/p de cajas de derivación, regletas de conexión, conexionado, mano de obra de montaje, completo y colocado.
</t>
  </si>
  <si>
    <t>Línea de distribución COCINA  6mm²</t>
  </si>
  <si>
    <t xml:space="preserve">Ud. Línea de Distribución de C. G. D. a Toma de Corriente para Cocina, con conductores de Cobre flexible de sección 2(1x6)+1(1x6) mm², T. aislamiento 750V., empotrado bajo tubo de P.V.C. reforzado de diá. 25 mm., incluso material de fijación y conexión, conexionado, mano de obra de montaje, completo y colocado.
</t>
  </si>
  <si>
    <t>Caja de registro/derivación empotrable de 160x130x45mm</t>
  </si>
  <si>
    <t>Ud. Caja de registro/derivación empotrable con tapa autoextingible marca GEWISS o similar, para cartón-yeso, incluso material auxiliar, mano de obra, totalmente instalada.</t>
  </si>
  <si>
    <t>P/P canal. T.C. (I+N+TT) 16 A. PVC flex/blind.</t>
  </si>
  <si>
    <t>Parte proporcional de canalización eléctrica realizada desde linea general hasta toma de corriente monofásica (I+N+TT) 16 A, incluso paso por elementos de mando, compuesta por conductores de cobre tipo H07V-K 3x2,5 mm², tubo de PVC flexible blindado, cajas de registro, y demás material auxiliar de montaje y conexión.</t>
  </si>
  <si>
    <t>P/P canal. T.C. (I+N+TT) 25 A. PVC flex/blind.</t>
  </si>
  <si>
    <t>Parte proporcional de canalización eléctrica realizada desde linea general hasta toma de corriente monofásica (I+N+TT) 25 A, incluso paso por elementos de mando, compuesta por conductores de cobre tipo H07V-K 3x6 mm², tubo de PVC flexible blindado, cajas de registro, y demás material auxiliar de montaje y conexión.</t>
  </si>
  <si>
    <t>P/P canal. ALUMBRADO PVC flex/blind.</t>
  </si>
  <si>
    <t>Parte proporcional de canalización eléctrica realizada desde linea general hasta aparato de alumbrado o emergencia, incluso paso por elementos de mando, compuesta por conductores de cobre tipo H07V-K 3x1,5 mm², tubo de PVC flexible blindado, cajas de registro, y demás material auxiliar de montaje y conexión.</t>
  </si>
  <si>
    <t>P/P receptor 3x2,5  H07V-K 750V flex/blind.</t>
  </si>
  <si>
    <t>Parte proporcional de circuito derivado desde linea general hasta punto de consumo, incluso paso por elementos de mando, compuesta por conductores de cobre tipo H07V-K 3x2,5 mm², tubo de PVC flexible blindado cero halógenos, cajas de registro, y demás material auxiliar de montaje y conexión.</t>
  </si>
  <si>
    <t>Punto termostato ambiente.</t>
  </si>
  <si>
    <t xml:space="preserve">Ud. Punto de termostato ambiente con Salida de cable marca JUNG serie LS 990, con embellecedor o similar, color a definir en obra, con conductores de cobre flexible, 3(1x1,5) aislamiento 750V, bajo tubo PVC reforzado diá. 20 mm. desde Caldera hasta Termostato de ambiente, incluso conexionado de termostato y enlace con caldera, mano de obra de montaje, completo, colocado.
</t>
  </si>
  <si>
    <t>20.49</t>
  </si>
  <si>
    <t>APARATOS DE ALUMBRADO</t>
  </si>
  <si>
    <t>Ap. autónomo emergencia señalilzación. 160L</t>
  </si>
  <si>
    <t xml:space="preserve">Ud. Aparato autónomo de emergencia y señalización, marca DAISALUX o similar md. HYDRA N3 con autonomía de 1 hora y 160 lumenes a fin de autonomia, para empotrar y vistas según criterio de la dirección facultativa, y con una cobertura de 24 metros cuadrados, incluso Lámpara fluorescente 8 W., conductor de Cobre flexible T. aislamiento 0,6/1KV, SZ1-K (AS+) de sección  2(1x1,5)+1x1,5 mm²., tubo de PVC rígido de diámetro 20 mm., incluso material de fijación, caja para empotrar, conexionado, mano de obra de montaje, completo, colocado
(Partida valorada en capítulo de electricidad)
</t>
  </si>
  <si>
    <t>CONTROL DE ACCESOS</t>
  </si>
  <si>
    <t>ud</t>
  </si>
  <si>
    <t>SISTEMA DE PROTECCION</t>
  </si>
  <si>
    <t>Pica de tierra.</t>
  </si>
  <si>
    <t xml:space="preserve">Ud. Pica de tierra de acero cobrizado marca Uriarte o similar  modelo PTC/1420 de 2 m. de longitud y 14,6 mm. de espesor, incluso conexionado a red de tierra general mediante Soldadura aluminotérmica tipo CALDWELD, totalmente colocada y conexionada.
</t>
  </si>
  <si>
    <t>Conexión entre cable de tierra y picas</t>
  </si>
  <si>
    <t xml:space="preserve">Ud. De conexión eléctrica entre cable de tierra y picas mediante soldadura aluminotérmica con dos soldaduras, totalmente instaladas.
</t>
  </si>
  <si>
    <t>Conductor cobre flexible 16mm.</t>
  </si>
  <si>
    <t xml:space="preserve">Ml. Conductor de cobre flexible, RZ1-K de Tensión asignada 0,6/1KV. de 16 mm² de sección, para conexión de pica de tierra con el cuadro general de protección y distribución interior, incluso mano de obra de montaje y pequeño material, totalmente colocado y conexionado.
</t>
  </si>
  <si>
    <t>Tubo de protección liso reforzado enchufable en PVC rígido</t>
  </si>
  <si>
    <t xml:space="preserve">Ml. Tubo de protección liso reforzado enchufable en PVC rígido negro de 32 mm de diámetro PG-21, incluso material accesorio, mano de obra, totalmente instalado.
</t>
  </si>
  <si>
    <t>Conexión equipotencial.</t>
  </si>
  <si>
    <t xml:space="preserve">Ud. Conexión equipotencial en cuartos de aseos, duchas y locales húmedos, con conductor de cobre flexible aislamiento 750V., de sección: 1x4 mm²., incluyendo soldadura autógena, mano de obra de montaje, completo, colocado.
</t>
  </si>
  <si>
    <t>Tramitación Documentación final de Obra.</t>
  </si>
  <si>
    <t xml:space="preserve">Ud. Preparación de la Documentación final de obra de la instalación de Electricidad, según necesidades de la Propiedad e instrucciones de la D.F., que incluye: Planos finales de las instalaciones realmente ejecutadas, Certificados de las diferentes partes de la instalación, Presupuesto final con mediciones de las instalaciones realmente ejecutadas, especificaciones Técnicas, Homologaciones y documentación de conformidad a normas de los aparatos y elementos de la instalación, etc.
Coordinación con las compañías suministradoras de energía, Certificados de pruebas realizadas, Instrucciones de mantenimiento y actuación, formalización de contrato de Mantenimiento.
Tramitación y Legalización de las instalaciones específicas de forma individual, ante las diferentes Compañías, Dto. de Industria correspondiente, Ayuntamiento y los diferentes Organismos de Control autorizados intervinientes, presentación y seguimiento hasta disponer de las autorizaciones definitivas ante todos los Servicios Territoriales y Organismos intervinientes.
Tramites administrativos y abono de las Tasas correspondientes hasta la completa tramitación de todas las instalaciones y la obtención de los permisos y autorizaciones de los diferentes Organismos Oficiales, en la fecha prevista de apertura.       
Se presentarán muestras ante la dirección facultativa y la propiedad de todos los aparatos y elementos de la instalación antes de ser instalados.
</t>
  </si>
  <si>
    <t>TELECOMUNICACIONES</t>
  </si>
  <si>
    <t>HIMEL ICT- 500x600x80 RTR TP REGISTRO TERM. RED</t>
  </si>
  <si>
    <t xml:space="preserve">Suministro e instalación  de registro de terminación de red en interior de viviendas y locales formado por caja aislante para empotrar de dimensiones 500x600x80 mm. con grado de protección IP 33 y grado de protección mecánica IK-5, con un espesor mínimo de 2 mm. Fijación en fondo de tabique seco en la ubicación señalada en proyecto. Tendido y fijación de conductos de unión entre RTR y los registros configurables. Terminación de conductos de servicio a tomas y gestión de las conducciones correspondientes a la canalización secundaria. Tendido de punto de conexión eléctrica unido a cuadro eléctrico de la vivienda e instalación de 2 bases de enchfue 10/16A. 
Se instalarán los diversos elementos de su interior de tal forma que quede un volumen libre de cables y dispositivos para la futura instalación, de dimensiones mínimas de 300x500 mm.
Las tapas deberán ser de fácil apertura con tapa abatible, y dispondrán de rejilla de ventilación capaz de evacuar el calor producido (estimada en 25w).
Todas las envolventes estarán a una distancia mínima de 200mm y máxima de 2300mm del suelo.
Totalmente instalado.
</t>
  </si>
  <si>
    <t>TOMA RJ45</t>
  </si>
  <si>
    <t xml:space="preserve">Ud.Suministro y colocación de toma RJ45 marca  JUNG incluyendo caja de empotrar, tapa y marco.  Se incluye también la parte proporcional del suministro y colocación de tubo de PVC flexible de Ø20mm de la red interior de usuario desde el registro a la toma,  cable telefónico de 1 par para conexionado a registo de terminación de red, y la pp de los registro de paso del tipo C, conexionado, pequeño material, totalmente colocado.
</t>
  </si>
  <si>
    <t>TOMA TELEVISION</t>
  </si>
  <si>
    <t xml:space="preserve">Ud.Suministro y colocación de toma de televisión para TV terrena/Sat/Radio color blanco marca  JUNG incluyendo caja de empotrar, tapa y marco.  Se incluye también la parte proporcional del suministro y colocación de tubo de PVC flexible de Ø20mm de la red interior de usuario desde el registro a la toma,  cable coaxial para conexionado a registo de terminación de red, y la pp de los registro de paso del tipo C, conexionado, pequeño material, totalmente colocado.
</t>
  </si>
  <si>
    <t>TOMA COAXIAL</t>
  </si>
  <si>
    <t xml:space="preserve">Suministro y colocación de toma de TBA-TLCA marca Televés, ref. 5232 o similar, con embellecedor color blanco marca  JUNG , incluyendo caja de empotrar, mecanismo, tapa y marco, conexionado, pequeño material, totalmente colocado.Se incluye también la parte proporcional del suministro y colocación de tubo de PVC flexible de Ø20mm de la red interior de usuario desde el registro a la toma,  cable coaxial para conexionado a registo de terminación de red, y la pp de los registro de paso del tipo C, conexionado, pequeño material, totalmente colocado.
</t>
  </si>
  <si>
    <t>TOMA CONFIGURABLE</t>
  </si>
  <si>
    <t xml:space="preserve">Suministro e instalación de registro de toma de previsión formado por caja de plástico universal con tapa para empotrar con grado de protección IP 33,5., para fijación de elemento de conexión de la telecomunicación. Totalmente instalado. 
</t>
  </si>
  <si>
    <t>MULTIPLEXOR PASIVO DE 1 ENTRADA Y 6 SALIDAS</t>
  </si>
  <si>
    <t xml:space="preserve">Suministro e instalación de multiplexor pasivo de 1 entrada y 6 salidas Marca FAGOR ELECTRONICA y/o similar con conectores hembra tipo RJ45 de 8 contactos, categoría 6, color blanco y latiguillode conexión de 0,5 m de longitud formado por cable rígido U/UTP no propagador de la llama de 4 pares de cobre, categoría 6, con vaina exterior de PVC LSFH libre de halógenos, con baja emisión de humos y gases corrosivos y conector macho tipo RJ45 de 8 contactos, categoría 6, en ambos extremos. Totalmente montado, conexionado y probado.
</t>
  </si>
  <si>
    <t>PAU TELEFONICO TB 1 LINEA</t>
  </si>
  <si>
    <t xml:space="preserve">Punto de terminación de red doble, equipado para una linea. marca TELEVES ref. 5402, debidamente instalado, pequeño material, totalmente colocado.
</t>
  </si>
  <si>
    <t>FUSIÓN CON TERMINACIÓN EN CONECTOR SC/APC</t>
  </si>
  <si>
    <t xml:space="preserve">Fusión de 1 fibra óptica monomodo del tipo G.657, categoría A2 o B3 con latiguillo SC/APC. Incluida pruebas reflectométricas. Totalmente instalado y conexionado.
</t>
  </si>
  <si>
    <t>CABLEADO MONOMODO DE 1 FIBRA</t>
  </si>
  <si>
    <t>ml</t>
  </si>
  <si>
    <t xml:space="preserve">Cable de fibra monomodo tipo G.657, categoría A2 o B3, formado por cable de 1 fibra óptica monomodo.
Marcado CPR Dca-s2,d2,a2
</t>
  </si>
  <si>
    <t>ROSETA ÓPTICA</t>
  </si>
  <si>
    <t xml:space="preserve">Suministro e instalación de toma óptica mural formada por dos conectores SC/APC, y caja de superficie. Totalmente instalada.
</t>
  </si>
  <si>
    <t>TOMA FO. EMP JUNG LS 990 BLANCO MATE</t>
  </si>
  <si>
    <t>Suministro e instalación de toma fibra óptica empotrable, según referencia o equivalente a juicio de la D.F. Incluso para toma modular universal tipo Keystone, adaptador "SC/APC" de TELEVES, caja universal de empotramiento, marco embellecedor, p.p. de mateial accesorio de instalación, y mano de obra de colocación y conexión.
Marca: JUNG
Serie: LS 990
Acabado: Blanco alpino mate</t>
  </si>
  <si>
    <t>PAU RTV Y RED DE DISPERSIÓN PARA VIVIENDA UNIFAMILIAR</t>
  </si>
  <si>
    <t xml:space="preserve">Ud. Suministro e instalación PAU+repartidor 4 direcciones F 5-2400Mhz. Perdidas de inserción de 14dB en UHF y en FI. , debidamente instalado, pequeño material, totalmente colocado
</t>
  </si>
  <si>
    <t>EQUIPO CAPTACIÓN RTV Y CANALIZACIÓN ENLACE SUPERIOR</t>
  </si>
  <si>
    <t xml:space="preserve">Ud. Suministro e instalación de Equipo de captación de señales de TV terrenal y FM formado por antenas TELEVES UHF GAMA DAT45, FM circular POL H/V, mástil TELEVES de tubo de acero galvanizado, soporte de conexión, incluso anclajes y conductor de tierra de 25mm² hasta equipos de cabecera y material de sujeción, completamente instalado.  Se incluye el suministro y colocación de cable coaxial negro de cubierta para canalización de enlace superior TELEVES 2149 o similar  (20 dB/100m a 2150 MHz) bajo tubo PVC Ø40mm hasta amplificador, pequeño material, totalmente colocado y probado. 
</t>
  </si>
  <si>
    <t>CEBECERA RTV PARA VIVIENDA UNIFAMILIAR</t>
  </si>
  <si>
    <t xml:space="preserve">Ud. Suministro y colocación de amplificador de mastil marca TELEVES modelo NANOKOM 3e/1s EASYF ref. 561701, incluso fuente de alimentación marca TELEVÉS ref. 5795, debidamente instalado, ecualizado y ajustados los niveles de señal de salida, pequeño material, totalmente colocado.
</t>
  </si>
  <si>
    <t>DB HS 3_SALUBRIDAD (VENTILACION)</t>
  </si>
  <si>
    <t>VENTILACIÓN HABITABILIDAD Y CAMPANAS</t>
  </si>
  <si>
    <t>Chimenea extracción campana cocina</t>
  </si>
  <si>
    <t xml:space="preserve">Ml. Tubería de acero galvanizado, para extracción de las campanas de las cocinas, diámetro 150 mm., incluso parte proporcional de accesorios, mano de obra, etc., totalmente instalado y probado.
</t>
  </si>
  <si>
    <t>Aislamiento exterior acústico para conductos de ventilacion</t>
  </si>
  <si>
    <t xml:space="preserve">Aislamiento exterior acústico para conductos de ventilacion y campanas, a base de manta acústica. Completamente instalado.
Marca/Modelo: FONOBLOC en verticalesol o equivalente
</t>
  </si>
  <si>
    <t>Valvula Antiretorno</t>
  </si>
  <si>
    <t xml:space="preserve">Ud. Válvula anti-retorno, diánetro 150 mm., marca de primera calidad, para chimenea de extracción en campana de cocina, de material ignífugo, incluso parte proporcional de accesorios, mano de obra, etc., totalmente instalado y probado.
</t>
  </si>
  <si>
    <t>Extractor en linea conductos lineo 125 V0</t>
  </si>
  <si>
    <t xml:space="preserve">Extractor helico-centrífugo Vortice de 125 mm de diametro, con la boca en resina plástica auto-extinguible; caracterizado por sus pequeñas dimensiones radiales. Exclusivo cierre doble palanca que permite extraer el cuerpo en pocos segundos. Cuerpo extraible, sin necesidad de mover los conductos. Motor AC de dos velocidades protegido térmicamente. Seguridad y prestaciones certifiadas IMQ y IMQ PERFORMANCE. Velocidad controlable mediante control Vortice. Cosumo 33 W y caudal de 250 a 365 m3/h.
 incluso parte proporcional de accesorios, mano de obra, etc., totalmente instalado y probado.
</t>
  </si>
  <si>
    <t>Boca extraccion PVC BEP 125</t>
  </si>
  <si>
    <t xml:space="preserve">Boca extraccion PVC BEP 125.
Incluso parte proporcional de accesorios, mano de obra, etc., totalmente instalado y probado.
</t>
  </si>
  <si>
    <t>Conducto flexible sin aislar 152</t>
  </si>
  <si>
    <t xml:space="preserve">Cconducto flexible sin aislar 127.Totalmente montado, conexionado y probado por la empresa instaladora mediante las correspondientes pruebas de servicio (incluidas en este precio).
</t>
  </si>
  <si>
    <t>Codo 90° redondo ø150mm</t>
  </si>
  <si>
    <t xml:space="preserve">Codo 90° redondo ø150mm. 
Totalmente montado, conexionado y probado por la empresa instaladora mediante las correspondientes pruebas de servicio (incluidas en este precio).
</t>
  </si>
  <si>
    <t>VENTILACION DE VIVIENDA</t>
  </si>
  <si>
    <t>Recuperador de calor HCC2 PLA Dantherm</t>
  </si>
  <si>
    <t xml:space="preserve">Unidad de ventilación doméstica con recuperación de calor. Intercambiador de calor a contraflujo de aluminio. Instalación en pared. Caudal 50-180 m3/h (100 Pa) para superficie aproximada de 150 m2.
Incluye: Replanteo del conjunto. Colocación de la estructura soporte. Colocación y fijación. Pruebas y certificado de garantía de la instalación.  
</t>
  </si>
  <si>
    <t>Sensor RH</t>
  </si>
  <si>
    <t>Silenciadores flexibles con revestimiento de aluminio-poliéster</t>
  </si>
  <si>
    <t xml:space="preserve">Silenciador acústico circular flexible, diámetro 125 mm y Longitud de 1000 mm, de conexión directa a los conductos de D.125mm, modelo SLESD-25-125100- según NF EN 7235.
Incluye: Replanteo del conjunto. Colocación y fijación. Pruebas.  
</t>
  </si>
  <si>
    <t>Conducto circular ø 120x1.500 mm</t>
  </si>
  <si>
    <t>Codo 90º circular ø 120 mm</t>
  </si>
  <si>
    <t xml:space="preserve">Codo 90º circular ø 120 mm. mod. 0406
Incluye: Replanteo del conjunto. Colocación y fijación. Pruebas.  
</t>
  </si>
  <si>
    <t>Adaptador campana ø 125 a 120 mm</t>
  </si>
  <si>
    <t xml:space="preserve">Adaptador campana ø 125 a 120 mm
Incluye: Replanteo del conjunto. Colocación y fijación. Pruebas.  
</t>
  </si>
  <si>
    <t>SR 125/75x6</t>
  </si>
  <si>
    <t xml:space="preserve">Caja de distribución de 6 salidas para conducto circular de 75mm. Entrada de conducto circular.
Incluye: Replanteo del conjunto. Colocación y fijación. Pruebas.  
</t>
  </si>
  <si>
    <t>Acoplamientos macho con juntas 125 mm.</t>
  </si>
  <si>
    <t xml:space="preserve">Acoplamientos macho con juntas 125 mm.
Incluye: Replanteo del conjunto. Colocación y fijación. Pruebas.  
</t>
  </si>
  <si>
    <t>ADAPTADOR CAMPANA Ø 150 A 120 mm</t>
  </si>
  <si>
    <t xml:space="preserve">ADAPTADOR CAMPANA Ø 150 A 120 mm
Incluye: Replanteo del conjunto. Colocación y fijación. Pruebas.  
</t>
  </si>
  <si>
    <t>Panel de control por cable (HCP 11)</t>
  </si>
  <si>
    <t xml:space="preserve">Panel control por cable HCP11, cable de 6 m incluido.
Incluye: Replanteo del conjunto. Colocación y fijación. Pruebas.  
</t>
  </si>
  <si>
    <t>Kit A+ (Incluye sensor %HR, sensor VOC y etiquetas A+)</t>
  </si>
  <si>
    <t xml:space="preserve">Kit A+.
Incluye: Replanteo del conjunto. Colocación y fijación. Pruebas.  
</t>
  </si>
  <si>
    <t>RK 75/50 Conducto circular semi-rígido de 75mm de diámetro exter</t>
  </si>
  <si>
    <t xml:space="preserve">RK 75/50 Conducto circular semi-rígido de 75mm de diámetro exterior.
Incluye: Replanteo del conjunto. Colocación y fijación. Pruebas.  
</t>
  </si>
  <si>
    <t>Anilla de sujeción para conexión de 75mm de diámetro</t>
  </si>
  <si>
    <t xml:space="preserve">Anilla de sujeción para conexión de 75mm de diámetro.
ncluye: Replanteo del conjunto. Colocación y fijación. Pruebas.  
</t>
  </si>
  <si>
    <t>RPW 200x55/75 Conector de pared con 2 conexiones de 75mm y salid</t>
  </si>
  <si>
    <t xml:space="preserve">RPW 200x55/75 Conector de pared con 2 conexiones de 75mm y salida a rejilla de pared de 200x55mm.
Incluye: Replanteo del conjunto. Colocación y fijación. Pruebas.  
</t>
  </si>
  <si>
    <t>RKF 75 Conector con la caja de distribución para conductos semi-</t>
  </si>
  <si>
    <t xml:space="preserve">RKF 75 Conector con la caja de distribución para conductos semi-rígidos de 75mm
Incluye: Replanteo del conjunto. Colocación y fijación. Pruebas.  
</t>
  </si>
  <si>
    <t>RD 75 Regulador de caudal para el elemento RKF 75.</t>
  </si>
  <si>
    <t xml:space="preserve">RD 75 Regulador de caudal para el elemento RKF 75.
Incluye: Replanteo del conjunto. Colocación y fijación. Pruebas.  
</t>
  </si>
  <si>
    <t>GW 200x55 Rejilla de pared de 200x55 mm para conexión con elemen</t>
  </si>
  <si>
    <t xml:space="preserve">GW 200x55 Rejilla de pared de 200x55 mm para conexión con elemento RPW 200x55/75
Incluye: Replanteo del conjunto. Colocación y fijación. Pruebas.  
</t>
  </si>
  <si>
    <t>RFP 75 Tapa con junta para el sellado de las salidas que no se u</t>
  </si>
  <si>
    <t xml:space="preserve">RFP 75 Tapa con junta para el sellado de las salidas que no se usan de los conectores de techo/pared.
Incluye: Replanteo del conjunto. Colocación y fijación. Pruebas.  
</t>
  </si>
  <si>
    <t>RL 75 Junta de estanqueidad para conducto circular semi-rígido d</t>
  </si>
  <si>
    <t xml:space="preserve">RL 75 Junta de estanqueidad para conducto circular semi-rígido dIncluye: Replanteo del conjunto. Colocación y fijación. Pruebas.  
e 75mm de diámetro
</t>
  </si>
  <si>
    <t>RSP 75 Tapa con junta para el sellado de las salidas de la caja</t>
  </si>
  <si>
    <t>RPZ 125/75 Conector de techo con 2 conexiones de 75mm y salida a</t>
  </si>
  <si>
    <t>VMR 125 Difusor de extracción circular de techo de 125mm para co</t>
  </si>
  <si>
    <t xml:space="preserve">VMR 125 Difusor de extracción circular de techo de 125mm para conexión con elemento RPZ 125/75.
</t>
  </si>
  <si>
    <t>Empalme circular ø 120 mm</t>
  </si>
  <si>
    <t xml:space="preserve">Empalme circular ø 120 mm. mod. 0402
Incluye: Replanteo del conjunto. Colocación y fijación. Pruebas.  
</t>
  </si>
  <si>
    <t>Rejilla externa con malla para aspiración y extracción de aire</t>
  </si>
  <si>
    <t xml:space="preserve">Rejilla externa con malla para aspiración y extracción de aire 125 mm. mod. USLA-125
Incluye: Replanteo del conjunto. Colocación y fijación. Pruebas.  
</t>
  </si>
  <si>
    <t>RM 75 Manguito de unión para conductos circulares semi-rígidos d</t>
  </si>
  <si>
    <t xml:space="preserve">RM 75 Manguito de unión para conductos circulares semi-rígidos de 75mm de diámetro.
Incluye: Replanteo del conjunto. Colocación y fijación. Pruebas.  
</t>
  </si>
  <si>
    <t xml:space="preserve">Lavabo mural, de porcelana sanitaria, modelo Meridian "ROCA", color Blanco, de 850x460x150 mm, con juego de fijación, con semi pedestal  de lavabo de porcelana  (240x290x300mm), equipado con grifería monomando de repisa para lavabo, con cartucho cerámico y limitador de caudal a 6 l/min, acabado cromado, modelo Thesis, y desagüe, acabado cromado. Incluso juego de fijación y silicona para sellado de juntas, mano de obra, totalmente instalado.
</t>
  </si>
  <si>
    <t xml:space="preserve">Lavabo mural, de porcelana sanitaria, modelo Meridian "ROCA", color Blanco, de 600x460x150 mm, con juego de fijación, con semipedestal de lavabo de porcelana (240x290x300mm), equipado con grifería monomando de repisa para lavabo, con cartucho cerámico y limitador de caudal a 6 l/min, acabado cromado, modelo Thesis, y desagüe, acabado cromado. Incluso juego de fijación y silicona para sellado de juntas, mano de obra, totalmente instalado.
</t>
  </si>
  <si>
    <t>Lavabo mural, de porcelana sanitaria</t>
  </si>
  <si>
    <t xml:space="preserve">Inodoro completo </t>
  </si>
  <si>
    <t xml:space="preserve">Inodoro completo, modelo Meridian "ROCA"de tanque bajo, dimensiones 370 x 645 x 790 mm, compuesto por taza con salida dual con juego de fijación, tanque de alimentación inferior con mecanismo de alimentación y mecanismo de doble descarga 4,5/3L, tapa y asiento con caída amortiguada con juego de fijación y codo de evacuación. Incluso silicona para sellado de juntas., mano de obra, totalmente instalado.
</t>
  </si>
  <si>
    <t>Bide completo</t>
  </si>
  <si>
    <t xml:space="preserve">Plato de ducha acrílico, rectangular, modelo Neo Daiquiri "ROCA", color Blanco, de 1200x800x40 mm, con fondo antideslizante y juego de desagüe, equipado con grifería monomando mural para ducha, con cartucho cerámico, acabado cromado, modelo Thesis. Incluso silicona para sellado de juntas.
</t>
  </si>
  <si>
    <t>Timbre y zumbador para vivienda unifamiliar estándar instalado y conexionado</t>
  </si>
  <si>
    <t xml:space="preserve">Timbre y zumbador </t>
  </si>
  <si>
    <t>Lavabo mural de porcelana sanitaria</t>
  </si>
  <si>
    <t xml:space="preserve">Suministro e instalación de radiador de aluminio inyectado, emisión calorífica 532 kcal/h, según UNE-EN 442-1, para una diferencia media de temperatura de 50°C entre el radiador y el ambiente, compuesto de 4 elementos, de 675 mm de altura, con frontal plano, en instalación de calefacción centralizada por agua, con sistema bitubo. Incluso llave de paso termostática, detentor, purgador automático, tapones, reducciones, juntas, anclajes, soportes, racores de conexión a la red de distribución, plafones y todos aquellos accesorios necesarios para su correcto funcionamiento. Totalmente montado, conexionado y probado.
Incluye: Replanteo mediante plantilla. Fijación en paramento mediante elementos de anclaje. Situación y fijación de las unidades. Montaje de accesorios. Conexionado con la red de conducción de agua.
</t>
  </si>
  <si>
    <t xml:space="preserve">Suministro e instalación de radiador de aluminio inyectado, emisión calorífica 665 kcal/h, según UNE-EN 442-1, para una diferencia media de temperatura de 50°C entre el radiador y el ambiente, compuesto de 5 elementos, de 675 mm de altura, con frontal plano, en instalación de calefacción centralizada por agua, con sistema bitubo. Incluso llave de paso termostática, detentor, purgador automático, tapones, reducciones, juntas, anclajes, soportes, racores de conexión a la red de distribución, plafones y todos aquellos accesorios necesarios para su correcto funcionamiento. Totalmente montado, conexionado y probado.
Incluye: Replanteo mediante plantilla. Fijación en paramento mediante elementos de anclaje. Situación y fijación de las unidades. Montaje de accesorios. Conexionado con la red de conducción de agua.
</t>
  </si>
  <si>
    <t xml:space="preserve">Radiador de aluminio inyectado, emisión calorífica 931 kcal/h, según UNE-EN 442-1, para una diferencia media de temperatura de 50°C entre el radiador y el ambiente, compuesto de 7 elementos, de 675 mm de altura, con frontal plano, en instalación de calefacción centralizada por agua, con sistema bitubo. Incluso llave de paso termostática, detentor, purgador automático, tapones, reducciones, juntas, anclajes, soportes, racores de conexión a la red de distribución, plafones y todos aquellos accesorios necesarios para su correcto funcionamiento. Totalmente montado, conexionado y probado.
Incluye: Replanteo mediante plantilla. Fijación en paramento mediante elementos de anclaje. Situación y fijación de las unidades. Montaje de accesorios. Conexionado con la red de conducción de agua.
</t>
  </si>
  <si>
    <t xml:space="preserve">Radiador de aluminio inyectado, emisión calorífica 1063 kcal/h, según UNE-EN 442-1, para una diferencia media de temperatura de 50°C entre el radiador y el ambiente, compuesto de 8 elementos, de 675 mm de altura, con frontal plano, en instalación de calefacción centralizada por agua, con sistema bitubo. Incluso llave de paso termostática, detentor, purgador automático, tapones, reducciones, juntas, anclajes, soportes, racores de conexión a la red de distribución, plafones y todos aquellos accesorios necesarios para su correcto funcionamiento. Totalmente montado, conexionado y probado.
Incluye: Replanteo mediante plantilla. Fijación en paramento mediante elementos de anclaje. Situación y fijación de las unidades. Montaje de accesorios. Conexionado con la red de conducción de agua.
</t>
  </si>
  <si>
    <t>Radiador de aluminio 3E</t>
  </si>
  <si>
    <t xml:space="preserve">Suministro e instalación de radiador de aluminio inyectado, emisión calorífica 399 kcal/h, según UNE-EN 442-1, para una diferencia media de temperatura de 50°C entre el radiador y el ambiente, compuesto de 4 elementos, de 675 mm de altura, con frontal plano, en instalación de calefacción centralizada por agua, con sistema bitubo. Incluso llave de paso termostática, detentor, purgador automático, tapones, reducciones, juntas, anclajes, soportes, racores de conexión a la red de distribución, plafones y todos aquellos accesorios necesarios para su correcto funcionamiento. Totalmente montado, conexionado y probado.
Incluye: Replanteo mediante plantilla. Fijación en paramento mediante elementos de anclaje. Situación y fijación de las unidades. Montaje de accesorios. Conexionado con la red de conducción de agua.
</t>
  </si>
  <si>
    <t xml:space="preserve">Interacumulador Greenheiss modelo PRO/I/ES de 300 litros de capacidad fabricado en acero vitrificado, con aislamiento térmico de poliuretano expandido. Presiónmáxima de trabajo 10 bar. Temperatura máxima de trabajo 95 ºC. Superficie del intercambiador de 0,75 metros cuadrados, apto para su utilización en aplicaciones solares. Ánodo de magnesio recambiable. Montaje apoyado en suelo. Diámetro exterior: 700mm. Altura: 1334mm. Peso: 67kg.
</t>
  </si>
  <si>
    <t>11</t>
  </si>
  <si>
    <t>11.1</t>
  </si>
  <si>
    <t>11.1.1</t>
  </si>
  <si>
    <t>11.1.2</t>
  </si>
  <si>
    <t>11.1.3</t>
  </si>
  <si>
    <t>11.1.4</t>
  </si>
  <si>
    <t>11.1.5</t>
  </si>
  <si>
    <t>11.1.6</t>
  </si>
  <si>
    <t>11.1.7</t>
  </si>
  <si>
    <t>11.1.8</t>
  </si>
  <si>
    <t>11.1.9</t>
  </si>
  <si>
    <t>11.1.10</t>
  </si>
  <si>
    <t>11.1.11</t>
  </si>
  <si>
    <t xml:space="preserve">11.1.12      </t>
  </si>
  <si>
    <t>11.1.13</t>
  </si>
  <si>
    <t>11.1.14</t>
  </si>
  <si>
    <t>11.1.15</t>
  </si>
  <si>
    <t>11.1.16</t>
  </si>
  <si>
    <t>11.1.17</t>
  </si>
  <si>
    <t>11.1.18</t>
  </si>
  <si>
    <t>11.1.19</t>
  </si>
  <si>
    <t xml:space="preserve">11.2        </t>
  </si>
  <si>
    <t>11.2 .1</t>
  </si>
  <si>
    <t>11.2 .2</t>
  </si>
  <si>
    <t>11.2 .3</t>
  </si>
  <si>
    <t>11.2 .4</t>
  </si>
  <si>
    <t>11.2 .5</t>
  </si>
  <si>
    <t xml:space="preserve">11.3       </t>
  </si>
  <si>
    <t xml:space="preserve">11.3.1       </t>
  </si>
  <si>
    <t xml:space="preserve">11.3.2      </t>
  </si>
  <si>
    <t xml:space="preserve">11.3.3      </t>
  </si>
  <si>
    <t xml:space="preserve">11.3.4    </t>
  </si>
  <si>
    <t xml:space="preserve">11.3.5     </t>
  </si>
  <si>
    <t xml:space="preserve">11.3.6      </t>
  </si>
  <si>
    <t xml:space="preserve">11.3.7       </t>
  </si>
  <si>
    <t xml:space="preserve">11.3.8     </t>
  </si>
  <si>
    <t xml:space="preserve">11.4        </t>
  </si>
  <si>
    <t xml:space="preserve">11.4.1   </t>
  </si>
  <si>
    <t xml:space="preserve">12         </t>
  </si>
  <si>
    <t xml:space="preserve">        </t>
  </si>
  <si>
    <t>Otros</t>
  </si>
  <si>
    <t xml:space="preserve">12.1    </t>
  </si>
  <si>
    <t>12.1.1</t>
  </si>
  <si>
    <t xml:space="preserve">12.2    </t>
  </si>
  <si>
    <t xml:space="preserve">12.2.1   </t>
  </si>
  <si>
    <t xml:space="preserve">12.2.2 </t>
  </si>
  <si>
    <t>12.2.3</t>
  </si>
  <si>
    <t>12.2.4</t>
  </si>
  <si>
    <t>12.2.5</t>
  </si>
  <si>
    <t xml:space="preserve">12.2.6 </t>
  </si>
  <si>
    <t>12.2.7</t>
  </si>
  <si>
    <t>12.2.8</t>
  </si>
  <si>
    <t xml:space="preserve">12.2.9 </t>
  </si>
  <si>
    <t>12.2.10</t>
  </si>
  <si>
    <t xml:space="preserve">12.3   </t>
  </si>
  <si>
    <t xml:space="preserve">12.3.1   </t>
  </si>
  <si>
    <t xml:space="preserve">12.3.2   </t>
  </si>
  <si>
    <t xml:space="preserve">12.3.3 </t>
  </si>
  <si>
    <t>12.3.4</t>
  </si>
  <si>
    <t xml:space="preserve">12.3.5   </t>
  </si>
  <si>
    <t xml:space="preserve">12.3.6  </t>
  </si>
  <si>
    <t xml:space="preserve">12.3.7   </t>
  </si>
  <si>
    <t>12.3.8</t>
  </si>
  <si>
    <t xml:space="preserve">12.3.9  </t>
  </si>
  <si>
    <t xml:space="preserve">12.3.10  </t>
  </si>
  <si>
    <t xml:space="preserve">12.3.11  </t>
  </si>
  <si>
    <t xml:space="preserve">12.3.12   </t>
  </si>
  <si>
    <t xml:space="preserve">12.3.13   </t>
  </si>
  <si>
    <t xml:space="preserve">12.3.14  </t>
  </si>
  <si>
    <t>FS 11.1</t>
  </si>
  <si>
    <t>FS 11.2</t>
  </si>
  <si>
    <t>FS 11.3</t>
  </si>
  <si>
    <t>FS 11.4</t>
  </si>
  <si>
    <t>UNI FS 11</t>
  </si>
  <si>
    <t>FS 12.1</t>
  </si>
  <si>
    <t>FS 12.2</t>
  </si>
  <si>
    <t>FS 12.3</t>
  </si>
  <si>
    <t xml:space="preserve">12.4          </t>
  </si>
  <si>
    <t>12.4.1</t>
  </si>
  <si>
    <t>12.4.2</t>
  </si>
  <si>
    <t>12.4.3</t>
  </si>
  <si>
    <t>12.4.4</t>
  </si>
  <si>
    <t>12.4.5</t>
  </si>
  <si>
    <t>12.4.6</t>
  </si>
  <si>
    <t>12.4.7</t>
  </si>
  <si>
    <t>12.4.8</t>
  </si>
  <si>
    <t>12.4.9</t>
  </si>
  <si>
    <t>FS 12.4</t>
  </si>
  <si>
    <t xml:space="preserve">12.5  </t>
  </si>
  <si>
    <t>12.5.1</t>
  </si>
  <si>
    <t>12.5.2</t>
  </si>
  <si>
    <t>FS 12.5</t>
  </si>
  <si>
    <t xml:space="preserve">12.6    </t>
  </si>
  <si>
    <t>12.6.1</t>
  </si>
  <si>
    <t>FS 12.6</t>
  </si>
  <si>
    <t>12.6.2</t>
  </si>
  <si>
    <t>12.6.3</t>
  </si>
  <si>
    <t>12.6.4</t>
  </si>
  <si>
    <t>12.6.5</t>
  </si>
  <si>
    <t>12.6.6</t>
  </si>
  <si>
    <t>12.6.7</t>
  </si>
  <si>
    <t>12.6.8</t>
  </si>
  <si>
    <t>12.6.9</t>
  </si>
  <si>
    <t>12.6.10</t>
  </si>
  <si>
    <t>12.6.11</t>
  </si>
  <si>
    <t>12.6.12</t>
  </si>
  <si>
    <t>12.7</t>
  </si>
  <si>
    <t>12.7.1</t>
  </si>
  <si>
    <t>FS 12.7</t>
  </si>
  <si>
    <t xml:space="preserve">12.8        </t>
  </si>
  <si>
    <t>FS 12.8</t>
  </si>
  <si>
    <t xml:space="preserve">12.8.1      </t>
  </si>
  <si>
    <t xml:space="preserve">12.8.2     </t>
  </si>
  <si>
    <t xml:space="preserve">12.8.3    </t>
  </si>
  <si>
    <t xml:space="preserve">12.8.4     </t>
  </si>
  <si>
    <t>UNI FS 12</t>
  </si>
  <si>
    <t xml:space="preserve">13        </t>
  </si>
  <si>
    <t xml:space="preserve">13.1    </t>
  </si>
  <si>
    <t xml:space="preserve">13.1.1   </t>
  </si>
  <si>
    <t xml:space="preserve">13.1.2  </t>
  </si>
  <si>
    <t>FS 13.1</t>
  </si>
  <si>
    <t xml:space="preserve">13.2  </t>
  </si>
  <si>
    <t>13.2.2</t>
  </si>
  <si>
    <t>13.2.1</t>
  </si>
  <si>
    <t>13.2.3</t>
  </si>
  <si>
    <t>FS 13.2</t>
  </si>
  <si>
    <t xml:space="preserve">13.3        </t>
  </si>
  <si>
    <t xml:space="preserve">13.3.1      </t>
  </si>
  <si>
    <t>13.3.2</t>
  </si>
  <si>
    <t>13.3.3</t>
  </si>
  <si>
    <t>13.3.4</t>
  </si>
  <si>
    <t>13.3.5</t>
  </si>
  <si>
    <t>13.3.6</t>
  </si>
  <si>
    <t>13.3.7</t>
  </si>
  <si>
    <t>13.3.8</t>
  </si>
  <si>
    <t>FS 13.3</t>
  </si>
  <si>
    <t xml:space="preserve">13.4   </t>
  </si>
  <si>
    <t xml:space="preserve">13.4.1  </t>
  </si>
  <si>
    <t>13.4.2</t>
  </si>
  <si>
    <t xml:space="preserve">13.4.3 </t>
  </si>
  <si>
    <t xml:space="preserve">13.4.4 </t>
  </si>
  <si>
    <t xml:space="preserve">13.4.5 </t>
  </si>
  <si>
    <t>13.4.6</t>
  </si>
  <si>
    <t>13.4.7</t>
  </si>
  <si>
    <t xml:space="preserve">13.4.8 </t>
  </si>
  <si>
    <t xml:space="preserve">13.4.9  </t>
  </si>
  <si>
    <t>FS 13.4</t>
  </si>
  <si>
    <t xml:space="preserve">13.5       </t>
  </si>
  <si>
    <t>13.5.1</t>
  </si>
  <si>
    <t>13.5.2</t>
  </si>
  <si>
    <t>13.5.3</t>
  </si>
  <si>
    <t>13.5.4</t>
  </si>
  <si>
    <t>13.5.5</t>
  </si>
  <si>
    <t>13.5.6</t>
  </si>
  <si>
    <t>13.5.7</t>
  </si>
  <si>
    <t>13.5.8</t>
  </si>
  <si>
    <t>F 13.5</t>
  </si>
  <si>
    <t xml:space="preserve">13.6     </t>
  </si>
  <si>
    <t xml:space="preserve">13.6.1  </t>
  </si>
  <si>
    <t xml:space="preserve">13.7     </t>
  </si>
  <si>
    <t xml:space="preserve">13.7 1       </t>
  </si>
  <si>
    <t xml:space="preserve">13.8     </t>
  </si>
  <si>
    <t>FS 13.7</t>
  </si>
  <si>
    <t>FS 13.8</t>
  </si>
  <si>
    <t xml:space="preserve">13.9       </t>
  </si>
  <si>
    <t xml:space="preserve">13.8.1 </t>
  </si>
  <si>
    <t xml:space="preserve">13.9.1      </t>
  </si>
  <si>
    <t xml:space="preserve">13.9.2  </t>
  </si>
  <si>
    <t xml:space="preserve">13.9.3     </t>
  </si>
  <si>
    <t>13.9.4</t>
  </si>
  <si>
    <t>13.9.5</t>
  </si>
  <si>
    <t>FS 13.9</t>
  </si>
  <si>
    <t xml:space="preserve">13.10      </t>
  </si>
  <si>
    <t xml:space="preserve">13.10.1     </t>
  </si>
  <si>
    <t>FS 13.10</t>
  </si>
  <si>
    <t>UNI FS 13</t>
  </si>
  <si>
    <t xml:space="preserve">14         </t>
  </si>
  <si>
    <t xml:space="preserve">14.1.1       </t>
  </si>
  <si>
    <t xml:space="preserve">14.1.2    </t>
  </si>
  <si>
    <t>14.1.3</t>
  </si>
  <si>
    <t xml:space="preserve">14.1.4  </t>
  </si>
  <si>
    <t xml:space="preserve">14.1.5   </t>
  </si>
  <si>
    <t xml:space="preserve">14.1.6  </t>
  </si>
  <si>
    <t>14.1.7</t>
  </si>
  <si>
    <t xml:space="preserve">14.1.8  </t>
  </si>
  <si>
    <t xml:space="preserve">14.1.9   </t>
  </si>
  <si>
    <t xml:space="preserve">14.1.10  </t>
  </si>
  <si>
    <t xml:space="preserve">14.1.11  </t>
  </si>
  <si>
    <t xml:space="preserve">14.1.12 </t>
  </si>
  <si>
    <t xml:space="preserve">14.1.13 </t>
  </si>
  <si>
    <t xml:space="preserve">14.1.14  </t>
  </si>
  <si>
    <t>FS 14.1</t>
  </si>
  <si>
    <t xml:space="preserve">15        </t>
  </si>
  <si>
    <t xml:space="preserve">15.1     </t>
  </si>
  <si>
    <t>15.1.1</t>
  </si>
  <si>
    <t>15.1.2</t>
  </si>
  <si>
    <t>15.1.3</t>
  </si>
  <si>
    <t>15.1.4</t>
  </si>
  <si>
    <t>15.1.5</t>
  </si>
  <si>
    <t>15.1.6</t>
  </si>
  <si>
    <t>15.1.7</t>
  </si>
  <si>
    <t>FS 15.1</t>
  </si>
  <si>
    <t xml:space="preserve">15.2      </t>
  </si>
  <si>
    <t>15.2.1</t>
  </si>
  <si>
    <t>15.2.2</t>
  </si>
  <si>
    <t>15.2.3</t>
  </si>
  <si>
    <t>15.2.4</t>
  </si>
  <si>
    <t>15.2.5</t>
  </si>
  <si>
    <t>15.2.6</t>
  </si>
  <si>
    <t>15.2.7</t>
  </si>
  <si>
    <t>15.2.8</t>
  </si>
  <si>
    <t>15.2.9</t>
  </si>
  <si>
    <t>15.2.10</t>
  </si>
  <si>
    <t>15.2.11</t>
  </si>
  <si>
    <t>15.2.12</t>
  </si>
  <si>
    <t>15.2.13</t>
  </si>
  <si>
    <t>15.2.14</t>
  </si>
  <si>
    <t>15.2.15</t>
  </si>
  <si>
    <t>15.2.16</t>
  </si>
  <si>
    <t>15.2.17</t>
  </si>
  <si>
    <t>15.2.18</t>
  </si>
  <si>
    <t>15.2.19</t>
  </si>
  <si>
    <t>15.2.20</t>
  </si>
  <si>
    <t>15.2.21</t>
  </si>
  <si>
    <t>15.2.22</t>
  </si>
  <si>
    <t>15.2.23</t>
  </si>
  <si>
    <t>15.2.24</t>
  </si>
  <si>
    <t>FS 15.2</t>
  </si>
  <si>
    <t>TOT FS 15</t>
  </si>
  <si>
    <t>TOT FS 14</t>
  </si>
  <si>
    <t>REHABILITACIÓN VIVIENDA DE PLANTA PRIMERA EN CASA OSTATUA AZPIROTZ</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</si>
</sst>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8"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sz val="8"/>
      <color theme="1"/>
      <name val="Calibri"/>
      <family val="2"/>
      <scheme val="minor"/>
    </font>
    <font>
      <sz val="8"/>
      <name val="Calibri"/>
      <family val="2"/>
      <scheme val="minor"/>
    </font>
    <font>
      <b/>
      <sz val="9"/>
      <color theme="1"/>
      <name val="Calibri"/>
      <family val="2"/>
      <scheme val="minor"/>
    </font>
  </fonts>
  <fills count="5">
    <fill>
      <patternFill patternType="none"/>
    </fill>
    <fill>
      <patternFill patternType="gray125"/>
    </fill>
    <fill>
      <patternFill patternType="solid">
        <fgColor indexed="44"/>
        <bgColor indexed="64"/>
      </patternFill>
    </fill>
    <fill>
      <patternFill patternType="solid">
        <fgColor indexed="26"/>
        <bgColor indexed="64"/>
      </patternFill>
    </fill>
    <fill>
      <patternFill patternType="solid">
        <fgColor indexed="42"/>
        <bgColor indexed="64"/>
      </patternFill>
    </fill>
  </fills>
  <borders count="1">
    <border>
      <left/>
      <right/>
      <top/>
      <bottom/>
      <diagonal/>
    </border>
  </borders>
  <cellStyleXfs count="1">
    <xf numFmtId="0" fontId="0" fillId="0" borderId="0"/>
  </cellStyleXfs>
  <cellXfs count="39">
    <xf numFmtId="0" fontId="0" fillId="0" borderId="0" xfId="0"/>
    <xf numFmtId="0" fontId="1" fillId="0" borderId="0" xfId="0" applyFont="1"/>
    <xf numFmtId="0" fontId="2" fillId="0" borderId="0" xfId="0" applyFont="1" applyAlignment="1">
      <alignment vertical="top"/>
    </xf>
    <xf numFmtId="49" fontId="3" fillId="0" borderId="0" xfId="0" applyNumberFormat="1" applyFont="1" applyAlignment="1">
      <alignment vertical="top"/>
    </xf>
    <xf numFmtId="49" fontId="3" fillId="0" borderId="0" xfId="0" applyNumberFormat="1" applyFont="1" applyAlignment="1">
      <alignment horizontal="right" vertical="top"/>
    </xf>
    <xf numFmtId="49" fontId="4" fillId="2" borderId="0" xfId="0" applyNumberFormat="1" applyFont="1" applyFill="1" applyAlignment="1">
      <alignment vertical="top"/>
    </xf>
    <xf numFmtId="4" fontId="4" fillId="3" borderId="0" xfId="0" applyNumberFormat="1" applyFont="1" applyFill="1" applyAlignment="1">
      <alignment vertical="top"/>
    </xf>
    <xf numFmtId="49" fontId="4" fillId="4" borderId="0" xfId="0" applyNumberFormat="1" applyFont="1" applyFill="1" applyAlignment="1">
      <alignment vertical="top"/>
    </xf>
    <xf numFmtId="49" fontId="5" fillId="0" borderId="0" xfId="0" applyNumberFormat="1" applyFont="1" applyAlignment="1">
      <alignment vertical="top"/>
    </xf>
    <xf numFmtId="4" fontId="5" fillId="0" borderId="0" xfId="0" applyNumberFormat="1" applyFont="1" applyAlignment="1">
      <alignment vertical="top"/>
    </xf>
    <xf numFmtId="4" fontId="5" fillId="3" borderId="0" xfId="0" applyNumberFormat="1" applyFont="1" applyFill="1" applyAlignment="1">
      <alignment vertical="top"/>
    </xf>
    <xf numFmtId="0" fontId="5" fillId="0" borderId="0" xfId="0" applyFont="1" applyAlignment="1">
      <alignment vertical="top"/>
    </xf>
    <xf numFmtId="4" fontId="5" fillId="0" borderId="0" xfId="0" applyNumberFormat="1" applyFont="1" applyFill="1" applyAlignment="1">
      <alignment vertical="top"/>
    </xf>
    <xf numFmtId="0" fontId="5" fillId="0" borderId="0" xfId="0" applyFont="1" applyFill="1" applyAlignment="1">
      <alignment vertical="top"/>
    </xf>
    <xf numFmtId="49" fontId="7" fillId="0" borderId="0" xfId="0" applyNumberFormat="1" applyFont="1" applyAlignment="1">
      <alignment horizontal="center"/>
    </xf>
    <xf numFmtId="49" fontId="3" fillId="0" borderId="0" xfId="0" applyNumberFormat="1" applyFont="1" applyBorder="1" applyAlignment="1">
      <alignment vertical="top" wrapText="1"/>
    </xf>
    <xf numFmtId="49" fontId="4" fillId="2" borderId="0" xfId="0" applyNumberFormat="1" applyFont="1" applyFill="1" applyBorder="1" applyAlignment="1">
      <alignment vertical="top" wrapText="1"/>
    </xf>
    <xf numFmtId="49" fontId="4" fillId="4" borderId="0" xfId="0" applyNumberFormat="1" applyFont="1" applyFill="1" applyBorder="1" applyAlignment="1">
      <alignment vertical="top" wrapText="1"/>
    </xf>
    <xf numFmtId="49" fontId="5" fillId="0" borderId="0" xfId="0" applyNumberFormat="1" applyFont="1" applyBorder="1" applyAlignment="1">
      <alignment vertical="top" wrapText="1"/>
    </xf>
    <xf numFmtId="0" fontId="5" fillId="0" borderId="0" xfId="0" applyFont="1" applyBorder="1" applyAlignment="1">
      <alignment vertical="top" wrapText="1"/>
    </xf>
    <xf numFmtId="49" fontId="4" fillId="0" borderId="0" xfId="0" applyNumberFormat="1" applyFont="1" applyBorder="1" applyAlignment="1">
      <alignment vertical="top" wrapText="1"/>
    </xf>
    <xf numFmtId="49" fontId="6" fillId="0" borderId="0" xfId="0" applyNumberFormat="1" applyFont="1" applyFill="1" applyBorder="1" applyAlignment="1">
      <alignment vertical="top" wrapText="1"/>
    </xf>
    <xf numFmtId="0" fontId="0" fillId="0" borderId="0" xfId="0" applyBorder="1"/>
    <xf numFmtId="0" fontId="1" fillId="0" borderId="0" xfId="0" applyFont="1" applyBorder="1"/>
    <xf numFmtId="0" fontId="2" fillId="0" borderId="0" xfId="0" applyFont="1" applyBorder="1" applyAlignment="1">
      <alignment vertical="top"/>
    </xf>
    <xf numFmtId="49" fontId="3" fillId="0" borderId="0" xfId="0" applyNumberFormat="1" applyFont="1" applyBorder="1" applyAlignment="1">
      <alignment horizontal="right" vertical="top"/>
    </xf>
    <xf numFmtId="3" fontId="4" fillId="3" borderId="0" xfId="0" applyNumberFormat="1" applyFont="1" applyFill="1" applyBorder="1" applyAlignment="1">
      <alignment vertical="top"/>
    </xf>
    <xf numFmtId="4" fontId="4" fillId="3" borderId="0" xfId="0" applyNumberFormat="1" applyFont="1" applyFill="1" applyBorder="1" applyAlignment="1">
      <alignment vertical="top"/>
    </xf>
    <xf numFmtId="4" fontId="5" fillId="0" borderId="0" xfId="0" applyNumberFormat="1" applyFont="1" applyBorder="1" applyAlignment="1">
      <alignment vertical="top"/>
    </xf>
    <xf numFmtId="0" fontId="5" fillId="0" borderId="0" xfId="0" applyFont="1" applyBorder="1" applyAlignment="1">
      <alignment vertical="top"/>
    </xf>
    <xf numFmtId="3" fontId="5" fillId="0" borderId="0" xfId="0" applyNumberFormat="1" applyFont="1" applyBorder="1" applyAlignment="1">
      <alignment vertical="top"/>
    </xf>
    <xf numFmtId="0" fontId="5" fillId="0" borderId="0" xfId="0" applyFont="1" applyFill="1" applyBorder="1" applyAlignment="1">
      <alignment vertical="top"/>
    </xf>
    <xf numFmtId="0" fontId="5" fillId="0" borderId="0" xfId="0" applyFont="1" applyFill="1" applyBorder="1" applyAlignment="1">
      <alignment vertical="top" wrapText="1"/>
    </xf>
    <xf numFmtId="0" fontId="0" fillId="0" borderId="0" xfId="0" applyFill="1"/>
    <xf numFmtId="49" fontId="4" fillId="0" borderId="0" xfId="0" applyNumberFormat="1" applyFont="1" applyFill="1" applyBorder="1" applyAlignment="1">
      <alignment vertical="top" wrapText="1"/>
    </xf>
    <xf numFmtId="4" fontId="5" fillId="0" borderId="0" xfId="0" applyNumberFormat="1" applyFont="1" applyFill="1" applyBorder="1" applyAlignment="1">
      <alignment vertical="top"/>
    </xf>
    <xf numFmtId="4" fontId="4" fillId="0" borderId="0" xfId="0" applyNumberFormat="1" applyFont="1" applyFill="1" applyAlignment="1">
      <alignment vertical="top"/>
    </xf>
    <xf numFmtId="44" fontId="0" fillId="0" borderId="0" xfId="0" applyNumberFormat="1"/>
    <xf numFmtId="49" fontId="7" fillId="0" borderId="0" xfId="0" applyNumberFormat="1"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31"/>
  <sheetViews>
    <sheetView tabSelected="1" workbookViewId="0">
      <pane xSplit="4" ySplit="5" topLeftCell="E429" activePane="bottomRight" state="frozen"/>
      <selection pane="topRight" activeCell="E1" sqref="E1"/>
      <selection pane="bottomLeft" activeCell="A4" sqref="A4"/>
      <selection pane="bottomRight" activeCell="A437" sqref="A432:XFD437"/>
    </sheetView>
  </sheetViews>
  <sheetFormatPr baseColWidth="10" defaultRowHeight="15" x14ac:dyDescent="0.25"/>
  <cols>
    <col min="1" max="1" width="15.5703125" bestFit="1" customWidth="1"/>
    <col min="2" max="2" width="6.5703125" bestFit="1" customWidth="1"/>
    <col min="3" max="3" width="3.7109375" bestFit="1" customWidth="1"/>
    <col min="4" max="4" width="32.85546875" style="22" customWidth="1"/>
    <col min="5" max="5" width="7.85546875" style="22" bestFit="1" customWidth="1"/>
    <col min="6" max="6" width="7.85546875" bestFit="1" customWidth="1"/>
    <col min="7" max="7" width="11.5703125" bestFit="1" customWidth="1"/>
  </cols>
  <sheetData>
    <row r="1" spans="1:9" x14ac:dyDescent="0.25">
      <c r="A1" s="38" t="s">
        <v>608</v>
      </c>
      <c r="B1" s="38"/>
      <c r="C1" s="38"/>
      <c r="D1" s="38"/>
      <c r="E1" s="23"/>
      <c r="F1" s="1"/>
      <c r="G1" s="1"/>
    </row>
    <row r="2" spans="1:9" ht="18.75" x14ac:dyDescent="0.25">
      <c r="A2" s="38"/>
      <c r="B2" s="38"/>
      <c r="C2" s="38"/>
      <c r="D2" s="38"/>
      <c r="E2" s="24"/>
      <c r="F2" s="2"/>
      <c r="G2" s="2"/>
    </row>
    <row r="3" spans="1:9" ht="18.75" x14ac:dyDescent="0.25">
      <c r="A3" s="14"/>
      <c r="B3" s="14"/>
      <c r="C3" s="14"/>
      <c r="D3" s="14"/>
      <c r="E3" s="24"/>
      <c r="F3" s="2"/>
      <c r="G3" s="2"/>
    </row>
    <row r="4" spans="1:9" x14ac:dyDescent="0.25">
      <c r="A4" s="3" t="s">
        <v>0</v>
      </c>
      <c r="B4" s="3" t="s">
        <v>3</v>
      </c>
      <c r="C4" s="3" t="s">
        <v>4</v>
      </c>
      <c r="D4" s="15" t="s">
        <v>1</v>
      </c>
      <c r="E4" s="25" t="s">
        <v>5</v>
      </c>
      <c r="F4" s="4" t="s">
        <v>6</v>
      </c>
      <c r="G4" s="4" t="s">
        <v>2</v>
      </c>
    </row>
    <row r="5" spans="1:9" x14ac:dyDescent="0.25">
      <c r="I5" s="37"/>
    </row>
    <row r="6" spans="1:9" ht="22.5" x14ac:dyDescent="0.25">
      <c r="A6" s="5" t="s">
        <v>378</v>
      </c>
      <c r="B6" s="5" t="s">
        <v>8</v>
      </c>
      <c r="C6" s="5" t="s">
        <v>9</v>
      </c>
      <c r="D6" s="16" t="s">
        <v>7</v>
      </c>
      <c r="E6" s="26">
        <f>E88</f>
        <v>1</v>
      </c>
      <c r="F6" s="6">
        <f>F88</f>
        <v>4890.2699999999995</v>
      </c>
      <c r="G6" s="6">
        <f>G88</f>
        <v>4890.2700000000004</v>
      </c>
    </row>
    <row r="7" spans="1:9" x14ac:dyDescent="0.25">
      <c r="A7" s="7" t="s">
        <v>379</v>
      </c>
      <c r="B7" s="7" t="s">
        <v>8</v>
      </c>
      <c r="C7" s="7" t="s">
        <v>9</v>
      </c>
      <c r="D7" s="17" t="s">
        <v>10</v>
      </c>
      <c r="E7" s="27">
        <f>E50</f>
        <v>1</v>
      </c>
      <c r="F7" s="6">
        <f>F50</f>
        <v>1506.6999999999998</v>
      </c>
      <c r="G7" s="6">
        <f>G50</f>
        <v>1506.7</v>
      </c>
    </row>
    <row r="8" spans="1:9" x14ac:dyDescent="0.25">
      <c r="A8" s="8" t="s">
        <v>380</v>
      </c>
      <c r="B8" s="8" t="s">
        <v>12</v>
      </c>
      <c r="C8" s="8" t="s">
        <v>13</v>
      </c>
      <c r="D8" s="18" t="s">
        <v>11</v>
      </c>
      <c r="E8" s="28">
        <v>47</v>
      </c>
      <c r="F8" s="9">
        <v>4.45</v>
      </c>
      <c r="G8" s="10">
        <f>ROUND(E8*F8,2)</f>
        <v>209.15</v>
      </c>
    </row>
    <row r="9" spans="1:9" ht="146.25" x14ac:dyDescent="0.25">
      <c r="A9" s="11"/>
      <c r="B9" s="11"/>
      <c r="C9" s="11"/>
      <c r="D9" s="19" t="s">
        <v>14</v>
      </c>
      <c r="E9" s="29"/>
      <c r="F9" s="11"/>
      <c r="G9" s="11"/>
    </row>
    <row r="10" spans="1:9" x14ac:dyDescent="0.25">
      <c r="A10" s="8" t="s">
        <v>381</v>
      </c>
      <c r="B10" s="8" t="s">
        <v>12</v>
      </c>
      <c r="C10" s="8" t="s">
        <v>13</v>
      </c>
      <c r="D10" s="18" t="s">
        <v>15</v>
      </c>
      <c r="E10" s="28">
        <v>32</v>
      </c>
      <c r="F10" s="9">
        <v>3.45</v>
      </c>
      <c r="G10" s="10">
        <f>ROUND(E10*F10,2)</f>
        <v>110.4</v>
      </c>
    </row>
    <row r="11" spans="1:9" ht="135" x14ac:dyDescent="0.25">
      <c r="A11" s="11"/>
      <c r="B11" s="11"/>
      <c r="C11" s="11"/>
      <c r="D11" s="19" t="s">
        <v>16</v>
      </c>
      <c r="E11" s="29"/>
      <c r="F11" s="11"/>
      <c r="G11" s="11"/>
    </row>
    <row r="12" spans="1:9" x14ac:dyDescent="0.25">
      <c r="A12" s="8" t="s">
        <v>380</v>
      </c>
      <c r="B12" s="8" t="s">
        <v>12</v>
      </c>
      <c r="C12" s="8" t="s">
        <v>13</v>
      </c>
      <c r="D12" s="18" t="s">
        <v>17</v>
      </c>
      <c r="E12" s="28">
        <v>44</v>
      </c>
      <c r="F12" s="9">
        <v>2.58</v>
      </c>
      <c r="G12" s="10">
        <f>ROUND(E12*F12,2)</f>
        <v>113.52</v>
      </c>
    </row>
    <row r="13" spans="1:9" ht="146.25" x14ac:dyDescent="0.25">
      <c r="A13" s="11"/>
      <c r="B13" s="11"/>
      <c r="C13" s="11"/>
      <c r="D13" s="19" t="s">
        <v>18</v>
      </c>
      <c r="E13" s="29"/>
      <c r="F13" s="11"/>
      <c r="G13" s="11"/>
    </row>
    <row r="14" spans="1:9" x14ac:dyDescent="0.25">
      <c r="A14" s="8" t="s">
        <v>381</v>
      </c>
      <c r="B14" s="8" t="s">
        <v>12</v>
      </c>
      <c r="C14" s="8" t="s">
        <v>20</v>
      </c>
      <c r="D14" s="18" t="s">
        <v>19</v>
      </c>
      <c r="E14" s="28">
        <v>4</v>
      </c>
      <c r="F14" s="9">
        <v>9.86</v>
      </c>
      <c r="G14" s="10">
        <f>ROUND(E14*F14,2)</f>
        <v>39.44</v>
      </c>
    </row>
    <row r="15" spans="1:9" ht="56.25" x14ac:dyDescent="0.25">
      <c r="A15" s="11"/>
      <c r="B15" s="11"/>
      <c r="C15" s="11"/>
      <c r="D15" s="19" t="s">
        <v>21</v>
      </c>
      <c r="E15" s="29"/>
      <c r="F15" s="11"/>
      <c r="G15" s="11"/>
    </row>
    <row r="16" spans="1:9" x14ac:dyDescent="0.25">
      <c r="A16" s="8" t="s">
        <v>382</v>
      </c>
      <c r="B16" s="8" t="s">
        <v>12</v>
      </c>
      <c r="C16" s="8" t="s">
        <v>20</v>
      </c>
      <c r="D16" s="18" t="s">
        <v>22</v>
      </c>
      <c r="E16" s="28">
        <v>3</v>
      </c>
      <c r="F16" s="9">
        <v>4.6900000000000004</v>
      </c>
      <c r="G16" s="10">
        <f>ROUND(E16*F16,2)</f>
        <v>14.07</v>
      </c>
    </row>
    <row r="17" spans="1:7" ht="67.5" x14ac:dyDescent="0.25">
      <c r="A17" s="11"/>
      <c r="B17" s="11"/>
      <c r="C17" s="11"/>
      <c r="D17" s="19" t="s">
        <v>23</v>
      </c>
      <c r="E17" s="29"/>
      <c r="F17" s="11"/>
      <c r="G17" s="11"/>
    </row>
    <row r="18" spans="1:7" ht="22.5" x14ac:dyDescent="0.25">
      <c r="A18" s="8" t="s">
        <v>383</v>
      </c>
      <c r="B18" s="8" t="s">
        <v>12</v>
      </c>
      <c r="C18" s="8" t="s">
        <v>20</v>
      </c>
      <c r="D18" s="18" t="s">
        <v>24</v>
      </c>
      <c r="E18" s="28">
        <v>1</v>
      </c>
      <c r="F18" s="9">
        <v>20.8</v>
      </c>
      <c r="G18" s="10">
        <f>ROUND(E18*F18,2)</f>
        <v>20.8</v>
      </c>
    </row>
    <row r="19" spans="1:7" ht="78.75" x14ac:dyDescent="0.25">
      <c r="A19" s="11"/>
      <c r="B19" s="11"/>
      <c r="C19" s="11"/>
      <c r="D19" s="19" t="s">
        <v>25</v>
      </c>
      <c r="E19" s="29"/>
      <c r="F19" s="11"/>
      <c r="G19" s="11"/>
    </row>
    <row r="20" spans="1:7" x14ac:dyDescent="0.25">
      <c r="A20" s="8" t="s">
        <v>384</v>
      </c>
      <c r="B20" s="8" t="s">
        <v>12</v>
      </c>
      <c r="C20" s="8" t="s">
        <v>20</v>
      </c>
      <c r="D20" s="18" t="s">
        <v>26</v>
      </c>
      <c r="E20" s="28">
        <v>1</v>
      </c>
      <c r="F20" s="9">
        <v>12.93</v>
      </c>
      <c r="G20" s="10">
        <f>ROUND(E20*F20,2)</f>
        <v>12.93</v>
      </c>
    </row>
    <row r="21" spans="1:7" ht="78.75" x14ac:dyDescent="0.25">
      <c r="A21" s="11"/>
      <c r="B21" s="11"/>
      <c r="C21" s="11"/>
      <c r="D21" s="19" t="s">
        <v>27</v>
      </c>
      <c r="E21" s="29"/>
      <c r="F21" s="11"/>
      <c r="G21" s="11"/>
    </row>
    <row r="22" spans="1:7" x14ac:dyDescent="0.25">
      <c r="A22" s="8" t="s">
        <v>385</v>
      </c>
      <c r="B22" s="8" t="s">
        <v>12</v>
      </c>
      <c r="C22" s="8" t="s">
        <v>20</v>
      </c>
      <c r="D22" s="18" t="s">
        <v>28</v>
      </c>
      <c r="E22" s="28">
        <v>1</v>
      </c>
      <c r="F22" s="9">
        <v>15.66</v>
      </c>
      <c r="G22" s="10">
        <f>ROUND(E22*F22,2)</f>
        <v>15.66</v>
      </c>
    </row>
    <row r="23" spans="1:7" ht="67.5" x14ac:dyDescent="0.25">
      <c r="A23" s="11"/>
      <c r="B23" s="11"/>
      <c r="C23" s="11"/>
      <c r="D23" s="19" t="s">
        <v>29</v>
      </c>
      <c r="E23" s="29"/>
      <c r="F23" s="11"/>
      <c r="G23" s="11"/>
    </row>
    <row r="24" spans="1:7" ht="22.5" x14ac:dyDescent="0.25">
      <c r="A24" s="8" t="s">
        <v>386</v>
      </c>
      <c r="B24" s="8" t="s">
        <v>12</v>
      </c>
      <c r="C24" s="8" t="s">
        <v>20</v>
      </c>
      <c r="D24" s="18" t="s">
        <v>30</v>
      </c>
      <c r="E24" s="28">
        <v>2</v>
      </c>
      <c r="F24" s="9">
        <v>9.8699999999999992</v>
      </c>
      <c r="G24" s="10">
        <f>ROUND(E24*F24,2)</f>
        <v>19.739999999999998</v>
      </c>
    </row>
    <row r="25" spans="1:7" ht="67.5" x14ac:dyDescent="0.25">
      <c r="A25" s="11"/>
      <c r="B25" s="11"/>
      <c r="C25" s="11"/>
      <c r="D25" s="19" t="s">
        <v>31</v>
      </c>
      <c r="E25" s="29"/>
      <c r="F25" s="11"/>
      <c r="G25" s="11"/>
    </row>
    <row r="26" spans="1:7" ht="22.5" x14ac:dyDescent="0.25">
      <c r="A26" s="8" t="s">
        <v>387</v>
      </c>
      <c r="B26" s="8" t="s">
        <v>12</v>
      </c>
      <c r="C26" s="8" t="s">
        <v>20</v>
      </c>
      <c r="D26" s="18" t="s">
        <v>32</v>
      </c>
      <c r="E26" s="28">
        <v>2</v>
      </c>
      <c r="F26" s="9">
        <v>4.79</v>
      </c>
      <c r="G26" s="10">
        <f>ROUND(E26*F26,2)</f>
        <v>9.58</v>
      </c>
    </row>
    <row r="27" spans="1:7" ht="67.5" x14ac:dyDescent="0.25">
      <c r="A27" s="11"/>
      <c r="B27" s="11"/>
      <c r="C27" s="11"/>
      <c r="D27" s="19" t="s">
        <v>33</v>
      </c>
      <c r="E27" s="29"/>
      <c r="F27" s="11"/>
      <c r="G27" s="11"/>
    </row>
    <row r="28" spans="1:7" x14ac:dyDescent="0.25">
      <c r="A28" s="8" t="s">
        <v>388</v>
      </c>
      <c r="B28" s="8" t="s">
        <v>12</v>
      </c>
      <c r="C28" s="8" t="s">
        <v>20</v>
      </c>
      <c r="D28" s="18" t="s">
        <v>34</v>
      </c>
      <c r="E28" s="28">
        <v>1</v>
      </c>
      <c r="F28" s="9">
        <v>239.77</v>
      </c>
      <c r="G28" s="10">
        <f>ROUND(E28*F28,2)</f>
        <v>239.77</v>
      </c>
    </row>
    <row r="29" spans="1:7" ht="135" x14ac:dyDescent="0.25">
      <c r="A29" s="11"/>
      <c r="B29" s="11"/>
      <c r="C29" s="11"/>
      <c r="D29" s="19" t="s">
        <v>35</v>
      </c>
      <c r="E29" s="29"/>
      <c r="F29" s="11"/>
      <c r="G29" s="11"/>
    </row>
    <row r="30" spans="1:7" x14ac:dyDescent="0.25">
      <c r="A30" s="8" t="s">
        <v>389</v>
      </c>
      <c r="B30" s="8" t="s">
        <v>12</v>
      </c>
      <c r="C30" s="8" t="s">
        <v>20</v>
      </c>
      <c r="D30" s="18" t="s">
        <v>36</v>
      </c>
      <c r="E30" s="28">
        <v>1</v>
      </c>
      <c r="F30" s="9">
        <v>275.76</v>
      </c>
      <c r="G30" s="10">
        <f>ROUND(E30*F30,2)</f>
        <v>275.76</v>
      </c>
    </row>
    <row r="31" spans="1:7" ht="135" x14ac:dyDescent="0.25">
      <c r="A31" s="11"/>
      <c r="B31" s="11"/>
      <c r="C31" s="11"/>
      <c r="D31" s="19" t="s">
        <v>37</v>
      </c>
      <c r="E31" s="29"/>
      <c r="F31" s="11"/>
      <c r="G31" s="11"/>
    </row>
    <row r="32" spans="1:7" x14ac:dyDescent="0.25">
      <c r="A32" s="8" t="s">
        <v>390</v>
      </c>
      <c r="B32" s="8" t="s">
        <v>12</v>
      </c>
      <c r="C32" s="8" t="s">
        <v>20</v>
      </c>
      <c r="D32" s="18" t="s">
        <v>38</v>
      </c>
      <c r="E32" s="28">
        <v>1</v>
      </c>
      <c r="F32" s="9">
        <v>177.31</v>
      </c>
      <c r="G32" s="10">
        <f>ROUND(E32*F32,2)</f>
        <v>177.31</v>
      </c>
    </row>
    <row r="33" spans="1:7" ht="135" x14ac:dyDescent="0.25">
      <c r="A33" s="11"/>
      <c r="B33" s="11"/>
      <c r="C33" s="11"/>
      <c r="D33" s="19" t="s">
        <v>39</v>
      </c>
      <c r="E33" s="29"/>
      <c r="F33" s="11"/>
      <c r="G33" s="11"/>
    </row>
    <row r="34" spans="1:7" x14ac:dyDescent="0.25">
      <c r="A34" s="8" t="s">
        <v>391</v>
      </c>
      <c r="B34" s="8" t="s">
        <v>12</v>
      </c>
      <c r="C34" s="8" t="s">
        <v>20</v>
      </c>
      <c r="D34" s="18" t="s">
        <v>40</v>
      </c>
      <c r="E34" s="28">
        <v>1</v>
      </c>
      <c r="F34" s="9">
        <v>146.62</v>
      </c>
      <c r="G34" s="10">
        <f>ROUND(E34*F34,2)</f>
        <v>146.62</v>
      </c>
    </row>
    <row r="35" spans="1:7" ht="135" x14ac:dyDescent="0.25">
      <c r="A35" s="11"/>
      <c r="B35" s="11"/>
      <c r="C35" s="11"/>
      <c r="D35" s="19" t="s">
        <v>41</v>
      </c>
      <c r="E35" s="29"/>
      <c r="F35" s="11"/>
      <c r="G35" s="11"/>
    </row>
    <row r="36" spans="1:7" x14ac:dyDescent="0.25">
      <c r="A36" s="8" t="s">
        <v>392</v>
      </c>
      <c r="B36" s="8" t="s">
        <v>12</v>
      </c>
      <c r="C36" s="8" t="s">
        <v>20</v>
      </c>
      <c r="D36" s="18" t="s">
        <v>42</v>
      </c>
      <c r="E36" s="28">
        <v>1</v>
      </c>
      <c r="F36" s="9">
        <v>60.37</v>
      </c>
      <c r="G36" s="10">
        <f>ROUND(E36*F36,2)</f>
        <v>60.37</v>
      </c>
    </row>
    <row r="37" spans="1:7" ht="180" x14ac:dyDescent="0.25">
      <c r="A37" s="11"/>
      <c r="B37" s="11"/>
      <c r="C37" s="11"/>
      <c r="D37" s="19" t="s">
        <v>43</v>
      </c>
      <c r="E37" s="29"/>
      <c r="F37" s="11"/>
      <c r="G37" s="11"/>
    </row>
    <row r="38" spans="1:7" x14ac:dyDescent="0.25">
      <c r="A38" s="8" t="s">
        <v>393</v>
      </c>
      <c r="B38" s="8" t="s">
        <v>12</v>
      </c>
      <c r="C38" s="8" t="s">
        <v>20</v>
      </c>
      <c r="D38" s="18" t="s">
        <v>44</v>
      </c>
      <c r="E38" s="28">
        <v>4</v>
      </c>
      <c r="F38" s="9">
        <v>2.2999999999999998</v>
      </c>
      <c r="G38" s="10">
        <f>ROUND(E38*F38,2)</f>
        <v>9.1999999999999993</v>
      </c>
    </row>
    <row r="39" spans="1:7" ht="45" x14ac:dyDescent="0.25">
      <c r="A39" s="11"/>
      <c r="B39" s="11"/>
      <c r="C39" s="11"/>
      <c r="D39" s="19" t="s">
        <v>45</v>
      </c>
      <c r="E39" s="29"/>
      <c r="F39" s="11"/>
      <c r="G39" s="11"/>
    </row>
    <row r="40" spans="1:7" x14ac:dyDescent="0.25">
      <c r="A40" s="8" t="s">
        <v>394</v>
      </c>
      <c r="B40" s="8" t="s">
        <v>12</v>
      </c>
      <c r="C40" s="8" t="s">
        <v>20</v>
      </c>
      <c r="D40" s="18" t="s">
        <v>46</v>
      </c>
      <c r="E40" s="28">
        <v>0</v>
      </c>
      <c r="F40" s="9">
        <v>6.16</v>
      </c>
      <c r="G40" s="10">
        <f>ROUND(E40*F40,2)</f>
        <v>0</v>
      </c>
    </row>
    <row r="41" spans="1:7" ht="45" x14ac:dyDescent="0.25">
      <c r="A41" s="11"/>
      <c r="B41" s="11"/>
      <c r="C41" s="11"/>
      <c r="D41" s="19" t="s">
        <v>47</v>
      </c>
      <c r="E41" s="29"/>
      <c r="F41" s="11"/>
      <c r="G41" s="11"/>
    </row>
    <row r="42" spans="1:7" x14ac:dyDescent="0.25">
      <c r="A42" s="8" t="s">
        <v>395</v>
      </c>
      <c r="B42" s="8" t="s">
        <v>12</v>
      </c>
      <c r="C42" s="8" t="s">
        <v>20</v>
      </c>
      <c r="D42" s="18" t="s">
        <v>48</v>
      </c>
      <c r="E42" s="28">
        <v>1</v>
      </c>
      <c r="F42" s="9">
        <v>5.21</v>
      </c>
      <c r="G42" s="10">
        <f>ROUND(E42*F42,2)</f>
        <v>5.21</v>
      </c>
    </row>
    <row r="43" spans="1:7" ht="67.5" x14ac:dyDescent="0.25">
      <c r="A43" s="11"/>
      <c r="B43" s="11"/>
      <c r="C43" s="11"/>
      <c r="D43" s="19" t="s">
        <v>49</v>
      </c>
      <c r="E43" s="29"/>
      <c r="F43" s="11"/>
      <c r="G43" s="11"/>
    </row>
    <row r="44" spans="1:7" x14ac:dyDescent="0.25">
      <c r="A44" s="8" t="s">
        <v>396</v>
      </c>
      <c r="B44" s="8" t="s">
        <v>12</v>
      </c>
      <c r="C44" s="8" t="s">
        <v>20</v>
      </c>
      <c r="D44" s="18" t="s">
        <v>50</v>
      </c>
      <c r="E44" s="28">
        <v>1</v>
      </c>
      <c r="F44" s="9">
        <v>7.01</v>
      </c>
      <c r="G44" s="10">
        <f>ROUND(E44*F44,2)</f>
        <v>7.01</v>
      </c>
    </row>
    <row r="45" spans="1:7" ht="78.75" x14ac:dyDescent="0.25">
      <c r="A45" s="11"/>
      <c r="B45" s="11"/>
      <c r="C45" s="11"/>
      <c r="D45" s="19" t="s">
        <v>51</v>
      </c>
      <c r="E45" s="29"/>
      <c r="F45" s="11"/>
      <c r="G45" s="11"/>
    </row>
    <row r="46" spans="1:7" x14ac:dyDescent="0.25">
      <c r="A46" s="8" t="s">
        <v>397</v>
      </c>
      <c r="B46" s="8" t="s">
        <v>12</v>
      </c>
      <c r="C46" s="8" t="s">
        <v>20</v>
      </c>
      <c r="D46" s="18" t="s">
        <v>52</v>
      </c>
      <c r="E46" s="28">
        <v>1</v>
      </c>
      <c r="F46" s="9">
        <v>9.34</v>
      </c>
      <c r="G46" s="10">
        <f>ROUND(E46*F46,2)</f>
        <v>9.34</v>
      </c>
    </row>
    <row r="47" spans="1:7" ht="78.75" x14ac:dyDescent="0.25">
      <c r="A47" s="11"/>
      <c r="B47" s="11"/>
      <c r="C47" s="11"/>
      <c r="D47" s="19" t="s">
        <v>53</v>
      </c>
      <c r="E47" s="29"/>
      <c r="F47" s="11"/>
      <c r="G47" s="11"/>
    </row>
    <row r="48" spans="1:7" x14ac:dyDescent="0.25">
      <c r="A48" s="8" t="s">
        <v>398</v>
      </c>
      <c r="B48" s="8" t="s">
        <v>12</v>
      </c>
      <c r="C48" s="8" t="s">
        <v>20</v>
      </c>
      <c r="D48" s="18" t="s">
        <v>54</v>
      </c>
      <c r="E48" s="28">
        <v>1</v>
      </c>
      <c r="F48" s="9">
        <v>10.82</v>
      </c>
      <c r="G48" s="10">
        <f>ROUND(E48*F48,2)</f>
        <v>10.82</v>
      </c>
    </row>
    <row r="49" spans="1:7" ht="67.5" x14ac:dyDescent="0.25">
      <c r="A49" s="11"/>
      <c r="B49" s="11"/>
      <c r="C49" s="11"/>
      <c r="D49" s="19" t="s">
        <v>55</v>
      </c>
      <c r="E49" s="29"/>
      <c r="F49" s="11"/>
      <c r="G49" s="11"/>
    </row>
    <row r="50" spans="1:7" x14ac:dyDescent="0.25">
      <c r="A50" s="11"/>
      <c r="B50" s="11"/>
      <c r="C50" s="11"/>
      <c r="D50" s="20" t="s">
        <v>447</v>
      </c>
      <c r="E50" s="28">
        <v>1</v>
      </c>
      <c r="F50" s="6">
        <f>G8+G10+G12+G14+G16+G18+G20+G22+G24+G26+G28+G30+G32+G34+G36+G38+G40+G42+G44+G46+G48</f>
        <v>1506.6999999999998</v>
      </c>
      <c r="G50" s="6">
        <f>ROUND(F50*E50,2)</f>
        <v>1506.7</v>
      </c>
    </row>
    <row r="51" spans="1:7" s="33" customFormat="1" ht="16.5" customHeight="1" x14ac:dyDescent="0.25">
      <c r="A51" s="13"/>
      <c r="B51" s="13"/>
      <c r="C51" s="13"/>
      <c r="D51" s="32"/>
      <c r="E51" s="31"/>
      <c r="F51" s="13"/>
      <c r="G51" s="13"/>
    </row>
    <row r="52" spans="1:7" x14ac:dyDescent="0.25">
      <c r="A52" s="7" t="s">
        <v>399</v>
      </c>
      <c r="B52" s="7" t="s">
        <v>8</v>
      </c>
      <c r="C52" s="7" t="s">
        <v>9</v>
      </c>
      <c r="D52" s="17" t="s">
        <v>56</v>
      </c>
      <c r="E52" s="27">
        <f>E63</f>
        <v>1</v>
      </c>
      <c r="F52" s="6">
        <f>F63</f>
        <v>2776.13</v>
      </c>
      <c r="G52" s="6">
        <f>G63</f>
        <v>2776.13</v>
      </c>
    </row>
    <row r="53" spans="1:7" x14ac:dyDescent="0.25">
      <c r="A53" s="8" t="s">
        <v>400</v>
      </c>
      <c r="B53" s="8" t="s">
        <v>12</v>
      </c>
      <c r="C53" s="8" t="s">
        <v>20</v>
      </c>
      <c r="D53" s="18" t="s">
        <v>370</v>
      </c>
      <c r="E53" s="28">
        <v>1</v>
      </c>
      <c r="F53" s="9">
        <v>292.10000000000002</v>
      </c>
      <c r="G53" s="10">
        <f>ROUND(E53*F53,2)</f>
        <v>292.10000000000002</v>
      </c>
    </row>
    <row r="54" spans="1:7" ht="121.5" customHeight="1" x14ac:dyDescent="0.25">
      <c r="A54" s="11"/>
      <c r="B54" s="11"/>
      <c r="C54" s="11"/>
      <c r="D54" s="19" t="s">
        <v>362</v>
      </c>
      <c r="E54" s="29"/>
      <c r="F54" s="11"/>
      <c r="G54" s="11"/>
    </row>
    <row r="55" spans="1:7" x14ac:dyDescent="0.25">
      <c r="A55" s="8" t="s">
        <v>401</v>
      </c>
      <c r="B55" s="8" t="s">
        <v>12</v>
      </c>
      <c r="C55" s="8" t="s">
        <v>20</v>
      </c>
      <c r="D55" s="18" t="s">
        <v>363</v>
      </c>
      <c r="E55" s="28">
        <v>1</v>
      </c>
      <c r="F55" s="9">
        <v>425.25</v>
      </c>
      <c r="G55" s="10">
        <f>ROUND(E55*F55,2)</f>
        <v>425.25</v>
      </c>
    </row>
    <row r="56" spans="1:7" ht="123" customHeight="1" x14ac:dyDescent="0.25">
      <c r="A56" s="11"/>
      <c r="B56" s="11"/>
      <c r="C56" s="11"/>
      <c r="D56" s="19" t="s">
        <v>361</v>
      </c>
      <c r="E56" s="29"/>
      <c r="F56" s="11"/>
      <c r="G56" s="11"/>
    </row>
    <row r="57" spans="1:7" x14ac:dyDescent="0.25">
      <c r="A57" s="8" t="s">
        <v>402</v>
      </c>
      <c r="B57" s="8" t="s">
        <v>12</v>
      </c>
      <c r="C57" s="8" t="s">
        <v>20</v>
      </c>
      <c r="D57" s="18" t="s">
        <v>364</v>
      </c>
      <c r="E57" s="28">
        <v>2</v>
      </c>
      <c r="F57" s="9">
        <v>577.16999999999996</v>
      </c>
      <c r="G57" s="10">
        <f>ROUND(E57*F57,2)</f>
        <v>1154.3399999999999</v>
      </c>
    </row>
    <row r="58" spans="1:7" ht="121.5" customHeight="1" x14ac:dyDescent="0.25">
      <c r="A58" s="11"/>
      <c r="B58" s="11"/>
      <c r="C58" s="11"/>
      <c r="D58" s="19" t="s">
        <v>365</v>
      </c>
      <c r="E58" s="29"/>
      <c r="F58" s="11"/>
      <c r="G58" s="11"/>
    </row>
    <row r="59" spans="1:7" x14ac:dyDescent="0.25">
      <c r="A59" s="8" t="s">
        <v>403</v>
      </c>
      <c r="B59" s="8" t="s">
        <v>12</v>
      </c>
      <c r="C59" s="8" t="s">
        <v>20</v>
      </c>
      <c r="D59" s="18" t="s">
        <v>57</v>
      </c>
      <c r="E59" s="28">
        <v>1</v>
      </c>
      <c r="F59" s="9">
        <v>588.29</v>
      </c>
      <c r="G59" s="10">
        <f>ROUND(E59*F59,2)</f>
        <v>588.29</v>
      </c>
    </row>
    <row r="60" spans="1:7" ht="90" x14ac:dyDescent="0.25">
      <c r="A60" s="11"/>
      <c r="B60" s="11"/>
      <c r="C60" s="11"/>
      <c r="D60" s="19" t="s">
        <v>367</v>
      </c>
      <c r="E60" s="29"/>
      <c r="F60" s="11"/>
      <c r="G60" s="11"/>
    </row>
    <row r="61" spans="1:7" x14ac:dyDescent="0.25">
      <c r="A61" s="8" t="s">
        <v>404</v>
      </c>
      <c r="B61" s="8" t="s">
        <v>12</v>
      </c>
      <c r="C61" s="8" t="s">
        <v>20</v>
      </c>
      <c r="D61" s="18" t="s">
        <v>366</v>
      </c>
      <c r="E61" s="28">
        <v>1</v>
      </c>
      <c r="F61" s="9">
        <v>316.14999999999998</v>
      </c>
      <c r="G61" s="10">
        <f>ROUND(E61*F61,2)</f>
        <v>316.14999999999998</v>
      </c>
    </row>
    <row r="62" spans="1:7" ht="101.25" x14ac:dyDescent="0.25">
      <c r="A62" s="11"/>
      <c r="B62" s="11"/>
      <c r="C62" s="11"/>
      <c r="D62" s="32" t="s">
        <v>58</v>
      </c>
      <c r="E62" s="29"/>
      <c r="F62" s="11"/>
      <c r="G62" s="11"/>
    </row>
    <row r="63" spans="1:7" x14ac:dyDescent="0.25">
      <c r="A63" s="11"/>
      <c r="B63" s="11"/>
      <c r="C63" s="11"/>
      <c r="D63" s="20" t="s">
        <v>448</v>
      </c>
      <c r="E63" s="28">
        <v>1</v>
      </c>
      <c r="F63" s="6">
        <f>G53+G57+G59+G61+G55</f>
        <v>2776.13</v>
      </c>
      <c r="G63" s="6">
        <f>ROUND(F63*E63,2)</f>
        <v>2776.13</v>
      </c>
    </row>
    <row r="64" spans="1:7" s="33" customFormat="1" ht="15" customHeight="1" x14ac:dyDescent="0.25">
      <c r="A64" s="13"/>
      <c r="B64" s="13"/>
      <c r="C64" s="13"/>
      <c r="D64" s="32"/>
      <c r="E64" s="31"/>
      <c r="F64" s="13"/>
      <c r="G64" s="13"/>
    </row>
    <row r="65" spans="1:7" x14ac:dyDescent="0.25">
      <c r="A65" s="7" t="s">
        <v>405</v>
      </c>
      <c r="B65" s="7" t="s">
        <v>8</v>
      </c>
      <c r="C65" s="7" t="s">
        <v>9</v>
      </c>
      <c r="D65" s="17" t="s">
        <v>59</v>
      </c>
      <c r="E65" s="27">
        <f>E82</f>
        <v>1</v>
      </c>
      <c r="F65" s="6">
        <f>F82</f>
        <v>392.44</v>
      </c>
      <c r="G65" s="6">
        <f>G82</f>
        <v>392.44</v>
      </c>
    </row>
    <row r="66" spans="1:7" ht="22.5" x14ac:dyDescent="0.25">
      <c r="A66" s="8" t="s">
        <v>406</v>
      </c>
      <c r="B66" s="8" t="s">
        <v>12</v>
      </c>
      <c r="C66" s="8" t="s">
        <v>20</v>
      </c>
      <c r="D66" s="18" t="s">
        <v>60</v>
      </c>
      <c r="E66" s="28">
        <v>1</v>
      </c>
      <c r="F66" s="9">
        <v>35.6</v>
      </c>
      <c r="G66" s="10">
        <f>ROUND(E66*F66,2)</f>
        <v>35.6</v>
      </c>
    </row>
    <row r="67" spans="1:7" ht="78.75" x14ac:dyDescent="0.25">
      <c r="A67" s="11"/>
      <c r="B67" s="11"/>
      <c r="C67" s="11"/>
      <c r="D67" s="19" t="s">
        <v>61</v>
      </c>
      <c r="E67" s="29"/>
      <c r="F67" s="11"/>
      <c r="G67" s="11"/>
    </row>
    <row r="68" spans="1:7" ht="22.5" x14ac:dyDescent="0.25">
      <c r="A68" s="8" t="s">
        <v>407</v>
      </c>
      <c r="B68" s="8" t="s">
        <v>12</v>
      </c>
      <c r="C68" s="8" t="s">
        <v>20</v>
      </c>
      <c r="D68" s="18" t="s">
        <v>62</v>
      </c>
      <c r="E68" s="28">
        <v>2</v>
      </c>
      <c r="F68" s="9">
        <v>35.6</v>
      </c>
      <c r="G68" s="10">
        <f>ROUND(E68*F68,2)</f>
        <v>71.2</v>
      </c>
    </row>
    <row r="69" spans="1:7" ht="78.75" x14ac:dyDescent="0.25">
      <c r="A69" s="11"/>
      <c r="B69" s="11"/>
      <c r="C69" s="11"/>
      <c r="D69" s="19" t="s">
        <v>63</v>
      </c>
      <c r="E69" s="29"/>
      <c r="F69" s="11"/>
      <c r="G69" s="11"/>
    </row>
    <row r="70" spans="1:7" ht="22.5" x14ac:dyDescent="0.25">
      <c r="A70" s="8" t="s">
        <v>408</v>
      </c>
      <c r="B70" s="8" t="s">
        <v>12</v>
      </c>
      <c r="C70" s="8" t="s">
        <v>20</v>
      </c>
      <c r="D70" s="18" t="s">
        <v>64</v>
      </c>
      <c r="E70" s="28">
        <v>2</v>
      </c>
      <c r="F70" s="9">
        <v>48</v>
      </c>
      <c r="G70" s="10">
        <f>ROUND(E70*F70,2)</f>
        <v>96</v>
      </c>
    </row>
    <row r="71" spans="1:7" ht="123.75" x14ac:dyDescent="0.25">
      <c r="A71" s="11"/>
      <c r="B71" s="11"/>
      <c r="C71" s="11"/>
      <c r="D71" s="19" t="s">
        <v>65</v>
      </c>
      <c r="E71" s="29"/>
      <c r="F71" s="11"/>
      <c r="G71" s="11"/>
    </row>
    <row r="72" spans="1:7" ht="22.5" x14ac:dyDescent="0.25">
      <c r="A72" s="8" t="s">
        <v>409</v>
      </c>
      <c r="B72" s="8" t="s">
        <v>12</v>
      </c>
      <c r="C72" s="8" t="s">
        <v>20</v>
      </c>
      <c r="D72" s="18" t="s">
        <v>66</v>
      </c>
      <c r="E72" s="28">
        <v>1</v>
      </c>
      <c r="F72" s="9">
        <v>31.2</v>
      </c>
      <c r="G72" s="10">
        <f>ROUND(E72*F72,2)</f>
        <v>31.2</v>
      </c>
    </row>
    <row r="73" spans="1:7" ht="90" x14ac:dyDescent="0.25">
      <c r="A73" s="11"/>
      <c r="B73" s="11"/>
      <c r="C73" s="11"/>
      <c r="D73" s="19" t="s">
        <v>67</v>
      </c>
      <c r="E73" s="29"/>
      <c r="F73" s="11"/>
      <c r="G73" s="11"/>
    </row>
    <row r="74" spans="1:7" ht="22.5" x14ac:dyDescent="0.25">
      <c r="A74" s="8" t="s">
        <v>410</v>
      </c>
      <c r="B74" s="8" t="s">
        <v>12</v>
      </c>
      <c r="C74" s="8" t="s">
        <v>20</v>
      </c>
      <c r="D74" s="18" t="s">
        <v>68</v>
      </c>
      <c r="E74" s="28">
        <v>1</v>
      </c>
      <c r="F74" s="9">
        <v>31.2</v>
      </c>
      <c r="G74" s="10">
        <f>ROUND(E74*F74,2)</f>
        <v>31.2</v>
      </c>
    </row>
    <row r="75" spans="1:7" ht="101.25" x14ac:dyDescent="0.25">
      <c r="A75" s="11"/>
      <c r="B75" s="11"/>
      <c r="C75" s="11"/>
      <c r="D75" s="19" t="s">
        <v>69</v>
      </c>
      <c r="E75" s="29"/>
      <c r="F75" s="11"/>
      <c r="G75" s="11"/>
    </row>
    <row r="76" spans="1:7" ht="22.5" x14ac:dyDescent="0.25">
      <c r="A76" s="8" t="s">
        <v>411</v>
      </c>
      <c r="B76" s="8" t="s">
        <v>12</v>
      </c>
      <c r="C76" s="8" t="s">
        <v>20</v>
      </c>
      <c r="D76" s="18" t="s">
        <v>70</v>
      </c>
      <c r="E76" s="28">
        <v>3</v>
      </c>
      <c r="F76" s="9">
        <v>25.56</v>
      </c>
      <c r="G76" s="10">
        <f>ROUND(E76*F76,2)</f>
        <v>76.680000000000007</v>
      </c>
    </row>
    <row r="77" spans="1:7" ht="78.75" x14ac:dyDescent="0.25">
      <c r="A77" s="11"/>
      <c r="B77" s="11"/>
      <c r="C77" s="11"/>
      <c r="D77" s="19" t="s">
        <v>71</v>
      </c>
      <c r="E77" s="29"/>
      <c r="F77" s="11"/>
      <c r="G77" s="11"/>
    </row>
    <row r="78" spans="1:7" ht="22.5" x14ac:dyDescent="0.25">
      <c r="A78" s="8" t="s">
        <v>412</v>
      </c>
      <c r="B78" s="8" t="s">
        <v>12</v>
      </c>
      <c r="C78" s="8" t="s">
        <v>20</v>
      </c>
      <c r="D78" s="18" t="s">
        <v>72</v>
      </c>
      <c r="E78" s="28">
        <v>1</v>
      </c>
      <c r="F78" s="9">
        <v>25.56</v>
      </c>
      <c r="G78" s="10">
        <f>ROUND(E78*F78,2)</f>
        <v>25.56</v>
      </c>
    </row>
    <row r="79" spans="1:7" ht="90" x14ac:dyDescent="0.25">
      <c r="A79" s="11"/>
      <c r="B79" s="11"/>
      <c r="C79" s="11"/>
      <c r="D79" s="19" t="s">
        <v>73</v>
      </c>
      <c r="E79" s="29"/>
      <c r="F79" s="11"/>
      <c r="G79" s="11"/>
    </row>
    <row r="80" spans="1:7" ht="22.5" x14ac:dyDescent="0.25">
      <c r="A80" s="8" t="s">
        <v>413</v>
      </c>
      <c r="B80" s="8" t="s">
        <v>12</v>
      </c>
      <c r="C80" s="8" t="s">
        <v>20</v>
      </c>
      <c r="D80" s="18" t="s">
        <v>74</v>
      </c>
      <c r="E80" s="28">
        <v>1</v>
      </c>
      <c r="F80" s="9">
        <v>25</v>
      </c>
      <c r="G80" s="10">
        <f>ROUND(E80*F80,2)</f>
        <v>25</v>
      </c>
    </row>
    <row r="81" spans="1:7" ht="101.25" x14ac:dyDescent="0.25">
      <c r="A81" s="11"/>
      <c r="B81" s="11"/>
      <c r="C81" s="11"/>
      <c r="D81" s="19" t="s">
        <v>75</v>
      </c>
      <c r="E81" s="29"/>
      <c r="F81" s="11"/>
      <c r="G81" s="11"/>
    </row>
    <row r="82" spans="1:7" x14ac:dyDescent="0.25">
      <c r="A82" s="11"/>
      <c r="B82" s="11"/>
      <c r="C82" s="11"/>
      <c r="D82" s="20" t="s">
        <v>449</v>
      </c>
      <c r="E82" s="28">
        <v>1</v>
      </c>
      <c r="F82" s="6">
        <f>G66+G68+G70+G72+G74+G76+G78+G80</f>
        <v>392.44</v>
      </c>
      <c r="G82" s="6">
        <f>ROUND(F82*E82,2)</f>
        <v>392.44</v>
      </c>
    </row>
    <row r="83" spans="1:7" x14ac:dyDescent="0.25">
      <c r="A83" s="11"/>
      <c r="B83" s="11"/>
      <c r="C83" s="11"/>
      <c r="D83" s="20"/>
      <c r="E83" s="28"/>
      <c r="F83" s="6"/>
      <c r="G83" s="6"/>
    </row>
    <row r="84" spans="1:7" ht="22.5" x14ac:dyDescent="0.25">
      <c r="A84" s="7" t="s">
        <v>414</v>
      </c>
      <c r="B84" s="7" t="s">
        <v>8</v>
      </c>
      <c r="C84" s="7" t="s">
        <v>9</v>
      </c>
      <c r="D84" s="17" t="s">
        <v>76</v>
      </c>
      <c r="E84" s="27">
        <f>E87</f>
        <v>1</v>
      </c>
      <c r="F84" s="6">
        <f>F87</f>
        <v>215</v>
      </c>
      <c r="G84" s="6">
        <f>G87</f>
        <v>215</v>
      </c>
    </row>
    <row r="85" spans="1:7" x14ac:dyDescent="0.25">
      <c r="A85" s="8" t="s">
        <v>415</v>
      </c>
      <c r="B85" s="8" t="s">
        <v>12</v>
      </c>
      <c r="C85" s="8" t="s">
        <v>78</v>
      </c>
      <c r="D85" s="18" t="s">
        <v>77</v>
      </c>
      <c r="E85" s="28">
        <v>1</v>
      </c>
      <c r="F85" s="9">
        <v>215</v>
      </c>
      <c r="G85" s="10">
        <f>ROUND(E85*F85,2)</f>
        <v>215</v>
      </c>
    </row>
    <row r="86" spans="1:7" ht="183" customHeight="1" x14ac:dyDescent="0.25">
      <c r="A86" s="11"/>
      <c r="B86" s="11"/>
      <c r="C86" s="11"/>
      <c r="D86" s="19" t="s">
        <v>79</v>
      </c>
      <c r="E86" s="29"/>
      <c r="F86" s="11"/>
      <c r="G86" s="11"/>
    </row>
    <row r="87" spans="1:7" x14ac:dyDescent="0.25">
      <c r="A87" s="11"/>
      <c r="B87" s="11"/>
      <c r="C87" s="11"/>
      <c r="D87" s="20" t="s">
        <v>450</v>
      </c>
      <c r="E87" s="28">
        <v>1</v>
      </c>
      <c r="F87" s="6">
        <f>G85</f>
        <v>215</v>
      </c>
      <c r="G87" s="6">
        <f>ROUND(F87*E87,2)</f>
        <v>215</v>
      </c>
    </row>
    <row r="88" spans="1:7" ht="17.25" customHeight="1" x14ac:dyDescent="0.25">
      <c r="A88" s="11"/>
      <c r="B88" s="11"/>
      <c r="C88" s="11"/>
      <c r="D88" s="20" t="s">
        <v>451</v>
      </c>
      <c r="E88" s="30">
        <v>1</v>
      </c>
      <c r="F88" s="6">
        <f>G50+G63+G82+G87</f>
        <v>4890.2699999999995</v>
      </c>
      <c r="G88" s="6">
        <f>ROUND(F88*E88,2)</f>
        <v>4890.2700000000004</v>
      </c>
    </row>
    <row r="89" spans="1:7" ht="21.75" customHeight="1" x14ac:dyDescent="0.25">
      <c r="A89" s="5" t="s">
        <v>416</v>
      </c>
      <c r="B89" s="5" t="s">
        <v>8</v>
      </c>
      <c r="C89" s="5" t="s">
        <v>9</v>
      </c>
      <c r="D89" s="16" t="s">
        <v>80</v>
      </c>
      <c r="E89" s="26">
        <f>E219</f>
        <v>1</v>
      </c>
      <c r="F89" s="6">
        <f>F219</f>
        <v>16745.580000000002</v>
      </c>
      <c r="G89" s="6">
        <f>G219</f>
        <v>16745.580000000002</v>
      </c>
    </row>
    <row r="90" spans="1:7" x14ac:dyDescent="0.25">
      <c r="A90" s="7" t="s">
        <v>417</v>
      </c>
      <c r="B90" s="7" t="s">
        <v>418</v>
      </c>
      <c r="C90" s="7" t="s">
        <v>9</v>
      </c>
      <c r="D90" s="17" t="s">
        <v>81</v>
      </c>
      <c r="E90" s="27"/>
      <c r="F90" s="6"/>
      <c r="G90" s="6"/>
    </row>
    <row r="91" spans="1:7" ht="157.5" x14ac:dyDescent="0.25">
      <c r="A91" s="11"/>
      <c r="B91" s="11"/>
      <c r="C91" s="11"/>
      <c r="D91" s="19" t="s">
        <v>82</v>
      </c>
      <c r="E91" s="29"/>
      <c r="F91" s="11"/>
      <c r="G91" s="11"/>
    </row>
    <row r="92" spans="1:7" x14ac:dyDescent="0.25">
      <c r="A92" s="7" t="s">
        <v>419</v>
      </c>
      <c r="B92" s="7" t="s">
        <v>8</v>
      </c>
      <c r="C92" s="7" t="s">
        <v>9</v>
      </c>
      <c r="D92" s="17" t="s">
        <v>83</v>
      </c>
      <c r="E92" s="27">
        <f>E95</f>
        <v>1</v>
      </c>
      <c r="F92" s="6">
        <f>F95</f>
        <v>2837</v>
      </c>
      <c r="G92" s="6">
        <f>G95</f>
        <v>2837</v>
      </c>
    </row>
    <row r="93" spans="1:7" x14ac:dyDescent="0.25">
      <c r="A93" s="8" t="s">
        <v>420</v>
      </c>
      <c r="B93" s="8" t="s">
        <v>12</v>
      </c>
      <c r="C93" s="8" t="s">
        <v>9</v>
      </c>
      <c r="D93" s="18" t="s">
        <v>84</v>
      </c>
      <c r="E93" s="28">
        <v>1</v>
      </c>
      <c r="F93" s="9">
        <v>2837</v>
      </c>
      <c r="G93" s="10">
        <f>ROUND(E93*F93,2)</f>
        <v>2837</v>
      </c>
    </row>
    <row r="94" spans="1:7" ht="157.5" x14ac:dyDescent="0.25">
      <c r="A94" s="11"/>
      <c r="B94" s="11"/>
      <c r="C94" s="11"/>
      <c r="D94" s="19" t="s">
        <v>85</v>
      </c>
      <c r="E94" s="29"/>
      <c r="F94" s="11"/>
      <c r="G94" s="11"/>
    </row>
    <row r="95" spans="1:7" x14ac:dyDescent="0.25">
      <c r="A95" s="11"/>
      <c r="B95" s="11"/>
      <c r="C95" s="11"/>
      <c r="D95" s="20" t="s">
        <v>452</v>
      </c>
      <c r="E95" s="28">
        <v>1</v>
      </c>
      <c r="F95" s="6">
        <f>G93</f>
        <v>2837</v>
      </c>
      <c r="G95" s="6">
        <f>ROUND(F95*E95,2)</f>
        <v>2837</v>
      </c>
    </row>
    <row r="96" spans="1:7" x14ac:dyDescent="0.25">
      <c r="A96" s="7" t="s">
        <v>421</v>
      </c>
      <c r="B96" s="7" t="s">
        <v>8</v>
      </c>
      <c r="C96" s="7" t="s">
        <v>9</v>
      </c>
      <c r="D96" s="17" t="s">
        <v>86</v>
      </c>
      <c r="E96" s="27">
        <f>E117</f>
        <v>1</v>
      </c>
      <c r="F96" s="6">
        <f>F117</f>
        <v>1353.1399999999999</v>
      </c>
      <c r="G96" s="6">
        <f>G117</f>
        <v>1353.14</v>
      </c>
    </row>
    <row r="97" spans="1:7" ht="22.5" x14ac:dyDescent="0.25">
      <c r="A97" s="8" t="s">
        <v>422</v>
      </c>
      <c r="B97" s="8" t="s">
        <v>12</v>
      </c>
      <c r="C97" s="8" t="s">
        <v>20</v>
      </c>
      <c r="D97" s="18" t="s">
        <v>87</v>
      </c>
      <c r="E97" s="28">
        <v>1</v>
      </c>
      <c r="F97" s="9">
        <v>62</v>
      </c>
      <c r="G97" s="10">
        <f>ROUND(E97*F97,2)</f>
        <v>62</v>
      </c>
    </row>
    <row r="98" spans="1:7" ht="33.75" x14ac:dyDescent="0.25">
      <c r="A98" s="11"/>
      <c r="B98" s="11"/>
      <c r="C98" s="11"/>
      <c r="D98" s="19" t="s">
        <v>88</v>
      </c>
      <c r="E98" s="29"/>
      <c r="F98" s="11"/>
      <c r="G98" s="11"/>
    </row>
    <row r="99" spans="1:7" ht="22.5" x14ac:dyDescent="0.25">
      <c r="A99" s="8" t="s">
        <v>423</v>
      </c>
      <c r="B99" s="8" t="s">
        <v>12</v>
      </c>
      <c r="C99" s="8" t="s">
        <v>20</v>
      </c>
      <c r="D99" s="18" t="s">
        <v>89</v>
      </c>
      <c r="E99" s="28">
        <v>8</v>
      </c>
      <c r="F99" s="9">
        <v>88</v>
      </c>
      <c r="G99" s="10">
        <f>ROUND(E99*F99,2)</f>
        <v>704</v>
      </c>
    </row>
    <row r="100" spans="1:7" ht="45" x14ac:dyDescent="0.25">
      <c r="A100" s="11"/>
      <c r="B100" s="11"/>
      <c r="C100" s="11"/>
      <c r="D100" s="19" t="s">
        <v>90</v>
      </c>
      <c r="E100" s="29"/>
      <c r="F100" s="11"/>
      <c r="G100" s="11"/>
    </row>
    <row r="101" spans="1:7" ht="22.5" x14ac:dyDescent="0.25">
      <c r="A101" s="8" t="s">
        <v>424</v>
      </c>
      <c r="B101" s="8" t="s">
        <v>12</v>
      </c>
      <c r="C101" s="8" t="s">
        <v>20</v>
      </c>
      <c r="D101" s="18" t="s">
        <v>91</v>
      </c>
      <c r="E101" s="28">
        <v>1</v>
      </c>
      <c r="F101" s="9">
        <v>87.2</v>
      </c>
      <c r="G101" s="10">
        <f>ROUND(E101*F101,2)</f>
        <v>87.2</v>
      </c>
    </row>
    <row r="102" spans="1:7" ht="45" x14ac:dyDescent="0.25">
      <c r="A102" s="11"/>
      <c r="B102" s="11"/>
      <c r="C102" s="11"/>
      <c r="D102" s="19" t="s">
        <v>90</v>
      </c>
      <c r="E102" s="29"/>
      <c r="F102" s="11"/>
      <c r="G102" s="11"/>
    </row>
    <row r="103" spans="1:7" x14ac:dyDescent="0.25">
      <c r="A103" s="8" t="s">
        <v>425</v>
      </c>
      <c r="B103" s="8" t="s">
        <v>12</v>
      </c>
      <c r="C103" s="8" t="s">
        <v>20</v>
      </c>
      <c r="D103" s="18" t="s">
        <v>92</v>
      </c>
      <c r="E103" s="28">
        <v>2</v>
      </c>
      <c r="F103" s="9">
        <v>62.4</v>
      </c>
      <c r="G103" s="10">
        <f>ROUND(E103*F103,2)</f>
        <v>124.8</v>
      </c>
    </row>
    <row r="104" spans="1:7" ht="56.25" x14ac:dyDescent="0.25">
      <c r="A104" s="11"/>
      <c r="B104" s="11"/>
      <c r="C104" s="11"/>
      <c r="D104" s="19" t="s">
        <v>93</v>
      </c>
      <c r="E104" s="29"/>
      <c r="F104" s="11"/>
      <c r="G104" s="11"/>
    </row>
    <row r="105" spans="1:7" x14ac:dyDescent="0.25">
      <c r="A105" s="8" t="s">
        <v>426</v>
      </c>
      <c r="B105" s="8" t="s">
        <v>12</v>
      </c>
      <c r="C105" s="8" t="s">
        <v>20</v>
      </c>
      <c r="D105" s="18" t="s">
        <v>94</v>
      </c>
      <c r="E105" s="28">
        <v>1</v>
      </c>
      <c r="F105" s="9">
        <v>125.6</v>
      </c>
      <c r="G105" s="10">
        <f>ROUND(E105*F105,2)</f>
        <v>125.6</v>
      </c>
    </row>
    <row r="106" spans="1:7" ht="56.25" x14ac:dyDescent="0.25">
      <c r="A106" s="11"/>
      <c r="B106" s="11"/>
      <c r="C106" s="11"/>
      <c r="D106" s="19" t="s">
        <v>93</v>
      </c>
      <c r="E106" s="29"/>
      <c r="F106" s="11"/>
      <c r="G106" s="11"/>
    </row>
    <row r="107" spans="1:7" x14ac:dyDescent="0.25">
      <c r="A107" s="8" t="s">
        <v>427</v>
      </c>
      <c r="B107" s="8" t="s">
        <v>12</v>
      </c>
      <c r="C107" s="8" t="s">
        <v>20</v>
      </c>
      <c r="D107" s="18" t="s">
        <v>95</v>
      </c>
      <c r="E107" s="28">
        <v>1</v>
      </c>
      <c r="F107" s="9">
        <v>78</v>
      </c>
      <c r="G107" s="10">
        <f>ROUND(E107*F107,2)</f>
        <v>78</v>
      </c>
    </row>
    <row r="108" spans="1:7" ht="33.75" x14ac:dyDescent="0.25">
      <c r="A108" s="11"/>
      <c r="B108" s="11"/>
      <c r="C108" s="11"/>
      <c r="D108" s="19" t="s">
        <v>88</v>
      </c>
      <c r="E108" s="29"/>
      <c r="F108" s="11"/>
      <c r="G108" s="11"/>
    </row>
    <row r="109" spans="1:7" ht="22.5" x14ac:dyDescent="0.25">
      <c r="A109" s="8" t="s">
        <v>428</v>
      </c>
      <c r="B109" s="8" t="s">
        <v>12</v>
      </c>
      <c r="C109" s="8" t="s">
        <v>20</v>
      </c>
      <c r="D109" s="18" t="s">
        <v>96</v>
      </c>
      <c r="E109" s="28">
        <v>3</v>
      </c>
      <c r="F109" s="9">
        <v>28.98</v>
      </c>
      <c r="G109" s="10">
        <f>ROUND(E109*F109,2)</f>
        <v>86.94</v>
      </c>
    </row>
    <row r="110" spans="1:7" ht="33.75" x14ac:dyDescent="0.25">
      <c r="A110" s="11"/>
      <c r="B110" s="11"/>
      <c r="C110" s="11"/>
      <c r="D110" s="19" t="s">
        <v>88</v>
      </c>
      <c r="E110" s="29"/>
      <c r="F110" s="11"/>
      <c r="G110" s="11"/>
    </row>
    <row r="111" spans="1:7" x14ac:dyDescent="0.25">
      <c r="A111" s="8" t="s">
        <v>429</v>
      </c>
      <c r="B111" s="8" t="s">
        <v>12</v>
      </c>
      <c r="C111" s="8" t="s">
        <v>20</v>
      </c>
      <c r="D111" s="18" t="s">
        <v>97</v>
      </c>
      <c r="E111" s="28">
        <v>1</v>
      </c>
      <c r="F111" s="9">
        <v>39</v>
      </c>
      <c r="G111" s="10">
        <f>ROUND(E111*F111,2)</f>
        <v>39</v>
      </c>
    </row>
    <row r="112" spans="1:7" ht="33.75" x14ac:dyDescent="0.25">
      <c r="A112" s="11"/>
      <c r="B112" s="11"/>
      <c r="C112" s="11"/>
      <c r="D112" s="19" t="s">
        <v>88</v>
      </c>
      <c r="E112" s="29"/>
      <c r="F112" s="11"/>
      <c r="G112" s="11"/>
    </row>
    <row r="113" spans="1:7" ht="22.5" x14ac:dyDescent="0.25">
      <c r="A113" s="8" t="s">
        <v>430</v>
      </c>
      <c r="B113" s="8" t="s">
        <v>12</v>
      </c>
      <c r="C113" s="8" t="s">
        <v>20</v>
      </c>
      <c r="D113" s="18" t="s">
        <v>98</v>
      </c>
      <c r="E113" s="28">
        <v>2</v>
      </c>
      <c r="F113" s="9">
        <v>7.25</v>
      </c>
      <c r="G113" s="10">
        <f>ROUND(E113*F113,2)</f>
        <v>14.5</v>
      </c>
    </row>
    <row r="114" spans="1:7" ht="33.75" x14ac:dyDescent="0.25">
      <c r="A114" s="11"/>
      <c r="B114" s="11"/>
      <c r="C114" s="11"/>
      <c r="D114" s="19" t="s">
        <v>88</v>
      </c>
      <c r="E114" s="29"/>
      <c r="F114" s="11"/>
      <c r="G114" s="11"/>
    </row>
    <row r="115" spans="1:7" x14ac:dyDescent="0.25">
      <c r="A115" s="8" t="s">
        <v>431</v>
      </c>
      <c r="B115" s="8" t="s">
        <v>12</v>
      </c>
      <c r="C115" s="8" t="s">
        <v>20</v>
      </c>
      <c r="D115" s="18" t="s">
        <v>99</v>
      </c>
      <c r="E115" s="28">
        <v>10</v>
      </c>
      <c r="F115" s="9">
        <v>3.11</v>
      </c>
      <c r="G115" s="10">
        <f>ROUND(E115*F115,2)</f>
        <v>31.1</v>
      </c>
    </row>
    <row r="116" spans="1:7" ht="33.75" x14ac:dyDescent="0.25">
      <c r="A116" s="11"/>
      <c r="B116" s="11"/>
      <c r="C116" s="11"/>
      <c r="D116" s="19" t="s">
        <v>88</v>
      </c>
      <c r="E116" s="29"/>
      <c r="F116" s="11"/>
      <c r="G116" s="11"/>
    </row>
    <row r="117" spans="1:7" x14ac:dyDescent="0.25">
      <c r="A117" s="11"/>
      <c r="B117" s="11"/>
      <c r="C117" s="11"/>
      <c r="D117" s="20" t="s">
        <v>453</v>
      </c>
      <c r="E117" s="28">
        <v>1</v>
      </c>
      <c r="F117" s="6">
        <f>G97+G99+G101+G103+G105+G107+G109+G111+G113+G115</f>
        <v>1353.1399999999999</v>
      </c>
      <c r="G117" s="6">
        <f>ROUND(F117*E117,2)</f>
        <v>1353.14</v>
      </c>
    </row>
    <row r="118" spans="1:7" x14ac:dyDescent="0.25">
      <c r="A118" s="11"/>
      <c r="B118" s="11"/>
      <c r="C118" s="11"/>
      <c r="D118" s="20"/>
      <c r="E118" s="28"/>
      <c r="F118" s="6"/>
      <c r="G118" s="6"/>
    </row>
    <row r="119" spans="1:7" x14ac:dyDescent="0.25">
      <c r="A119" s="7" t="s">
        <v>432</v>
      </c>
      <c r="B119" s="7" t="s">
        <v>8</v>
      </c>
      <c r="C119" s="7" t="s">
        <v>9</v>
      </c>
      <c r="D119" s="17" t="s">
        <v>100</v>
      </c>
      <c r="E119" s="27">
        <f>E148</f>
        <v>1</v>
      </c>
      <c r="F119" s="6">
        <f>F148</f>
        <v>3080.4700000000003</v>
      </c>
      <c r="G119" s="6">
        <f>G148</f>
        <v>3080.47</v>
      </c>
    </row>
    <row r="120" spans="1:7" x14ac:dyDescent="0.25">
      <c r="A120" s="8" t="s">
        <v>433</v>
      </c>
      <c r="B120" s="8" t="s">
        <v>12</v>
      </c>
      <c r="C120" s="8" t="s">
        <v>20</v>
      </c>
      <c r="D120" s="18" t="s">
        <v>101</v>
      </c>
      <c r="E120" s="28">
        <v>2</v>
      </c>
      <c r="F120" s="9">
        <v>18.850000000000001</v>
      </c>
      <c r="G120" s="10">
        <f>ROUND(E120*F120,2)</f>
        <v>37.700000000000003</v>
      </c>
    </row>
    <row r="121" spans="1:7" ht="90" x14ac:dyDescent="0.25">
      <c r="A121" s="11"/>
      <c r="B121" s="11"/>
      <c r="C121" s="11"/>
      <c r="D121" s="19" t="s">
        <v>102</v>
      </c>
      <c r="E121" s="29"/>
      <c r="F121" s="11"/>
      <c r="G121" s="11"/>
    </row>
    <row r="122" spans="1:7" x14ac:dyDescent="0.25">
      <c r="A122" s="8" t="s">
        <v>434</v>
      </c>
      <c r="B122" s="8" t="s">
        <v>12</v>
      </c>
      <c r="C122" s="8" t="s">
        <v>20</v>
      </c>
      <c r="D122" s="18" t="s">
        <v>103</v>
      </c>
      <c r="E122" s="28">
        <v>1</v>
      </c>
      <c r="F122" s="9">
        <v>527</v>
      </c>
      <c r="G122" s="10">
        <f>ROUND(E122*F122,2)</f>
        <v>527</v>
      </c>
    </row>
    <row r="123" spans="1:7" ht="56.25" x14ac:dyDescent="0.25">
      <c r="A123" s="11"/>
      <c r="B123" s="11"/>
      <c r="C123" s="11"/>
      <c r="D123" s="19" t="s">
        <v>104</v>
      </c>
      <c r="E123" s="29"/>
      <c r="F123" s="11"/>
      <c r="G123" s="11"/>
    </row>
    <row r="124" spans="1:7" x14ac:dyDescent="0.25">
      <c r="A124" s="8" t="s">
        <v>435</v>
      </c>
      <c r="B124" s="8" t="s">
        <v>12</v>
      </c>
      <c r="C124" s="8" t="s">
        <v>20</v>
      </c>
      <c r="D124" s="18" t="s">
        <v>105</v>
      </c>
      <c r="E124" s="28">
        <v>1</v>
      </c>
      <c r="F124" s="9">
        <v>11.65</v>
      </c>
      <c r="G124" s="10">
        <f>ROUND(E124*F124,2)</f>
        <v>11.65</v>
      </c>
    </row>
    <row r="125" spans="1:7" ht="90" x14ac:dyDescent="0.25">
      <c r="A125" s="11"/>
      <c r="B125" s="11"/>
      <c r="C125" s="11"/>
      <c r="D125" s="19" t="s">
        <v>106</v>
      </c>
      <c r="E125" s="29"/>
      <c r="F125" s="11"/>
      <c r="G125" s="11"/>
    </row>
    <row r="126" spans="1:7" x14ac:dyDescent="0.25">
      <c r="A126" s="8" t="s">
        <v>436</v>
      </c>
      <c r="B126" s="8" t="s">
        <v>12</v>
      </c>
      <c r="C126" s="8" t="s">
        <v>20</v>
      </c>
      <c r="D126" s="18" t="s">
        <v>107</v>
      </c>
      <c r="E126" s="28">
        <v>1</v>
      </c>
      <c r="F126" s="9">
        <v>8.9499999999999993</v>
      </c>
      <c r="G126" s="10">
        <f>ROUND(E126*F126,2)</f>
        <v>8.9499999999999993</v>
      </c>
    </row>
    <row r="127" spans="1:7" ht="90" x14ac:dyDescent="0.25">
      <c r="A127" s="11"/>
      <c r="B127" s="11"/>
      <c r="C127" s="11"/>
      <c r="D127" s="19" t="s">
        <v>108</v>
      </c>
      <c r="E127" s="29"/>
      <c r="F127" s="11"/>
      <c r="G127" s="11"/>
    </row>
    <row r="128" spans="1:7" x14ac:dyDescent="0.25">
      <c r="A128" s="8" t="s">
        <v>437</v>
      </c>
      <c r="B128" s="8" t="s">
        <v>12</v>
      </c>
      <c r="C128" s="8" t="s">
        <v>20</v>
      </c>
      <c r="D128" s="18" t="s">
        <v>109</v>
      </c>
      <c r="E128" s="28">
        <v>1</v>
      </c>
      <c r="F128" s="9">
        <v>17</v>
      </c>
      <c r="G128" s="10">
        <f>ROUND(E128*F128,2)</f>
        <v>17</v>
      </c>
    </row>
    <row r="129" spans="1:7" ht="45" x14ac:dyDescent="0.25">
      <c r="A129" s="11"/>
      <c r="B129" s="11"/>
      <c r="C129" s="11"/>
      <c r="D129" s="19" t="s">
        <v>110</v>
      </c>
      <c r="E129" s="29"/>
      <c r="F129" s="11"/>
      <c r="G129" s="11"/>
    </row>
    <row r="130" spans="1:7" x14ac:dyDescent="0.25">
      <c r="A130" s="8" t="s">
        <v>438</v>
      </c>
      <c r="B130" s="8" t="s">
        <v>12</v>
      </c>
      <c r="C130" s="8" t="s">
        <v>20</v>
      </c>
      <c r="D130" s="18" t="s">
        <v>111</v>
      </c>
      <c r="E130" s="28">
        <v>1</v>
      </c>
      <c r="F130" s="9">
        <v>127.1</v>
      </c>
      <c r="G130" s="10">
        <f>ROUND(E130*F130,2)</f>
        <v>127.1</v>
      </c>
    </row>
    <row r="131" spans="1:7" ht="101.25" x14ac:dyDescent="0.25">
      <c r="A131" s="11"/>
      <c r="B131" s="11"/>
      <c r="C131" s="11"/>
      <c r="D131" s="19" t="s">
        <v>112</v>
      </c>
      <c r="E131" s="29"/>
      <c r="F131" s="11"/>
      <c r="G131" s="11"/>
    </row>
    <row r="132" spans="1:7" x14ac:dyDescent="0.25">
      <c r="A132" s="8" t="s">
        <v>439</v>
      </c>
      <c r="B132" s="8" t="s">
        <v>12</v>
      </c>
      <c r="C132" s="8" t="s">
        <v>20</v>
      </c>
      <c r="D132" s="18" t="s">
        <v>113</v>
      </c>
      <c r="E132" s="28">
        <v>2</v>
      </c>
      <c r="F132" s="9">
        <v>28.9</v>
      </c>
      <c r="G132" s="10">
        <f>ROUND(E132*F132,2)</f>
        <v>57.8</v>
      </c>
    </row>
    <row r="133" spans="1:7" ht="101.25" x14ac:dyDescent="0.25">
      <c r="A133" s="11"/>
      <c r="B133" s="11"/>
      <c r="C133" s="11"/>
      <c r="D133" s="19" t="s">
        <v>114</v>
      </c>
      <c r="E133" s="29"/>
      <c r="F133" s="11"/>
      <c r="G133" s="11"/>
    </row>
    <row r="134" spans="1:7" ht="22.5" x14ac:dyDescent="0.25">
      <c r="A134" s="8" t="s">
        <v>440</v>
      </c>
      <c r="B134" s="8" t="s">
        <v>12</v>
      </c>
      <c r="C134" s="8" t="s">
        <v>20</v>
      </c>
      <c r="D134" s="18" t="s">
        <v>115</v>
      </c>
      <c r="E134" s="28">
        <v>1</v>
      </c>
      <c r="F134" s="9">
        <v>86.87</v>
      </c>
      <c r="G134" s="10">
        <f>ROUND(E134*F134,2)</f>
        <v>86.87</v>
      </c>
    </row>
    <row r="135" spans="1:7" ht="123.75" x14ac:dyDescent="0.25">
      <c r="A135" s="11"/>
      <c r="B135" s="11"/>
      <c r="C135" s="11"/>
      <c r="D135" s="19" t="s">
        <v>116</v>
      </c>
      <c r="E135" s="29"/>
      <c r="F135" s="11"/>
      <c r="G135" s="11"/>
    </row>
    <row r="136" spans="1:7" x14ac:dyDescent="0.25">
      <c r="A136" s="8" t="s">
        <v>441</v>
      </c>
      <c r="B136" s="8" t="s">
        <v>12</v>
      </c>
      <c r="C136" s="8" t="s">
        <v>20</v>
      </c>
      <c r="D136" s="18" t="s">
        <v>117</v>
      </c>
      <c r="E136" s="28">
        <v>1</v>
      </c>
      <c r="F136" s="9">
        <v>18.989999999999998</v>
      </c>
      <c r="G136" s="10">
        <f>ROUND(E136*F136,2)</f>
        <v>18.989999999999998</v>
      </c>
    </row>
    <row r="137" spans="1:7" ht="45" x14ac:dyDescent="0.25">
      <c r="A137" s="11"/>
      <c r="B137" s="11"/>
      <c r="C137" s="11"/>
      <c r="D137" s="19" t="s">
        <v>110</v>
      </c>
      <c r="E137" s="29"/>
      <c r="F137" s="11"/>
      <c r="G137" s="11"/>
    </row>
    <row r="138" spans="1:7" x14ac:dyDescent="0.25">
      <c r="A138" s="8" t="s">
        <v>442</v>
      </c>
      <c r="B138" s="8" t="s">
        <v>12</v>
      </c>
      <c r="C138" s="8" t="s">
        <v>20</v>
      </c>
      <c r="D138" s="18" t="s">
        <v>118</v>
      </c>
      <c r="E138" s="28">
        <v>1</v>
      </c>
      <c r="F138" s="9">
        <v>137</v>
      </c>
      <c r="G138" s="10">
        <f>ROUND(E138*F138,2)</f>
        <v>137</v>
      </c>
    </row>
    <row r="139" spans="1:7" ht="123.75" x14ac:dyDescent="0.25">
      <c r="A139" s="11"/>
      <c r="B139" s="11"/>
      <c r="C139" s="11"/>
      <c r="D139" s="19" t="s">
        <v>119</v>
      </c>
      <c r="E139" s="29"/>
      <c r="F139" s="11"/>
      <c r="G139" s="11"/>
    </row>
    <row r="140" spans="1:7" ht="22.5" x14ac:dyDescent="0.25">
      <c r="A140" s="8" t="s">
        <v>443</v>
      </c>
      <c r="B140" s="8" t="s">
        <v>12</v>
      </c>
      <c r="C140" s="8" t="s">
        <v>20</v>
      </c>
      <c r="D140" s="18" t="s">
        <v>120</v>
      </c>
      <c r="E140" s="28">
        <v>1</v>
      </c>
      <c r="F140" s="9">
        <v>1702</v>
      </c>
      <c r="G140" s="10">
        <f>ROUND(E140*F140,2)</f>
        <v>1702</v>
      </c>
    </row>
    <row r="141" spans="1:7" ht="180" x14ac:dyDescent="0.25">
      <c r="A141" s="11"/>
      <c r="B141" s="11"/>
      <c r="C141" s="11"/>
      <c r="D141" s="19" t="s">
        <v>121</v>
      </c>
      <c r="E141" s="29"/>
      <c r="F141" s="11"/>
      <c r="G141" s="11"/>
    </row>
    <row r="142" spans="1:7" x14ac:dyDescent="0.25">
      <c r="A142" s="8" t="s">
        <v>444</v>
      </c>
      <c r="B142" s="8" t="s">
        <v>12</v>
      </c>
      <c r="C142" s="8" t="s">
        <v>20</v>
      </c>
      <c r="D142" s="18" t="s">
        <v>122</v>
      </c>
      <c r="E142" s="28">
        <v>1</v>
      </c>
      <c r="F142" s="9">
        <v>156.05000000000001</v>
      </c>
      <c r="G142" s="10">
        <f>ROUND(E142*F142,2)</f>
        <v>156.05000000000001</v>
      </c>
    </row>
    <row r="143" spans="1:7" ht="101.25" x14ac:dyDescent="0.25">
      <c r="A143" s="11"/>
      <c r="B143" s="11"/>
      <c r="C143" s="11"/>
      <c r="D143" s="19" t="s">
        <v>123</v>
      </c>
      <c r="E143" s="29"/>
      <c r="F143" s="11"/>
      <c r="G143" s="11"/>
    </row>
    <row r="144" spans="1:7" x14ac:dyDescent="0.25">
      <c r="A144" s="8" t="s">
        <v>445</v>
      </c>
      <c r="B144" s="8" t="s">
        <v>12</v>
      </c>
      <c r="C144" s="8" t="s">
        <v>20</v>
      </c>
      <c r="D144" s="18" t="s">
        <v>124</v>
      </c>
      <c r="E144" s="28">
        <v>3</v>
      </c>
      <c r="F144" s="9">
        <v>55.37</v>
      </c>
      <c r="G144" s="10">
        <f>ROUND(E144*F144,2)</f>
        <v>166.11</v>
      </c>
    </row>
    <row r="145" spans="1:7" ht="56.25" x14ac:dyDescent="0.25">
      <c r="A145" s="11"/>
      <c r="B145" s="11"/>
      <c r="C145" s="11"/>
      <c r="D145" s="19" t="s">
        <v>125</v>
      </c>
      <c r="E145" s="29"/>
      <c r="F145" s="11"/>
      <c r="G145" s="11"/>
    </row>
    <row r="146" spans="1:7" x14ac:dyDescent="0.25">
      <c r="A146" s="8" t="s">
        <v>446</v>
      </c>
      <c r="B146" s="8" t="s">
        <v>12</v>
      </c>
      <c r="C146" s="8" t="s">
        <v>20</v>
      </c>
      <c r="D146" s="18" t="s">
        <v>126</v>
      </c>
      <c r="E146" s="28">
        <v>3</v>
      </c>
      <c r="F146" s="9">
        <v>8.75</v>
      </c>
      <c r="G146" s="10">
        <f>ROUND(E146*F146,2)</f>
        <v>26.25</v>
      </c>
    </row>
    <row r="147" spans="1:7" ht="101.25" x14ac:dyDescent="0.25">
      <c r="A147" s="11"/>
      <c r="B147" s="11"/>
      <c r="C147" s="11"/>
      <c r="D147" s="19" t="s">
        <v>127</v>
      </c>
      <c r="E147" s="29"/>
      <c r="F147" s="11"/>
      <c r="G147" s="11"/>
    </row>
    <row r="148" spans="1:7" x14ac:dyDescent="0.25">
      <c r="A148" s="11"/>
      <c r="B148" s="11"/>
      <c r="C148" s="11"/>
      <c r="D148" s="20" t="s">
        <v>454</v>
      </c>
      <c r="E148" s="28">
        <v>1</v>
      </c>
      <c r="F148" s="6">
        <f>G120+G122+G124+G126+G128+G130+G132+G134+G136+G138+G140+G142+G144+G146</f>
        <v>3080.4700000000003</v>
      </c>
      <c r="G148" s="6">
        <f>ROUND(F148*E148,2)</f>
        <v>3080.47</v>
      </c>
    </row>
    <row r="149" spans="1:7" x14ac:dyDescent="0.25">
      <c r="A149" s="11"/>
      <c r="B149" s="11"/>
      <c r="C149" s="11"/>
      <c r="D149" s="20"/>
      <c r="E149" s="28"/>
      <c r="F149" s="6"/>
      <c r="G149" s="6"/>
    </row>
    <row r="150" spans="1:7" x14ac:dyDescent="0.25">
      <c r="A150" s="7" t="s">
        <v>455</v>
      </c>
      <c r="B150" s="7" t="s">
        <v>8</v>
      </c>
      <c r="C150" s="7" t="s">
        <v>9</v>
      </c>
      <c r="D150" s="17" t="s">
        <v>128</v>
      </c>
      <c r="E150" s="27">
        <f>E169</f>
        <v>1</v>
      </c>
      <c r="F150" s="6">
        <f>F169</f>
        <v>2504.5199999999995</v>
      </c>
      <c r="G150" s="6">
        <f>G169</f>
        <v>2504.52</v>
      </c>
    </row>
    <row r="151" spans="1:7" ht="22.5" x14ac:dyDescent="0.25">
      <c r="A151" s="8" t="s">
        <v>456</v>
      </c>
      <c r="B151" s="8" t="s">
        <v>12</v>
      </c>
      <c r="C151" s="8" t="s">
        <v>20</v>
      </c>
      <c r="D151" s="18" t="s">
        <v>129</v>
      </c>
      <c r="E151" s="28">
        <v>1</v>
      </c>
      <c r="F151" s="9">
        <v>1663</v>
      </c>
      <c r="G151" s="10">
        <f>ROUND(E151*F151,2)</f>
        <v>1663</v>
      </c>
    </row>
    <row r="152" spans="1:7" ht="135" x14ac:dyDescent="0.25">
      <c r="A152" s="11"/>
      <c r="B152" s="11"/>
      <c r="C152" s="11"/>
      <c r="D152" s="19" t="s">
        <v>377</v>
      </c>
      <c r="E152" s="29"/>
      <c r="F152" s="11"/>
      <c r="G152" s="11"/>
    </row>
    <row r="153" spans="1:7" x14ac:dyDescent="0.25">
      <c r="A153" s="8" t="s">
        <v>457</v>
      </c>
      <c r="B153" s="8" t="s">
        <v>12</v>
      </c>
      <c r="C153" s="8" t="s">
        <v>20</v>
      </c>
      <c r="D153" s="18" t="s">
        <v>130</v>
      </c>
      <c r="E153" s="28">
        <v>1</v>
      </c>
      <c r="F153" s="9">
        <v>55</v>
      </c>
      <c r="G153" s="10">
        <f>ROUND(E153*F153,2)</f>
        <v>55</v>
      </c>
    </row>
    <row r="154" spans="1:7" ht="33.75" x14ac:dyDescent="0.25">
      <c r="A154" s="11"/>
      <c r="B154" s="11"/>
      <c r="C154" s="11"/>
      <c r="D154" s="19" t="s">
        <v>131</v>
      </c>
      <c r="E154" s="29"/>
      <c r="F154" s="11"/>
      <c r="G154" s="11"/>
    </row>
    <row r="155" spans="1:7" x14ac:dyDescent="0.25">
      <c r="A155" s="8" t="s">
        <v>458</v>
      </c>
      <c r="B155" s="8" t="s">
        <v>12</v>
      </c>
      <c r="C155" s="8" t="s">
        <v>20</v>
      </c>
      <c r="D155" s="18" t="s">
        <v>132</v>
      </c>
      <c r="E155" s="28">
        <v>1</v>
      </c>
      <c r="F155" s="9">
        <v>18</v>
      </c>
      <c r="G155" s="10">
        <f>ROUND(E155*F155,2)</f>
        <v>18</v>
      </c>
    </row>
    <row r="156" spans="1:7" ht="33.75" x14ac:dyDescent="0.25">
      <c r="A156" s="11"/>
      <c r="B156" s="11"/>
      <c r="C156" s="11"/>
      <c r="D156" s="19" t="s">
        <v>131</v>
      </c>
      <c r="E156" s="29"/>
      <c r="F156" s="11"/>
      <c r="G156" s="11"/>
    </row>
    <row r="157" spans="1:7" x14ac:dyDescent="0.25">
      <c r="A157" s="8" t="s">
        <v>459</v>
      </c>
      <c r="B157" s="8" t="s">
        <v>12</v>
      </c>
      <c r="C157" s="8" t="s">
        <v>20</v>
      </c>
      <c r="D157" s="18" t="s">
        <v>133</v>
      </c>
      <c r="E157" s="28">
        <v>1</v>
      </c>
      <c r="F157" s="9">
        <v>39.799999999999997</v>
      </c>
      <c r="G157" s="10">
        <f>ROUND(E157*F157,2)</f>
        <v>39.799999999999997</v>
      </c>
    </row>
    <row r="158" spans="1:7" ht="90" x14ac:dyDescent="0.25">
      <c r="A158" s="11"/>
      <c r="B158" s="11"/>
      <c r="C158" s="11"/>
      <c r="D158" s="19" t="s">
        <v>134</v>
      </c>
      <c r="E158" s="29"/>
      <c r="F158" s="11"/>
      <c r="G158" s="11"/>
    </row>
    <row r="159" spans="1:7" x14ac:dyDescent="0.25">
      <c r="A159" s="8" t="s">
        <v>460</v>
      </c>
      <c r="B159" s="8" t="s">
        <v>12</v>
      </c>
      <c r="C159" s="8" t="s">
        <v>20</v>
      </c>
      <c r="D159" s="18" t="s">
        <v>135</v>
      </c>
      <c r="E159" s="28">
        <v>1</v>
      </c>
      <c r="F159" s="9">
        <v>12.55</v>
      </c>
      <c r="G159" s="10">
        <f>ROUND(E159*F159,2)</f>
        <v>12.55</v>
      </c>
    </row>
    <row r="160" spans="1:7" ht="33.75" x14ac:dyDescent="0.25">
      <c r="A160" s="11"/>
      <c r="B160" s="11"/>
      <c r="C160" s="11"/>
      <c r="D160" s="19" t="s">
        <v>131</v>
      </c>
      <c r="E160" s="29"/>
      <c r="F160" s="11"/>
      <c r="G160" s="11"/>
    </row>
    <row r="161" spans="1:7" ht="22.5" x14ac:dyDescent="0.25">
      <c r="A161" s="8" t="s">
        <v>461</v>
      </c>
      <c r="B161" s="8" t="s">
        <v>12</v>
      </c>
      <c r="C161" s="8" t="s">
        <v>20</v>
      </c>
      <c r="D161" s="18" t="s">
        <v>136</v>
      </c>
      <c r="E161" s="28">
        <v>1</v>
      </c>
      <c r="F161" s="9">
        <v>267.95999999999998</v>
      </c>
      <c r="G161" s="10">
        <f>ROUND(E161*F161,2)</f>
        <v>267.95999999999998</v>
      </c>
    </row>
    <row r="162" spans="1:7" ht="123.75" x14ac:dyDescent="0.25">
      <c r="A162" s="11"/>
      <c r="B162" s="11"/>
      <c r="C162" s="11"/>
      <c r="D162" s="19" t="s">
        <v>137</v>
      </c>
      <c r="E162" s="29"/>
      <c r="F162" s="11"/>
      <c r="G162" s="11"/>
    </row>
    <row r="163" spans="1:7" ht="22.5" x14ac:dyDescent="0.25">
      <c r="A163" s="8" t="s">
        <v>462</v>
      </c>
      <c r="B163" s="8" t="s">
        <v>12</v>
      </c>
      <c r="C163" s="8" t="s">
        <v>20</v>
      </c>
      <c r="D163" s="18" t="s">
        <v>138</v>
      </c>
      <c r="E163" s="28">
        <v>1</v>
      </c>
      <c r="F163" s="9">
        <v>19.989999999999998</v>
      </c>
      <c r="G163" s="10">
        <f>ROUND(E163*F163,2)</f>
        <v>19.989999999999998</v>
      </c>
    </row>
    <row r="164" spans="1:7" ht="33.75" x14ac:dyDescent="0.25">
      <c r="A164" s="11"/>
      <c r="B164" s="11"/>
      <c r="C164" s="11"/>
      <c r="D164" s="19" t="s">
        <v>131</v>
      </c>
      <c r="E164" s="29"/>
      <c r="F164" s="11"/>
      <c r="G164" s="11"/>
    </row>
    <row r="165" spans="1:7" x14ac:dyDescent="0.25">
      <c r="A165" s="8" t="s">
        <v>463</v>
      </c>
      <c r="B165" s="8" t="s">
        <v>12</v>
      </c>
      <c r="C165" s="8" t="s">
        <v>20</v>
      </c>
      <c r="D165" s="18" t="s">
        <v>139</v>
      </c>
      <c r="E165" s="28">
        <v>1</v>
      </c>
      <c r="F165" s="9">
        <v>91.21</v>
      </c>
      <c r="G165" s="10">
        <f>ROUND(E165*F165,2)</f>
        <v>91.21</v>
      </c>
    </row>
    <row r="166" spans="1:7" ht="101.25" x14ac:dyDescent="0.25">
      <c r="A166" s="11"/>
      <c r="B166" s="11"/>
      <c r="C166" s="11"/>
      <c r="D166" s="19" t="s">
        <v>140</v>
      </c>
      <c r="E166" s="29"/>
      <c r="F166" s="11"/>
      <c r="G166" s="11"/>
    </row>
    <row r="167" spans="1:7" x14ac:dyDescent="0.25">
      <c r="A167" s="8" t="s">
        <v>464</v>
      </c>
      <c r="B167" s="8" t="s">
        <v>12</v>
      </c>
      <c r="C167" s="8" t="s">
        <v>20</v>
      </c>
      <c r="D167" s="18" t="s">
        <v>141</v>
      </c>
      <c r="E167" s="28">
        <v>1</v>
      </c>
      <c r="F167" s="9">
        <v>337.01</v>
      </c>
      <c r="G167" s="10">
        <f>ROUND(E167*F167,2)</f>
        <v>337.01</v>
      </c>
    </row>
    <row r="168" spans="1:7" ht="123.75" x14ac:dyDescent="0.25">
      <c r="A168" s="11"/>
      <c r="B168" s="11"/>
      <c r="C168" s="11"/>
      <c r="D168" s="19" t="s">
        <v>142</v>
      </c>
      <c r="E168" s="29"/>
      <c r="F168" s="11"/>
      <c r="G168" s="11"/>
    </row>
    <row r="169" spans="1:7" x14ac:dyDescent="0.25">
      <c r="A169" s="11"/>
      <c r="B169" s="11"/>
      <c r="C169" s="11"/>
      <c r="D169" s="20" t="s">
        <v>465</v>
      </c>
      <c r="E169" s="28">
        <v>1</v>
      </c>
      <c r="F169" s="6">
        <f>G151+G153+G155+G157+G159+G161+G163+G165+G167</f>
        <v>2504.5199999999995</v>
      </c>
      <c r="G169" s="6">
        <f>ROUND(F169*E169,2)</f>
        <v>2504.52</v>
      </c>
    </row>
    <row r="170" spans="1:7" s="33" customFormat="1" x14ac:dyDescent="0.25">
      <c r="A170" s="13"/>
      <c r="B170" s="13"/>
      <c r="C170" s="13"/>
      <c r="D170" s="34"/>
      <c r="E170" s="35"/>
      <c r="F170" s="36"/>
      <c r="G170" s="36"/>
    </row>
    <row r="171" spans="1:7" x14ac:dyDescent="0.25">
      <c r="A171" s="7" t="s">
        <v>466</v>
      </c>
      <c r="B171" s="7" t="s">
        <v>8</v>
      </c>
      <c r="C171" s="7" t="s">
        <v>9</v>
      </c>
      <c r="D171" s="17" t="s">
        <v>143</v>
      </c>
      <c r="E171" s="27">
        <f>E176</f>
        <v>1</v>
      </c>
      <c r="F171" s="6">
        <f>F176</f>
        <v>419.96</v>
      </c>
      <c r="G171" s="6">
        <f>G176</f>
        <v>419.96</v>
      </c>
    </row>
    <row r="172" spans="1:7" x14ac:dyDescent="0.25">
      <c r="A172" s="8" t="s">
        <v>467</v>
      </c>
      <c r="B172" s="8" t="s">
        <v>12</v>
      </c>
      <c r="C172" s="8" t="s">
        <v>20</v>
      </c>
      <c r="D172" s="18" t="s">
        <v>144</v>
      </c>
      <c r="E172" s="28">
        <v>2</v>
      </c>
      <c r="F172" s="9">
        <v>76</v>
      </c>
      <c r="G172" s="10">
        <f>ROUND(E172*F172,2)</f>
        <v>152</v>
      </c>
    </row>
    <row r="173" spans="1:7" ht="56.25" x14ac:dyDescent="0.25">
      <c r="A173" s="11"/>
      <c r="B173" s="11"/>
      <c r="C173" s="11"/>
      <c r="D173" s="19" t="s">
        <v>145</v>
      </c>
      <c r="E173" s="29"/>
      <c r="F173" s="11"/>
      <c r="G173" s="11"/>
    </row>
    <row r="174" spans="1:7" x14ac:dyDescent="0.25">
      <c r="A174" s="8" t="s">
        <v>468</v>
      </c>
      <c r="B174" s="8" t="s">
        <v>12</v>
      </c>
      <c r="C174" s="8" t="s">
        <v>20</v>
      </c>
      <c r="D174" s="18" t="s">
        <v>146</v>
      </c>
      <c r="E174" s="28">
        <v>1</v>
      </c>
      <c r="F174" s="9">
        <v>267.95999999999998</v>
      </c>
      <c r="G174" s="10">
        <f>ROUND(E174*F174,2)</f>
        <v>267.95999999999998</v>
      </c>
    </row>
    <row r="175" spans="1:7" ht="135" x14ac:dyDescent="0.25">
      <c r="A175" s="11"/>
      <c r="B175" s="11"/>
      <c r="C175" s="11"/>
      <c r="D175" s="19" t="s">
        <v>147</v>
      </c>
      <c r="E175" s="29"/>
      <c r="F175" s="11"/>
      <c r="G175" s="11"/>
    </row>
    <row r="176" spans="1:7" x14ac:dyDescent="0.25">
      <c r="A176" s="11"/>
      <c r="B176" s="11"/>
      <c r="C176" s="11"/>
      <c r="D176" s="20" t="s">
        <v>469</v>
      </c>
      <c r="E176" s="28">
        <v>1</v>
      </c>
      <c r="F176" s="6">
        <f>G172+G174</f>
        <v>419.96</v>
      </c>
      <c r="G176" s="6">
        <f>ROUND(F176*E176,2)</f>
        <v>419.96</v>
      </c>
    </row>
    <row r="177" spans="1:7" x14ac:dyDescent="0.25">
      <c r="A177" s="7" t="s">
        <v>470</v>
      </c>
      <c r="B177" s="7" t="s">
        <v>8</v>
      </c>
      <c r="C177" s="7" t="s">
        <v>9</v>
      </c>
      <c r="D177" s="17" t="s">
        <v>148</v>
      </c>
      <c r="E177" s="27">
        <f>E202</f>
        <v>1</v>
      </c>
      <c r="F177" s="6">
        <f>F202</f>
        <v>5761.6299999999992</v>
      </c>
      <c r="G177" s="6">
        <f>G202</f>
        <v>5761.63</v>
      </c>
    </row>
    <row r="178" spans="1:7" ht="22.5" x14ac:dyDescent="0.25">
      <c r="A178" s="8" t="s">
        <v>471</v>
      </c>
      <c r="B178" s="8" t="s">
        <v>12</v>
      </c>
      <c r="C178" s="8" t="s">
        <v>4</v>
      </c>
      <c r="D178" s="18" t="s">
        <v>149</v>
      </c>
      <c r="E178" s="28">
        <v>1</v>
      </c>
      <c r="F178" s="9">
        <v>99.85</v>
      </c>
      <c r="G178" s="10">
        <f>ROUND(E178*F178,2)</f>
        <v>99.85</v>
      </c>
    </row>
    <row r="179" spans="1:7" ht="326.25" x14ac:dyDescent="0.25">
      <c r="A179" s="11"/>
      <c r="B179" s="11"/>
      <c r="C179" s="11"/>
      <c r="D179" s="19" t="s">
        <v>150</v>
      </c>
      <c r="E179" s="29"/>
      <c r="F179" s="11"/>
      <c r="G179" s="11"/>
    </row>
    <row r="180" spans="1:7" x14ac:dyDescent="0.25">
      <c r="A180" s="8" t="s">
        <v>473</v>
      </c>
      <c r="B180" s="8" t="s">
        <v>12</v>
      </c>
      <c r="C180" s="8" t="s">
        <v>13</v>
      </c>
      <c r="D180" s="18" t="s">
        <v>151</v>
      </c>
      <c r="E180" s="28">
        <v>150</v>
      </c>
      <c r="F180" s="9">
        <v>14.43</v>
      </c>
      <c r="G180" s="10">
        <f>ROUND(E180*F180,2)</f>
        <v>2164.5</v>
      </c>
    </row>
    <row r="181" spans="1:7" ht="303.75" x14ac:dyDescent="0.25">
      <c r="A181" s="11"/>
      <c r="B181" s="11"/>
      <c r="C181" s="11"/>
      <c r="D181" s="19" t="s">
        <v>152</v>
      </c>
      <c r="E181" s="29"/>
      <c r="F181" s="11"/>
      <c r="G181" s="11"/>
    </row>
    <row r="182" spans="1:7" x14ac:dyDescent="0.25">
      <c r="A182" s="8" t="s">
        <v>474</v>
      </c>
      <c r="B182" s="8" t="s">
        <v>12</v>
      </c>
      <c r="C182" s="8" t="s">
        <v>13</v>
      </c>
      <c r="D182" s="18" t="s">
        <v>153</v>
      </c>
      <c r="E182" s="28">
        <v>20</v>
      </c>
      <c r="F182" s="9">
        <v>11.76</v>
      </c>
      <c r="G182" s="10">
        <f>ROUND(E182*F182,2)</f>
        <v>235.2</v>
      </c>
    </row>
    <row r="183" spans="1:7" ht="315" x14ac:dyDescent="0.25">
      <c r="A183" s="11"/>
      <c r="B183" s="11"/>
      <c r="C183" s="11"/>
      <c r="D183" s="19" t="s">
        <v>154</v>
      </c>
      <c r="E183" s="29"/>
      <c r="F183" s="11"/>
      <c r="G183" s="11"/>
    </row>
    <row r="184" spans="1:7" x14ac:dyDescent="0.25">
      <c r="A184" s="8" t="s">
        <v>475</v>
      </c>
      <c r="B184" s="8" t="s">
        <v>12</v>
      </c>
      <c r="C184" s="8" t="s">
        <v>20</v>
      </c>
      <c r="D184" s="18" t="s">
        <v>155</v>
      </c>
      <c r="E184" s="28">
        <v>1</v>
      </c>
      <c r="F184" s="9">
        <v>26.79</v>
      </c>
      <c r="G184" s="10">
        <f>ROUND(E184*F184,2)</f>
        <v>26.79</v>
      </c>
    </row>
    <row r="185" spans="1:7" ht="112.5" x14ac:dyDescent="0.25">
      <c r="A185" s="11"/>
      <c r="B185" s="11"/>
      <c r="C185" s="11"/>
      <c r="D185" s="19" t="s">
        <v>156</v>
      </c>
      <c r="E185" s="29"/>
      <c r="F185" s="11"/>
      <c r="G185" s="11"/>
    </row>
    <row r="186" spans="1:7" x14ac:dyDescent="0.25">
      <c r="A186" s="8" t="s">
        <v>476</v>
      </c>
      <c r="B186" s="8" t="s">
        <v>12</v>
      </c>
      <c r="C186" s="8" t="s">
        <v>20</v>
      </c>
      <c r="D186" s="18" t="s">
        <v>157</v>
      </c>
      <c r="E186" s="28">
        <v>3</v>
      </c>
      <c r="F186" s="9">
        <v>21.47</v>
      </c>
      <c r="G186" s="10">
        <f>ROUND(E186*F186,2)</f>
        <v>64.41</v>
      </c>
    </row>
    <row r="187" spans="1:7" ht="78.75" x14ac:dyDescent="0.25">
      <c r="A187" s="11"/>
      <c r="B187" s="11"/>
      <c r="C187" s="11"/>
      <c r="D187" s="19" t="s">
        <v>158</v>
      </c>
      <c r="E187" s="29"/>
      <c r="F187" s="11"/>
      <c r="G187" s="11"/>
    </row>
    <row r="188" spans="1:7" x14ac:dyDescent="0.25">
      <c r="A188" s="8" t="s">
        <v>477</v>
      </c>
      <c r="B188" s="8" t="s">
        <v>12</v>
      </c>
      <c r="C188" s="8" t="s">
        <v>160</v>
      </c>
      <c r="D188" s="18" t="s">
        <v>159</v>
      </c>
      <c r="E188" s="28">
        <v>1</v>
      </c>
      <c r="F188" s="9">
        <v>150</v>
      </c>
      <c r="G188" s="10">
        <f>ROUND(E188*F188,2)</f>
        <v>150</v>
      </c>
    </row>
    <row r="189" spans="1:7" ht="67.5" x14ac:dyDescent="0.25">
      <c r="A189" s="11"/>
      <c r="B189" s="11"/>
      <c r="C189" s="11"/>
      <c r="D189" s="19" t="s">
        <v>161</v>
      </c>
      <c r="E189" s="29"/>
      <c r="F189" s="11"/>
      <c r="G189" s="11"/>
    </row>
    <row r="190" spans="1:7" x14ac:dyDescent="0.25">
      <c r="A190" s="8" t="s">
        <v>478</v>
      </c>
      <c r="B190" s="8" t="s">
        <v>12</v>
      </c>
      <c r="C190" s="8" t="s">
        <v>20</v>
      </c>
      <c r="D190" s="18" t="s">
        <v>162</v>
      </c>
      <c r="E190" s="28">
        <v>1</v>
      </c>
      <c r="F190" s="9">
        <v>1316.2</v>
      </c>
      <c r="G190" s="10">
        <f>ROUND(E190*F190,2)</f>
        <v>1316.2</v>
      </c>
    </row>
    <row r="191" spans="1:7" ht="180" x14ac:dyDescent="0.25">
      <c r="A191" s="11"/>
      <c r="B191" s="11"/>
      <c r="C191" s="11"/>
      <c r="D191" s="19" t="s">
        <v>163</v>
      </c>
      <c r="E191" s="29"/>
      <c r="F191" s="11"/>
      <c r="G191" s="11"/>
    </row>
    <row r="192" spans="1:7" x14ac:dyDescent="0.25">
      <c r="A192" s="8" t="s">
        <v>479</v>
      </c>
      <c r="B192" s="8" t="s">
        <v>12</v>
      </c>
      <c r="C192" s="8" t="s">
        <v>20</v>
      </c>
      <c r="D192" s="18" t="s">
        <v>375</v>
      </c>
      <c r="E192" s="28">
        <v>1</v>
      </c>
      <c r="F192" s="9">
        <v>112.54</v>
      </c>
      <c r="G192" s="10">
        <f>ROUND(E192*F192,2)</f>
        <v>112.54</v>
      </c>
    </row>
    <row r="193" spans="1:7" ht="258.75" x14ac:dyDescent="0.25">
      <c r="A193" s="11"/>
      <c r="B193" s="11"/>
      <c r="C193" s="11"/>
      <c r="D193" s="19" t="s">
        <v>376</v>
      </c>
      <c r="E193" s="29"/>
      <c r="F193" s="11"/>
      <c r="G193" s="11"/>
    </row>
    <row r="194" spans="1:7" x14ac:dyDescent="0.25">
      <c r="A194" s="8" t="s">
        <v>480</v>
      </c>
      <c r="B194" s="8" t="s">
        <v>12</v>
      </c>
      <c r="C194" s="8" t="s">
        <v>20</v>
      </c>
      <c r="D194" s="18" t="s">
        <v>164</v>
      </c>
      <c r="E194" s="28">
        <v>1</v>
      </c>
      <c r="F194" s="9">
        <v>126.35</v>
      </c>
      <c r="G194" s="10">
        <f>ROUND(E194*F194,2)</f>
        <v>126.35</v>
      </c>
    </row>
    <row r="195" spans="1:7" ht="258.75" x14ac:dyDescent="0.25">
      <c r="A195" s="11"/>
      <c r="B195" s="11"/>
      <c r="C195" s="11"/>
      <c r="D195" s="19" t="s">
        <v>371</v>
      </c>
      <c r="E195" s="29"/>
      <c r="F195" s="11"/>
      <c r="G195" s="11"/>
    </row>
    <row r="196" spans="1:7" x14ac:dyDescent="0.25">
      <c r="A196" s="8" t="s">
        <v>481</v>
      </c>
      <c r="B196" s="8" t="s">
        <v>12</v>
      </c>
      <c r="C196" s="8" t="s">
        <v>20</v>
      </c>
      <c r="D196" s="18" t="s">
        <v>165</v>
      </c>
      <c r="E196" s="28">
        <v>3</v>
      </c>
      <c r="F196" s="9">
        <v>143.37</v>
      </c>
      <c r="G196" s="10">
        <f>ROUND(E196*F196,2)</f>
        <v>430.11</v>
      </c>
    </row>
    <row r="197" spans="1:7" ht="258.75" x14ac:dyDescent="0.25">
      <c r="A197" s="11"/>
      <c r="B197" s="11"/>
      <c r="C197" s="11"/>
      <c r="D197" s="19" t="s">
        <v>372</v>
      </c>
      <c r="E197" s="29"/>
      <c r="F197" s="11"/>
      <c r="G197" s="11"/>
    </row>
    <row r="198" spans="1:7" x14ac:dyDescent="0.25">
      <c r="A198" s="8" t="s">
        <v>482</v>
      </c>
      <c r="B198" s="8" t="s">
        <v>12</v>
      </c>
      <c r="C198" s="8" t="s">
        <v>20</v>
      </c>
      <c r="D198" s="18" t="s">
        <v>166</v>
      </c>
      <c r="E198" s="28">
        <v>2</v>
      </c>
      <c r="F198" s="9">
        <v>177.37</v>
      </c>
      <c r="G198" s="10">
        <f>ROUND(E198*F198,2)</f>
        <v>354.74</v>
      </c>
    </row>
    <row r="199" spans="1:7" ht="219" customHeight="1" x14ac:dyDescent="0.25">
      <c r="A199" s="11"/>
      <c r="B199" s="11"/>
      <c r="C199" s="11"/>
      <c r="D199" s="19" t="s">
        <v>373</v>
      </c>
      <c r="E199" s="29"/>
      <c r="F199" s="11"/>
      <c r="G199" s="11"/>
    </row>
    <row r="200" spans="1:7" x14ac:dyDescent="0.25">
      <c r="A200" s="8" t="s">
        <v>483</v>
      </c>
      <c r="B200" s="8" t="s">
        <v>12</v>
      </c>
      <c r="C200" s="8" t="s">
        <v>20</v>
      </c>
      <c r="D200" s="18" t="s">
        <v>167</v>
      </c>
      <c r="E200" s="28">
        <v>4</v>
      </c>
      <c r="F200" s="9">
        <v>198.37</v>
      </c>
      <c r="G200" s="10">
        <f>ROUND(E200*F200,2)</f>
        <v>793.48</v>
      </c>
    </row>
    <row r="201" spans="1:7" ht="222" customHeight="1" x14ac:dyDescent="0.25">
      <c r="A201" s="11"/>
      <c r="B201" s="11"/>
      <c r="C201" s="11"/>
      <c r="D201" s="19" t="s">
        <v>374</v>
      </c>
      <c r="E201" s="29"/>
      <c r="F201" s="11"/>
      <c r="G201" s="11"/>
    </row>
    <row r="202" spans="1:7" x14ac:dyDescent="0.25">
      <c r="A202" s="11"/>
      <c r="B202" s="11"/>
      <c r="C202" s="11"/>
      <c r="D202" s="20" t="s">
        <v>472</v>
      </c>
      <c r="E202" s="28">
        <v>1</v>
      </c>
      <c r="F202" s="6">
        <f>G178+G180+G182+G184+G186+G188+G190+G194+G196+G198+G200</f>
        <v>5761.6299999999992</v>
      </c>
      <c r="G202" s="6">
        <f>ROUND(F202*E202,2)</f>
        <v>5761.63</v>
      </c>
    </row>
    <row r="203" spans="1:7" s="33" customFormat="1" ht="15" customHeight="1" x14ac:dyDescent="0.25">
      <c r="A203" s="13"/>
      <c r="B203" s="13"/>
      <c r="C203" s="13"/>
      <c r="D203" s="32"/>
      <c r="E203" s="31"/>
      <c r="F203" s="13"/>
      <c r="G203" s="13"/>
    </row>
    <row r="204" spans="1:7" x14ac:dyDescent="0.25">
      <c r="A204" s="7" t="s">
        <v>484</v>
      </c>
      <c r="B204" s="7" t="s">
        <v>8</v>
      </c>
      <c r="C204" s="7" t="s">
        <v>9</v>
      </c>
      <c r="D204" s="17" t="s">
        <v>168</v>
      </c>
      <c r="E204" s="27">
        <f>E207</f>
        <v>1</v>
      </c>
      <c r="F204" s="6">
        <f>F207</f>
        <v>38.86</v>
      </c>
      <c r="G204" s="6">
        <f>G207</f>
        <v>38.86</v>
      </c>
    </row>
    <row r="205" spans="1:7" x14ac:dyDescent="0.25">
      <c r="A205" s="8" t="s">
        <v>485</v>
      </c>
      <c r="B205" s="8" t="s">
        <v>12</v>
      </c>
      <c r="C205" s="8" t="s">
        <v>20</v>
      </c>
      <c r="D205" s="18" t="s">
        <v>169</v>
      </c>
      <c r="E205" s="28">
        <v>1</v>
      </c>
      <c r="F205" s="9">
        <v>38.86</v>
      </c>
      <c r="G205" s="10">
        <f>ROUND(E205*F205,2)</f>
        <v>38.86</v>
      </c>
    </row>
    <row r="206" spans="1:7" ht="90" x14ac:dyDescent="0.25">
      <c r="A206" s="11"/>
      <c r="B206" s="11"/>
      <c r="C206" s="11"/>
      <c r="D206" s="19" t="s">
        <v>170</v>
      </c>
      <c r="E206" s="29"/>
      <c r="F206" s="11"/>
      <c r="G206" s="11"/>
    </row>
    <row r="207" spans="1:7" x14ac:dyDescent="0.25">
      <c r="A207" s="11"/>
      <c r="B207" s="11"/>
      <c r="C207" s="11"/>
      <c r="D207" s="20" t="s">
        <v>486</v>
      </c>
      <c r="E207" s="28">
        <v>1</v>
      </c>
      <c r="F207" s="6">
        <f>G205</f>
        <v>38.86</v>
      </c>
      <c r="G207" s="6">
        <f>ROUND(F207*E207,2)</f>
        <v>38.86</v>
      </c>
    </row>
    <row r="208" spans="1:7" s="33" customFormat="1" ht="15" customHeight="1" x14ac:dyDescent="0.25">
      <c r="A208" s="13"/>
      <c r="B208" s="13"/>
      <c r="C208" s="13"/>
      <c r="D208" s="32"/>
      <c r="E208" s="31"/>
      <c r="F208" s="13"/>
      <c r="G208" s="13"/>
    </row>
    <row r="209" spans="1:7" x14ac:dyDescent="0.25">
      <c r="A209" s="7" t="s">
        <v>487</v>
      </c>
      <c r="B209" s="7" t="s">
        <v>8</v>
      </c>
      <c r="C209" s="7" t="s">
        <v>9</v>
      </c>
      <c r="D209" s="17" t="s">
        <v>171</v>
      </c>
      <c r="E209" s="27">
        <f>E218</f>
        <v>1</v>
      </c>
      <c r="F209" s="6">
        <f>F218</f>
        <v>750</v>
      </c>
      <c r="G209" s="6">
        <f>G218</f>
        <v>750</v>
      </c>
    </row>
    <row r="210" spans="1:7" x14ac:dyDescent="0.25">
      <c r="A210" s="8" t="s">
        <v>489</v>
      </c>
      <c r="B210" s="8" t="s">
        <v>12</v>
      </c>
      <c r="C210" s="8" t="s">
        <v>4</v>
      </c>
      <c r="D210" s="18" t="s">
        <v>172</v>
      </c>
      <c r="E210" s="28">
        <v>1</v>
      </c>
      <c r="F210" s="9">
        <v>180</v>
      </c>
      <c r="G210" s="10">
        <f>ROUND(E210*F210,2)</f>
        <v>180</v>
      </c>
    </row>
    <row r="211" spans="1:7" ht="165" customHeight="1" x14ac:dyDescent="0.25">
      <c r="A211" s="11"/>
      <c r="B211" s="11"/>
      <c r="C211" s="11"/>
      <c r="D211" s="19" t="s">
        <v>173</v>
      </c>
      <c r="E211" s="29"/>
      <c r="F211" s="11"/>
      <c r="G211" s="11"/>
    </row>
    <row r="212" spans="1:7" x14ac:dyDescent="0.25">
      <c r="A212" s="8" t="s">
        <v>490</v>
      </c>
      <c r="B212" s="8" t="s">
        <v>12</v>
      </c>
      <c r="C212" s="8" t="s">
        <v>4</v>
      </c>
      <c r="D212" s="18" t="s">
        <v>174</v>
      </c>
      <c r="E212" s="28">
        <v>1</v>
      </c>
      <c r="F212" s="9">
        <v>300</v>
      </c>
      <c r="G212" s="10">
        <f>ROUND(E212*F212,2)</f>
        <v>300</v>
      </c>
    </row>
    <row r="213" spans="1:7" ht="78.75" x14ac:dyDescent="0.25">
      <c r="A213" s="11"/>
      <c r="B213" s="11"/>
      <c r="C213" s="11"/>
      <c r="D213" s="19" t="s">
        <v>175</v>
      </c>
      <c r="E213" s="29"/>
      <c r="F213" s="11"/>
      <c r="G213" s="11"/>
    </row>
    <row r="214" spans="1:7" x14ac:dyDescent="0.25">
      <c r="A214" s="8" t="s">
        <v>491</v>
      </c>
      <c r="B214" s="8" t="s">
        <v>12</v>
      </c>
      <c r="C214" s="8" t="s">
        <v>4</v>
      </c>
      <c r="D214" s="18" t="s">
        <v>176</v>
      </c>
      <c r="E214" s="28">
        <v>1</v>
      </c>
      <c r="F214" s="9">
        <v>150</v>
      </c>
      <c r="G214" s="10">
        <f>ROUND(E214*F214,2)</f>
        <v>150</v>
      </c>
    </row>
    <row r="215" spans="1:7" ht="109.5" customHeight="1" x14ac:dyDescent="0.25">
      <c r="A215" s="11"/>
      <c r="B215" s="11"/>
      <c r="C215" s="11"/>
      <c r="D215" s="19" t="s">
        <v>177</v>
      </c>
      <c r="E215" s="29"/>
      <c r="F215" s="11"/>
      <c r="G215" s="11"/>
    </row>
    <row r="216" spans="1:7" x14ac:dyDescent="0.25">
      <c r="A216" s="8" t="s">
        <v>492</v>
      </c>
      <c r="B216" s="8" t="s">
        <v>12</v>
      </c>
      <c r="C216" s="8" t="s">
        <v>4</v>
      </c>
      <c r="D216" s="18" t="s">
        <v>178</v>
      </c>
      <c r="E216" s="28">
        <v>1</v>
      </c>
      <c r="F216" s="9">
        <v>120</v>
      </c>
      <c r="G216" s="10">
        <f>ROUND(E216*F216,2)</f>
        <v>120</v>
      </c>
    </row>
    <row r="217" spans="1:7" ht="409.5" x14ac:dyDescent="0.25">
      <c r="A217" s="11"/>
      <c r="B217" s="11"/>
      <c r="C217" s="11"/>
      <c r="D217" s="19" t="s">
        <v>179</v>
      </c>
      <c r="E217" s="29"/>
      <c r="F217" s="11"/>
      <c r="G217" s="11"/>
    </row>
    <row r="218" spans="1:7" x14ac:dyDescent="0.25">
      <c r="A218" s="11"/>
      <c r="B218" s="11"/>
      <c r="C218" s="11"/>
      <c r="D218" s="20" t="s">
        <v>488</v>
      </c>
      <c r="E218" s="28">
        <v>1</v>
      </c>
      <c r="F218" s="6">
        <f>G210+G212+G214+G216</f>
        <v>750</v>
      </c>
      <c r="G218" s="6">
        <f>ROUND(F218*E218,2)</f>
        <v>750</v>
      </c>
    </row>
    <row r="219" spans="1:7" x14ac:dyDescent="0.25">
      <c r="A219" s="11"/>
      <c r="B219" s="11"/>
      <c r="C219" s="11"/>
      <c r="D219" s="20" t="s">
        <v>493</v>
      </c>
      <c r="E219" s="28">
        <v>1</v>
      </c>
      <c r="F219" s="6">
        <f>G92+G96+G119+G150+G171+G177+G204+G209</f>
        <v>16745.580000000002</v>
      </c>
      <c r="G219" s="6">
        <f>ROUND(F219*E219,2)</f>
        <v>16745.580000000002</v>
      </c>
    </row>
    <row r="220" spans="1:7" x14ac:dyDescent="0.25">
      <c r="A220" s="11"/>
      <c r="B220" s="11"/>
      <c r="C220" s="11"/>
      <c r="D220" s="20"/>
      <c r="E220" s="28"/>
      <c r="F220" s="6"/>
      <c r="G220" s="6"/>
    </row>
    <row r="221" spans="1:7" x14ac:dyDescent="0.25">
      <c r="A221" s="5" t="s">
        <v>494</v>
      </c>
      <c r="B221" s="5" t="s">
        <v>8</v>
      </c>
      <c r="C221" s="5" t="s">
        <v>9</v>
      </c>
      <c r="D221" s="16" t="s">
        <v>180</v>
      </c>
      <c r="E221" s="26">
        <f>E331</f>
        <v>1</v>
      </c>
      <c r="F221" s="6">
        <f>F331</f>
        <v>3528.8500000000004</v>
      </c>
      <c r="G221" s="6">
        <f>G331</f>
        <v>3528.85</v>
      </c>
    </row>
    <row r="222" spans="1:7" x14ac:dyDescent="0.25">
      <c r="A222" s="7"/>
      <c r="B222" s="7" t="s">
        <v>418</v>
      </c>
      <c r="C222" s="7" t="s">
        <v>9</v>
      </c>
      <c r="D222" s="17" t="s">
        <v>81</v>
      </c>
      <c r="E222" s="27"/>
      <c r="F222" s="6"/>
      <c r="G222" s="6"/>
    </row>
    <row r="223" spans="1:7" ht="135" x14ac:dyDescent="0.25">
      <c r="A223" s="11"/>
      <c r="B223" s="11"/>
      <c r="C223" s="11"/>
      <c r="D223" s="19" t="s">
        <v>181</v>
      </c>
      <c r="E223" s="29"/>
      <c r="F223" s="11"/>
      <c r="G223" s="11"/>
    </row>
    <row r="224" spans="1:7" x14ac:dyDescent="0.25">
      <c r="A224" s="7" t="s">
        <v>495</v>
      </c>
      <c r="B224" s="7" t="s">
        <v>8</v>
      </c>
      <c r="C224" s="7" t="s">
        <v>9</v>
      </c>
      <c r="D224" s="17" t="s">
        <v>182</v>
      </c>
      <c r="E224" s="27">
        <f>E229</f>
        <v>1</v>
      </c>
      <c r="F224" s="6">
        <f>F229</f>
        <v>190</v>
      </c>
      <c r="G224" s="6">
        <f>G229</f>
        <v>190</v>
      </c>
    </row>
    <row r="225" spans="1:7" x14ac:dyDescent="0.25">
      <c r="A225" s="8" t="s">
        <v>496</v>
      </c>
      <c r="B225" s="8" t="s">
        <v>12</v>
      </c>
      <c r="C225" s="8" t="s">
        <v>20</v>
      </c>
      <c r="D225" s="18" t="s">
        <v>183</v>
      </c>
      <c r="E225" s="28">
        <v>1</v>
      </c>
      <c r="F225" s="9">
        <v>30</v>
      </c>
      <c r="G225" s="10">
        <f>ROUND(E225*F225,2)</f>
        <v>30</v>
      </c>
    </row>
    <row r="226" spans="1:7" ht="56.25" x14ac:dyDescent="0.25">
      <c r="A226" s="11"/>
      <c r="B226" s="11"/>
      <c r="C226" s="11"/>
      <c r="D226" s="19" t="s">
        <v>184</v>
      </c>
      <c r="E226" s="29"/>
      <c r="F226" s="11"/>
      <c r="G226" s="11"/>
    </row>
    <row r="227" spans="1:7" x14ac:dyDescent="0.25">
      <c r="A227" s="8" t="s">
        <v>497</v>
      </c>
      <c r="B227" s="8" t="s">
        <v>12</v>
      </c>
      <c r="C227" s="8" t="s">
        <v>20</v>
      </c>
      <c r="D227" s="18" t="s">
        <v>185</v>
      </c>
      <c r="E227" s="28">
        <v>1</v>
      </c>
      <c r="F227" s="9">
        <v>160</v>
      </c>
      <c r="G227" s="10">
        <f>ROUND(E227*F227,2)</f>
        <v>160</v>
      </c>
    </row>
    <row r="228" spans="1:7" ht="56.25" x14ac:dyDescent="0.25">
      <c r="A228" s="11"/>
      <c r="B228" s="11"/>
      <c r="C228" s="11"/>
      <c r="D228" s="19" t="s">
        <v>186</v>
      </c>
      <c r="E228" s="29"/>
      <c r="F228" s="11"/>
      <c r="G228" s="11"/>
    </row>
    <row r="229" spans="1:7" x14ac:dyDescent="0.25">
      <c r="A229" s="11"/>
      <c r="B229" s="11"/>
      <c r="C229" s="11"/>
      <c r="D229" s="20" t="s">
        <v>498</v>
      </c>
      <c r="E229" s="28">
        <v>1</v>
      </c>
      <c r="F229" s="6">
        <f>G225+G227</f>
        <v>190</v>
      </c>
      <c r="G229" s="6">
        <f>ROUND(F229*E229,2)</f>
        <v>190</v>
      </c>
    </row>
    <row r="230" spans="1:7" x14ac:dyDescent="0.25">
      <c r="A230" s="11"/>
      <c r="B230" s="11"/>
      <c r="C230" s="11"/>
      <c r="D230" s="20"/>
      <c r="E230" s="28"/>
      <c r="F230" s="6"/>
      <c r="G230" s="6"/>
    </row>
    <row r="231" spans="1:7" x14ac:dyDescent="0.25">
      <c r="A231" s="7" t="s">
        <v>499</v>
      </c>
      <c r="B231" s="7" t="s">
        <v>8</v>
      </c>
      <c r="C231" s="7" t="s">
        <v>9</v>
      </c>
      <c r="D231" s="17" t="s">
        <v>187</v>
      </c>
      <c r="E231" s="27">
        <f>E238</f>
        <v>1</v>
      </c>
      <c r="F231" s="6">
        <f>F238</f>
        <v>222.01999999999998</v>
      </c>
      <c r="G231" s="6">
        <f>G238</f>
        <v>222.02</v>
      </c>
    </row>
    <row r="232" spans="1:7" ht="22.5" x14ac:dyDescent="0.25">
      <c r="A232" s="8" t="s">
        <v>501</v>
      </c>
      <c r="B232" s="8" t="s">
        <v>12</v>
      </c>
      <c r="C232" s="8" t="s">
        <v>20</v>
      </c>
      <c r="D232" s="18" t="s">
        <v>188</v>
      </c>
      <c r="E232" s="28">
        <v>0</v>
      </c>
      <c r="F232" s="9">
        <v>132.25</v>
      </c>
      <c r="G232" s="10">
        <f>ROUND(E232*F232,2)</f>
        <v>0</v>
      </c>
    </row>
    <row r="233" spans="1:7" ht="191.25" x14ac:dyDescent="0.25">
      <c r="A233" s="11"/>
      <c r="B233" s="11"/>
      <c r="C233" s="11"/>
      <c r="D233" s="19" t="s">
        <v>189</v>
      </c>
      <c r="E233" s="29"/>
      <c r="F233" s="11"/>
      <c r="G233" s="11"/>
    </row>
    <row r="234" spans="1:7" x14ac:dyDescent="0.25">
      <c r="A234" s="8" t="s">
        <v>500</v>
      </c>
      <c r="B234" s="8" t="s">
        <v>12</v>
      </c>
      <c r="C234" s="8" t="s">
        <v>4</v>
      </c>
      <c r="D234" s="18" t="s">
        <v>190</v>
      </c>
      <c r="E234" s="28">
        <v>1</v>
      </c>
      <c r="F234" s="9">
        <v>114.32</v>
      </c>
      <c r="G234" s="10">
        <f>ROUND(E234*F234,2)</f>
        <v>114.32</v>
      </c>
    </row>
    <row r="235" spans="1:7" ht="59.25" customHeight="1" x14ac:dyDescent="0.25">
      <c r="A235" s="11"/>
      <c r="B235" s="11"/>
      <c r="C235" s="11"/>
      <c r="D235" s="19" t="s">
        <v>191</v>
      </c>
      <c r="E235" s="29"/>
      <c r="F235" s="11"/>
      <c r="G235" s="11"/>
    </row>
    <row r="236" spans="1:7" x14ac:dyDescent="0.25">
      <c r="A236" s="8" t="s">
        <v>502</v>
      </c>
      <c r="B236" s="8" t="s">
        <v>12</v>
      </c>
      <c r="C236" s="8" t="s">
        <v>13</v>
      </c>
      <c r="D236" s="18" t="s">
        <v>192</v>
      </c>
      <c r="E236" s="28">
        <v>15</v>
      </c>
      <c r="F236" s="9">
        <v>7.18</v>
      </c>
      <c r="G236" s="10">
        <f>ROUND(E236*F236,2)</f>
        <v>107.7</v>
      </c>
    </row>
    <row r="237" spans="1:7" ht="250.5" customHeight="1" x14ac:dyDescent="0.25">
      <c r="A237" s="11"/>
      <c r="B237" s="11"/>
      <c r="C237" s="11"/>
      <c r="D237" s="19" t="s">
        <v>193</v>
      </c>
      <c r="E237" s="29"/>
      <c r="F237" s="11"/>
      <c r="G237" s="11"/>
    </row>
    <row r="238" spans="1:7" x14ac:dyDescent="0.25">
      <c r="A238" s="11"/>
      <c r="B238" s="11"/>
      <c r="C238" s="11"/>
      <c r="D238" s="20" t="s">
        <v>503</v>
      </c>
      <c r="E238" s="28">
        <v>1</v>
      </c>
      <c r="F238" s="6">
        <f>G232+G234+G236</f>
        <v>222.01999999999998</v>
      </c>
      <c r="G238" s="6">
        <f>ROUND(F238*E238,2)</f>
        <v>222.02</v>
      </c>
    </row>
    <row r="239" spans="1:7" s="33" customFormat="1" ht="15.75" customHeight="1" x14ac:dyDescent="0.25">
      <c r="A239" s="13"/>
      <c r="B239" s="13"/>
      <c r="C239" s="13"/>
      <c r="D239" s="32"/>
      <c r="E239" s="31"/>
      <c r="F239" s="13"/>
      <c r="G239" s="13"/>
    </row>
    <row r="240" spans="1:7" x14ac:dyDescent="0.25">
      <c r="A240" s="7" t="s">
        <v>504</v>
      </c>
      <c r="B240" s="7" t="s">
        <v>8</v>
      </c>
      <c r="C240" s="7" t="s">
        <v>9</v>
      </c>
      <c r="D240" s="17" t="s">
        <v>194</v>
      </c>
      <c r="E240" s="27">
        <f>E257</f>
        <v>1</v>
      </c>
      <c r="F240" s="6">
        <f>F257</f>
        <v>434.1</v>
      </c>
      <c r="G240" s="6">
        <f>G257</f>
        <v>434.1</v>
      </c>
    </row>
    <row r="241" spans="1:7" x14ac:dyDescent="0.25">
      <c r="A241" s="8" t="s">
        <v>505</v>
      </c>
      <c r="B241" s="8" t="s">
        <v>12</v>
      </c>
      <c r="C241" s="8" t="s">
        <v>20</v>
      </c>
      <c r="D241" s="18" t="s">
        <v>195</v>
      </c>
      <c r="E241" s="28">
        <v>1</v>
      </c>
      <c r="F241" s="9">
        <v>85</v>
      </c>
      <c r="G241" s="10">
        <f>ROUND(E241*F241,2)</f>
        <v>85</v>
      </c>
    </row>
    <row r="242" spans="1:7" ht="73.5" customHeight="1" x14ac:dyDescent="0.25">
      <c r="A242" s="11"/>
      <c r="B242" s="11"/>
      <c r="C242" s="11"/>
      <c r="D242" s="19" t="s">
        <v>196</v>
      </c>
      <c r="E242" s="29"/>
      <c r="F242" s="11"/>
      <c r="G242" s="11"/>
    </row>
    <row r="243" spans="1:7" x14ac:dyDescent="0.25">
      <c r="A243" s="8" t="s">
        <v>506</v>
      </c>
      <c r="B243" s="8" t="s">
        <v>12</v>
      </c>
      <c r="C243" s="8" t="s">
        <v>20</v>
      </c>
      <c r="D243" s="18" t="s">
        <v>197</v>
      </c>
      <c r="E243" s="28">
        <v>1</v>
      </c>
      <c r="F243" s="9">
        <v>60</v>
      </c>
      <c r="G243" s="10">
        <f>ROUND(E243*F243,2)</f>
        <v>60</v>
      </c>
    </row>
    <row r="244" spans="1:7" ht="52.5" customHeight="1" x14ac:dyDescent="0.25">
      <c r="A244" s="11"/>
      <c r="B244" s="11"/>
      <c r="C244" s="11"/>
      <c r="D244" s="19" t="s">
        <v>198</v>
      </c>
      <c r="E244" s="29"/>
      <c r="F244" s="11"/>
      <c r="G244" s="11"/>
    </row>
    <row r="245" spans="1:7" x14ac:dyDescent="0.25">
      <c r="A245" s="8" t="s">
        <v>507</v>
      </c>
      <c r="B245" s="8" t="s">
        <v>12</v>
      </c>
      <c r="C245" s="8" t="s">
        <v>20</v>
      </c>
      <c r="D245" s="18" t="s">
        <v>199</v>
      </c>
      <c r="E245" s="28">
        <v>2</v>
      </c>
      <c r="F245" s="9">
        <v>72</v>
      </c>
      <c r="G245" s="10">
        <f>ROUND(E245*F245,2)</f>
        <v>144</v>
      </c>
    </row>
    <row r="246" spans="1:7" ht="63" customHeight="1" x14ac:dyDescent="0.25">
      <c r="A246" s="11"/>
      <c r="B246" s="11"/>
      <c r="C246" s="11"/>
      <c r="D246" s="19" t="s">
        <v>200</v>
      </c>
      <c r="E246" s="29"/>
      <c r="F246" s="11"/>
      <c r="G246" s="11"/>
    </row>
    <row r="247" spans="1:7" x14ac:dyDescent="0.25">
      <c r="A247" s="8" t="s">
        <v>508</v>
      </c>
      <c r="B247" s="8" t="s">
        <v>12</v>
      </c>
      <c r="C247" s="8" t="s">
        <v>20</v>
      </c>
      <c r="D247" s="18" t="s">
        <v>201</v>
      </c>
      <c r="E247" s="28">
        <v>1</v>
      </c>
      <c r="F247" s="9">
        <v>11.73</v>
      </c>
      <c r="G247" s="10">
        <f>ROUND(E247*F247,2)</f>
        <v>11.73</v>
      </c>
    </row>
    <row r="248" spans="1:7" ht="52.5" customHeight="1" x14ac:dyDescent="0.25">
      <c r="A248" s="11"/>
      <c r="B248" s="11"/>
      <c r="C248" s="11"/>
      <c r="D248" s="19" t="s">
        <v>202</v>
      </c>
      <c r="E248" s="29"/>
      <c r="F248" s="11"/>
      <c r="G248" s="11"/>
    </row>
    <row r="249" spans="1:7" x14ac:dyDescent="0.25">
      <c r="A249" s="8" t="s">
        <v>509</v>
      </c>
      <c r="B249" s="8" t="s">
        <v>12</v>
      </c>
      <c r="C249" s="8" t="s">
        <v>20</v>
      </c>
      <c r="D249" s="18" t="s">
        <v>203</v>
      </c>
      <c r="E249" s="28">
        <v>1</v>
      </c>
      <c r="F249" s="9">
        <v>9.73</v>
      </c>
      <c r="G249" s="10">
        <f>ROUND(E249*F249,2)</f>
        <v>9.73</v>
      </c>
    </row>
    <row r="250" spans="1:7" ht="75" customHeight="1" x14ac:dyDescent="0.25">
      <c r="A250" s="11"/>
      <c r="B250" s="11"/>
      <c r="C250" s="11"/>
      <c r="D250" s="19" t="s">
        <v>204</v>
      </c>
      <c r="E250" s="29"/>
      <c r="F250" s="11"/>
      <c r="G250" s="11"/>
    </row>
    <row r="251" spans="1:7" x14ac:dyDescent="0.25">
      <c r="A251" s="8" t="s">
        <v>510</v>
      </c>
      <c r="B251" s="8" t="s">
        <v>12</v>
      </c>
      <c r="C251" s="8" t="s">
        <v>20</v>
      </c>
      <c r="D251" s="18" t="s">
        <v>205</v>
      </c>
      <c r="E251" s="28">
        <v>5</v>
      </c>
      <c r="F251" s="9">
        <v>9.73</v>
      </c>
      <c r="G251" s="10">
        <f>ROUND(E251*F251,2)</f>
        <v>48.65</v>
      </c>
    </row>
    <row r="252" spans="1:7" ht="76.5" customHeight="1" x14ac:dyDescent="0.25">
      <c r="A252" s="11"/>
      <c r="B252" s="11"/>
      <c r="C252" s="11"/>
      <c r="D252" s="19" t="s">
        <v>206</v>
      </c>
      <c r="E252" s="29"/>
      <c r="F252" s="11"/>
      <c r="G252" s="11"/>
    </row>
    <row r="253" spans="1:7" x14ac:dyDescent="0.25">
      <c r="A253" s="8" t="s">
        <v>511</v>
      </c>
      <c r="B253" s="8" t="s">
        <v>12</v>
      </c>
      <c r="C253" s="8" t="s">
        <v>20</v>
      </c>
      <c r="D253" s="18" t="s">
        <v>207</v>
      </c>
      <c r="E253" s="28">
        <v>1</v>
      </c>
      <c r="F253" s="9">
        <v>9.99</v>
      </c>
      <c r="G253" s="10">
        <f>ROUND(E253*F253,2)</f>
        <v>9.99</v>
      </c>
    </row>
    <row r="254" spans="1:7" ht="83.25" customHeight="1" x14ac:dyDescent="0.25">
      <c r="A254" s="11"/>
      <c r="B254" s="11"/>
      <c r="C254" s="11"/>
      <c r="D254" s="19" t="s">
        <v>208</v>
      </c>
      <c r="E254" s="29"/>
      <c r="F254" s="11"/>
      <c r="G254" s="11"/>
    </row>
    <row r="255" spans="1:7" x14ac:dyDescent="0.25">
      <c r="A255" s="8" t="s">
        <v>512</v>
      </c>
      <c r="B255" s="8" t="s">
        <v>12</v>
      </c>
      <c r="C255" s="8" t="s">
        <v>20</v>
      </c>
      <c r="D255" s="18" t="s">
        <v>209</v>
      </c>
      <c r="E255" s="28">
        <v>1</v>
      </c>
      <c r="F255" s="9">
        <v>65</v>
      </c>
      <c r="G255" s="10">
        <f>ROUND(E255*F255,2)</f>
        <v>65</v>
      </c>
    </row>
    <row r="256" spans="1:7" ht="63.75" customHeight="1" x14ac:dyDescent="0.25">
      <c r="A256" s="11"/>
      <c r="B256" s="11"/>
      <c r="C256" s="11"/>
      <c r="D256" s="19" t="s">
        <v>210</v>
      </c>
      <c r="E256" s="29"/>
      <c r="F256" s="11"/>
      <c r="G256" s="11"/>
    </row>
    <row r="257" spans="1:7" x14ac:dyDescent="0.25">
      <c r="A257" s="11"/>
      <c r="B257" s="11"/>
      <c r="C257" s="11"/>
      <c r="D257" s="20" t="s">
        <v>513</v>
      </c>
      <c r="E257" s="28">
        <v>1</v>
      </c>
      <c r="F257" s="6">
        <f>G241+G243+G245+G247+G249+G251+G253+G255</f>
        <v>434.1</v>
      </c>
      <c r="G257" s="6">
        <f>ROUND(F257*E257,2)</f>
        <v>434.1</v>
      </c>
    </row>
    <row r="258" spans="1:7" x14ac:dyDescent="0.25">
      <c r="A258" s="11"/>
      <c r="B258" s="11"/>
      <c r="C258" s="11"/>
      <c r="D258" s="20"/>
      <c r="E258" s="28"/>
      <c r="F258" s="6"/>
      <c r="G258" s="6"/>
    </row>
    <row r="259" spans="1:7" x14ac:dyDescent="0.25">
      <c r="A259" s="7" t="s">
        <v>514</v>
      </c>
      <c r="B259" s="7" t="s">
        <v>8</v>
      </c>
      <c r="C259" s="7" t="s">
        <v>9</v>
      </c>
      <c r="D259" s="17" t="s">
        <v>211</v>
      </c>
      <c r="E259" s="27">
        <f>E278</f>
        <v>1</v>
      </c>
      <c r="F259" s="6">
        <f>F278</f>
        <v>1156</v>
      </c>
      <c r="G259" s="6">
        <f>G278</f>
        <v>1156</v>
      </c>
    </row>
    <row r="260" spans="1:7" x14ac:dyDescent="0.25">
      <c r="A260" s="8" t="s">
        <v>515</v>
      </c>
      <c r="B260" s="8" t="s">
        <v>12</v>
      </c>
      <c r="C260" s="8" t="s">
        <v>20</v>
      </c>
      <c r="D260" s="18" t="s">
        <v>212</v>
      </c>
      <c r="E260" s="28">
        <v>31</v>
      </c>
      <c r="F260" s="9">
        <v>22</v>
      </c>
      <c r="G260" s="10">
        <f>ROUND(E260*F260,2)</f>
        <v>682</v>
      </c>
    </row>
    <row r="261" spans="1:7" ht="120" customHeight="1" x14ac:dyDescent="0.25">
      <c r="A261" s="11"/>
      <c r="B261" s="11"/>
      <c r="C261" s="11"/>
      <c r="D261" s="19" t="s">
        <v>213</v>
      </c>
      <c r="E261" s="29"/>
      <c r="F261" s="11"/>
      <c r="G261" s="11"/>
    </row>
    <row r="262" spans="1:7" x14ac:dyDescent="0.25">
      <c r="A262" s="8" t="s">
        <v>516</v>
      </c>
      <c r="B262" s="8" t="s">
        <v>12</v>
      </c>
      <c r="C262" s="8" t="s">
        <v>20</v>
      </c>
      <c r="D262" s="18" t="s">
        <v>214</v>
      </c>
      <c r="E262" s="28">
        <v>1</v>
      </c>
      <c r="F262" s="9">
        <v>45</v>
      </c>
      <c r="G262" s="10">
        <f>ROUND(E262*F262,2)</f>
        <v>45</v>
      </c>
    </row>
    <row r="263" spans="1:7" ht="120" customHeight="1" x14ac:dyDescent="0.25">
      <c r="A263" s="11"/>
      <c r="B263" s="11"/>
      <c r="C263" s="11"/>
      <c r="D263" s="19" t="s">
        <v>215</v>
      </c>
      <c r="E263" s="29"/>
      <c r="F263" s="11"/>
      <c r="G263" s="11"/>
    </row>
    <row r="264" spans="1:7" x14ac:dyDescent="0.25">
      <c r="A264" s="8" t="s">
        <v>517</v>
      </c>
      <c r="B264" s="8" t="s">
        <v>12</v>
      </c>
      <c r="C264" s="8" t="s">
        <v>20</v>
      </c>
      <c r="D264" s="18" t="s">
        <v>216</v>
      </c>
      <c r="E264" s="28">
        <v>0</v>
      </c>
      <c r="F264" s="9">
        <v>35</v>
      </c>
      <c r="G264" s="10">
        <f>ROUND(E264*F264,2)</f>
        <v>0</v>
      </c>
    </row>
    <row r="265" spans="1:7" ht="143.25" customHeight="1" x14ac:dyDescent="0.25">
      <c r="A265" s="11"/>
      <c r="B265" s="11"/>
      <c r="C265" s="11"/>
      <c r="D265" s="19" t="s">
        <v>217</v>
      </c>
      <c r="E265" s="29"/>
      <c r="F265" s="11"/>
      <c r="G265" s="11"/>
    </row>
    <row r="266" spans="1:7" x14ac:dyDescent="0.25">
      <c r="A266" s="8" t="s">
        <v>518</v>
      </c>
      <c r="B266" s="8" t="s">
        <v>12</v>
      </c>
      <c r="C266" s="8" t="s">
        <v>20</v>
      </c>
      <c r="D266" s="18" t="s">
        <v>218</v>
      </c>
      <c r="E266" s="28">
        <v>6</v>
      </c>
      <c r="F266" s="9">
        <v>15</v>
      </c>
      <c r="G266" s="10">
        <f>ROUND(E266*F266,2)</f>
        <v>90</v>
      </c>
    </row>
    <row r="267" spans="1:7" ht="112.5" x14ac:dyDescent="0.25">
      <c r="A267" s="11"/>
      <c r="B267" s="11"/>
      <c r="C267" s="11"/>
      <c r="D267" s="19" t="s">
        <v>219</v>
      </c>
      <c r="E267" s="29"/>
      <c r="F267" s="11"/>
      <c r="G267" s="11"/>
    </row>
    <row r="268" spans="1:7" x14ac:dyDescent="0.25">
      <c r="A268" s="8" t="s">
        <v>519</v>
      </c>
      <c r="B268" s="8" t="s">
        <v>12</v>
      </c>
      <c r="C268" s="8" t="s">
        <v>20</v>
      </c>
      <c r="D268" s="18" t="s">
        <v>220</v>
      </c>
      <c r="E268" s="28">
        <v>1</v>
      </c>
      <c r="F268" s="9">
        <v>21</v>
      </c>
      <c r="G268" s="10">
        <f>ROUND(E268*F268,2)</f>
        <v>21</v>
      </c>
    </row>
    <row r="269" spans="1:7" ht="117.75" customHeight="1" x14ac:dyDescent="0.25">
      <c r="A269" s="11"/>
      <c r="B269" s="11"/>
      <c r="C269" s="11"/>
      <c r="D269" s="19" t="s">
        <v>221</v>
      </c>
      <c r="E269" s="29"/>
      <c r="F269" s="11"/>
      <c r="G269" s="11"/>
    </row>
    <row r="270" spans="1:7" x14ac:dyDescent="0.25">
      <c r="A270" s="8" t="s">
        <v>520</v>
      </c>
      <c r="B270" s="8" t="s">
        <v>12</v>
      </c>
      <c r="C270" s="8" t="s">
        <v>20</v>
      </c>
      <c r="D270" s="18" t="s">
        <v>222</v>
      </c>
      <c r="E270" s="28">
        <v>8</v>
      </c>
      <c r="F270" s="9">
        <v>18</v>
      </c>
      <c r="G270" s="10">
        <f>ROUND(E270*F270,2)</f>
        <v>144</v>
      </c>
    </row>
    <row r="271" spans="1:7" ht="112.5" x14ac:dyDescent="0.25">
      <c r="A271" s="11"/>
      <c r="B271" s="11"/>
      <c r="C271" s="11"/>
      <c r="D271" s="19" t="s">
        <v>223</v>
      </c>
      <c r="E271" s="29"/>
      <c r="F271" s="11"/>
      <c r="G271" s="11"/>
    </row>
    <row r="272" spans="1:7" x14ac:dyDescent="0.25">
      <c r="A272" s="8" t="s">
        <v>521</v>
      </c>
      <c r="B272" s="8" t="s">
        <v>12</v>
      </c>
      <c r="C272" s="8" t="s">
        <v>20</v>
      </c>
      <c r="D272" s="18" t="s">
        <v>224</v>
      </c>
      <c r="E272" s="28">
        <v>2</v>
      </c>
      <c r="F272" s="9">
        <v>25</v>
      </c>
      <c r="G272" s="10">
        <f>ROUND(E272*F272,2)</f>
        <v>50</v>
      </c>
    </row>
    <row r="273" spans="1:7" ht="121.5" customHeight="1" x14ac:dyDescent="0.25">
      <c r="A273" s="11"/>
      <c r="B273" s="11"/>
      <c r="C273" s="11"/>
      <c r="D273" s="19" t="s">
        <v>225</v>
      </c>
      <c r="E273" s="29"/>
      <c r="F273" s="11"/>
      <c r="G273" s="11"/>
    </row>
    <row r="274" spans="1:7" x14ac:dyDescent="0.25">
      <c r="A274" s="8" t="s">
        <v>522</v>
      </c>
      <c r="B274" s="8" t="s">
        <v>12</v>
      </c>
      <c r="C274" s="8" t="s">
        <v>20</v>
      </c>
      <c r="D274" s="18" t="s">
        <v>226</v>
      </c>
      <c r="E274" s="28">
        <v>4</v>
      </c>
      <c r="F274" s="9">
        <v>31</v>
      </c>
      <c r="G274" s="10">
        <f>ROUND(E274*F274,2)</f>
        <v>124</v>
      </c>
    </row>
    <row r="275" spans="1:7" ht="112.5" x14ac:dyDescent="0.25">
      <c r="A275" s="11"/>
      <c r="B275" s="11"/>
      <c r="C275" s="11"/>
      <c r="D275" s="19" t="s">
        <v>227</v>
      </c>
      <c r="E275" s="29"/>
      <c r="F275" s="11"/>
      <c r="G275" s="11"/>
    </row>
    <row r="276" spans="1:7" x14ac:dyDescent="0.25">
      <c r="A276" s="8" t="s">
        <v>523</v>
      </c>
      <c r="B276" s="8" t="s">
        <v>12</v>
      </c>
      <c r="C276" s="8" t="s">
        <v>20</v>
      </c>
      <c r="D276" s="18" t="s">
        <v>228</v>
      </c>
      <c r="E276" s="28">
        <v>0</v>
      </c>
      <c r="F276" s="9">
        <v>24.52</v>
      </c>
      <c r="G276" s="10">
        <f>ROUND(E276*F276,2)</f>
        <v>0</v>
      </c>
    </row>
    <row r="277" spans="1:7" ht="123.75" x14ac:dyDescent="0.25">
      <c r="A277" s="11"/>
      <c r="B277" s="11"/>
      <c r="C277" s="11"/>
      <c r="D277" s="19" t="s">
        <v>229</v>
      </c>
      <c r="E277" s="29"/>
      <c r="F277" s="11"/>
      <c r="G277" s="11"/>
    </row>
    <row r="278" spans="1:7" ht="18" customHeight="1" x14ac:dyDescent="0.25">
      <c r="A278" s="11"/>
      <c r="B278" s="11"/>
      <c r="C278" s="11"/>
      <c r="D278" s="20" t="s">
        <v>524</v>
      </c>
      <c r="E278" s="28">
        <v>1</v>
      </c>
      <c r="F278" s="6">
        <f>G260+G262+G264+G266+G268+G270+G272+G274+G276</f>
        <v>1156</v>
      </c>
      <c r="G278" s="6">
        <f>ROUND(F278*E278,2)</f>
        <v>1156</v>
      </c>
    </row>
    <row r="279" spans="1:7" ht="18" customHeight="1" x14ac:dyDescent="0.25">
      <c r="A279" s="11"/>
      <c r="B279" s="11"/>
      <c r="C279" s="11"/>
      <c r="D279" s="20"/>
      <c r="E279" s="28"/>
      <c r="F279" s="6"/>
      <c r="G279" s="6"/>
    </row>
    <row r="280" spans="1:7" x14ac:dyDescent="0.25">
      <c r="A280" s="7" t="s">
        <v>525</v>
      </c>
      <c r="B280" s="7" t="s">
        <v>8</v>
      </c>
      <c r="C280" s="7" t="s">
        <v>9</v>
      </c>
      <c r="D280" s="17" t="s">
        <v>230</v>
      </c>
      <c r="E280" s="27">
        <f>E297</f>
        <v>1</v>
      </c>
      <c r="F280" s="6">
        <f>F297</f>
        <v>995.8</v>
      </c>
      <c r="G280" s="6">
        <f>G297</f>
        <v>995.8</v>
      </c>
    </row>
    <row r="281" spans="1:7" x14ac:dyDescent="0.25">
      <c r="A281" s="8" t="s">
        <v>526</v>
      </c>
      <c r="B281" s="8" t="s">
        <v>12</v>
      </c>
      <c r="C281" s="8" t="s">
        <v>13</v>
      </c>
      <c r="D281" s="18" t="s">
        <v>231</v>
      </c>
      <c r="E281" s="28">
        <v>20</v>
      </c>
      <c r="F281" s="9">
        <v>2.5499999999999998</v>
      </c>
      <c r="G281" s="10">
        <f>ROUND(E281*F281,2)</f>
        <v>51</v>
      </c>
    </row>
    <row r="282" spans="1:7" ht="146.25" x14ac:dyDescent="0.25">
      <c r="A282" s="11"/>
      <c r="B282" s="11"/>
      <c r="C282" s="11"/>
      <c r="D282" s="19" t="s">
        <v>232</v>
      </c>
      <c r="E282" s="29"/>
      <c r="F282" s="11"/>
      <c r="G282" s="11"/>
    </row>
    <row r="283" spans="1:7" x14ac:dyDescent="0.25">
      <c r="A283" s="8" t="s">
        <v>527</v>
      </c>
      <c r="B283" s="8" t="s">
        <v>12</v>
      </c>
      <c r="C283" s="8" t="s">
        <v>13</v>
      </c>
      <c r="D283" s="18" t="s">
        <v>233</v>
      </c>
      <c r="E283" s="28">
        <v>95</v>
      </c>
      <c r="F283" s="9">
        <v>2.5499999999999998</v>
      </c>
      <c r="G283" s="10">
        <f>ROUND(E283*F283,2)</f>
        <v>242.25</v>
      </c>
    </row>
    <row r="284" spans="1:7" ht="135" x14ac:dyDescent="0.25">
      <c r="A284" s="11"/>
      <c r="B284" s="11"/>
      <c r="C284" s="11"/>
      <c r="D284" s="19" t="s">
        <v>234</v>
      </c>
      <c r="E284" s="29"/>
      <c r="F284" s="11"/>
      <c r="G284" s="11"/>
    </row>
    <row r="285" spans="1:7" x14ac:dyDescent="0.25">
      <c r="A285" s="8" t="s">
        <v>528</v>
      </c>
      <c r="B285" s="8" t="s">
        <v>12</v>
      </c>
      <c r="C285" s="8" t="s">
        <v>13</v>
      </c>
      <c r="D285" s="18" t="s">
        <v>235</v>
      </c>
      <c r="E285" s="28">
        <v>10</v>
      </c>
      <c r="F285" s="9">
        <v>3.5</v>
      </c>
      <c r="G285" s="10">
        <f>ROUND(E285*F285,2)</f>
        <v>35</v>
      </c>
    </row>
    <row r="286" spans="1:7" ht="101.25" x14ac:dyDescent="0.25">
      <c r="A286" s="11"/>
      <c r="B286" s="11"/>
      <c r="C286" s="11"/>
      <c r="D286" s="19" t="s">
        <v>236</v>
      </c>
      <c r="E286" s="29"/>
      <c r="F286" s="11"/>
      <c r="G286" s="11"/>
    </row>
    <row r="287" spans="1:7" ht="22.5" x14ac:dyDescent="0.25">
      <c r="A287" s="8" t="s">
        <v>529</v>
      </c>
      <c r="B287" s="8" t="s">
        <v>12</v>
      </c>
      <c r="C287" s="8" t="s">
        <v>20</v>
      </c>
      <c r="D287" s="18" t="s">
        <v>237</v>
      </c>
      <c r="E287" s="28">
        <v>5</v>
      </c>
      <c r="F287" s="9">
        <v>3.11</v>
      </c>
      <c r="G287" s="10">
        <f>ROUND(E287*F287,2)</f>
        <v>15.55</v>
      </c>
    </row>
    <row r="288" spans="1:7" ht="45" x14ac:dyDescent="0.25">
      <c r="A288" s="11"/>
      <c r="B288" s="11"/>
      <c r="C288" s="11"/>
      <c r="D288" s="19" t="s">
        <v>238</v>
      </c>
      <c r="E288" s="29"/>
      <c r="F288" s="11"/>
      <c r="G288" s="11"/>
    </row>
    <row r="289" spans="1:7" x14ac:dyDescent="0.25">
      <c r="A289" s="8" t="s">
        <v>530</v>
      </c>
      <c r="B289" s="8" t="s">
        <v>12</v>
      </c>
      <c r="C289" s="8" t="s">
        <v>20</v>
      </c>
      <c r="D289" s="18" t="s">
        <v>239</v>
      </c>
      <c r="E289" s="28">
        <v>31</v>
      </c>
      <c r="F289" s="9">
        <v>12</v>
      </c>
      <c r="G289" s="10">
        <f>ROUND(E289*F289,2)</f>
        <v>372</v>
      </c>
    </row>
    <row r="290" spans="1:7" ht="90" x14ac:dyDescent="0.25">
      <c r="A290" s="11"/>
      <c r="B290" s="11"/>
      <c r="C290" s="11"/>
      <c r="D290" s="19" t="s">
        <v>240</v>
      </c>
      <c r="E290" s="29"/>
      <c r="F290" s="11"/>
      <c r="G290" s="11"/>
    </row>
    <row r="291" spans="1:7" ht="14.25" customHeight="1" x14ac:dyDescent="0.25">
      <c r="A291" s="8" t="s">
        <v>531</v>
      </c>
      <c r="B291" s="8" t="s">
        <v>12</v>
      </c>
      <c r="C291" s="8" t="s">
        <v>20</v>
      </c>
      <c r="D291" s="18" t="s">
        <v>241</v>
      </c>
      <c r="E291" s="28">
        <v>1</v>
      </c>
      <c r="F291" s="9">
        <v>20</v>
      </c>
      <c r="G291" s="10">
        <f>ROUND(E291*F291,2)</f>
        <v>20</v>
      </c>
    </row>
    <row r="292" spans="1:7" ht="90" x14ac:dyDescent="0.25">
      <c r="A292" s="11"/>
      <c r="B292" s="11"/>
      <c r="C292" s="11"/>
      <c r="D292" s="19" t="s">
        <v>242</v>
      </c>
      <c r="E292" s="29"/>
      <c r="F292" s="11"/>
      <c r="G292" s="11"/>
    </row>
    <row r="293" spans="1:7" x14ac:dyDescent="0.25">
      <c r="A293" s="8" t="s">
        <v>532</v>
      </c>
      <c r="B293" s="8" t="s">
        <v>12</v>
      </c>
      <c r="C293" s="8" t="s">
        <v>20</v>
      </c>
      <c r="D293" s="18" t="s">
        <v>243</v>
      </c>
      <c r="E293" s="28">
        <v>16</v>
      </c>
      <c r="F293" s="9">
        <v>10</v>
      </c>
      <c r="G293" s="10">
        <f>ROUND(E293*F293,2)</f>
        <v>160</v>
      </c>
    </row>
    <row r="294" spans="1:7" ht="90" x14ac:dyDescent="0.25">
      <c r="A294" s="11"/>
      <c r="B294" s="11"/>
      <c r="C294" s="11"/>
      <c r="D294" s="19" t="s">
        <v>244</v>
      </c>
      <c r="E294" s="29"/>
      <c r="F294" s="11"/>
      <c r="G294" s="11"/>
    </row>
    <row r="295" spans="1:7" x14ac:dyDescent="0.25">
      <c r="A295" s="8" t="s">
        <v>533</v>
      </c>
      <c r="B295" s="8" t="s">
        <v>12</v>
      </c>
      <c r="C295" s="8" t="s">
        <v>20</v>
      </c>
      <c r="D295" s="18" t="s">
        <v>245</v>
      </c>
      <c r="E295" s="28">
        <v>4</v>
      </c>
      <c r="F295" s="9">
        <v>25</v>
      </c>
      <c r="G295" s="10">
        <f>ROUND(E295*F295,2)</f>
        <v>100</v>
      </c>
    </row>
    <row r="296" spans="1:7" ht="78.75" x14ac:dyDescent="0.25">
      <c r="A296" s="11"/>
      <c r="B296" s="11"/>
      <c r="C296" s="11"/>
      <c r="D296" s="19" t="s">
        <v>246</v>
      </c>
      <c r="E296" s="29"/>
      <c r="F296" s="11"/>
      <c r="G296" s="11"/>
    </row>
    <row r="297" spans="1:7" x14ac:dyDescent="0.25">
      <c r="A297" s="11"/>
      <c r="B297" s="11"/>
      <c r="C297" s="11"/>
      <c r="D297" s="20" t="s">
        <v>534</v>
      </c>
      <c r="E297" s="28">
        <v>1</v>
      </c>
      <c r="F297" s="6">
        <f>G281+G283+G285+G287+G289+G291+G293+G295</f>
        <v>995.8</v>
      </c>
      <c r="G297" s="6">
        <f>ROUND(F297*E297,2)</f>
        <v>995.8</v>
      </c>
    </row>
    <row r="298" spans="1:7" x14ac:dyDescent="0.25">
      <c r="A298" s="11"/>
      <c r="B298" s="11"/>
      <c r="C298" s="11"/>
      <c r="D298" s="20"/>
      <c r="E298" s="28"/>
      <c r="F298" s="6"/>
      <c r="G298" s="6"/>
    </row>
    <row r="299" spans="1:7" x14ac:dyDescent="0.25">
      <c r="A299" s="7" t="s">
        <v>535</v>
      </c>
      <c r="B299" s="7" t="s">
        <v>8</v>
      </c>
      <c r="C299" s="7" t="s">
        <v>9</v>
      </c>
      <c r="D299" s="17" t="s">
        <v>171</v>
      </c>
      <c r="E299" s="27">
        <f>E302</f>
        <v>1</v>
      </c>
      <c r="F299" s="6">
        <f>F302</f>
        <v>18</v>
      </c>
      <c r="G299" s="6">
        <f>G302</f>
        <v>18</v>
      </c>
    </row>
    <row r="300" spans="1:7" x14ac:dyDescent="0.25">
      <c r="A300" s="8" t="s">
        <v>536</v>
      </c>
      <c r="B300" s="8" t="s">
        <v>12</v>
      </c>
      <c r="C300" s="8" t="s">
        <v>4</v>
      </c>
      <c r="D300" s="18" t="s">
        <v>247</v>
      </c>
      <c r="E300" s="28">
        <v>1</v>
      </c>
      <c r="F300" s="9">
        <v>18</v>
      </c>
      <c r="G300" s="10">
        <f>ROUND(E300*F300,2)</f>
        <v>18</v>
      </c>
    </row>
    <row r="301" spans="1:7" ht="135" x14ac:dyDescent="0.25">
      <c r="A301" s="11"/>
      <c r="B301" s="11"/>
      <c r="C301" s="11"/>
      <c r="D301" s="19" t="s">
        <v>248</v>
      </c>
      <c r="E301" s="29"/>
      <c r="F301" s="11"/>
      <c r="G301" s="11"/>
    </row>
    <row r="302" spans="1:7" x14ac:dyDescent="0.25">
      <c r="A302" s="11"/>
      <c r="B302" s="11"/>
      <c r="C302" s="11"/>
      <c r="D302" s="20" t="s">
        <v>249</v>
      </c>
      <c r="E302" s="28">
        <v>1</v>
      </c>
      <c r="F302" s="6">
        <f>G300</f>
        <v>18</v>
      </c>
      <c r="G302" s="6">
        <f>ROUND(F302*E302,2)</f>
        <v>18</v>
      </c>
    </row>
    <row r="303" spans="1:7" x14ac:dyDescent="0.25">
      <c r="A303" s="11"/>
      <c r="B303" s="11"/>
      <c r="C303" s="11"/>
      <c r="D303" s="20"/>
      <c r="E303" s="28"/>
      <c r="F303" s="6"/>
      <c r="G303" s="6"/>
    </row>
    <row r="304" spans="1:7" x14ac:dyDescent="0.25">
      <c r="A304" s="7" t="s">
        <v>537</v>
      </c>
      <c r="B304" s="7" t="s">
        <v>8</v>
      </c>
      <c r="C304" s="7" t="s">
        <v>9</v>
      </c>
      <c r="D304" s="17" t="s">
        <v>250</v>
      </c>
      <c r="E304" s="27">
        <f>E307</f>
        <v>1</v>
      </c>
      <c r="F304" s="6">
        <f>F307</f>
        <v>61.32</v>
      </c>
      <c r="G304" s="6">
        <f>G307</f>
        <v>61.32</v>
      </c>
    </row>
    <row r="305" spans="1:7" x14ac:dyDescent="0.25">
      <c r="A305" s="8" t="s">
        <v>538</v>
      </c>
      <c r="B305" s="8" t="s">
        <v>12</v>
      </c>
      <c r="C305" s="8" t="s">
        <v>4</v>
      </c>
      <c r="D305" s="18" t="s">
        <v>251</v>
      </c>
      <c r="E305" s="28">
        <v>1</v>
      </c>
      <c r="F305" s="9">
        <v>61.32</v>
      </c>
      <c r="G305" s="10">
        <f>ROUND(E305*F305,2)</f>
        <v>61.32</v>
      </c>
    </row>
    <row r="306" spans="1:7" ht="168.75" x14ac:dyDescent="0.25">
      <c r="A306" s="11"/>
      <c r="B306" s="11"/>
      <c r="C306" s="11"/>
      <c r="D306" s="19" t="s">
        <v>252</v>
      </c>
      <c r="E306" s="29"/>
      <c r="F306" s="11"/>
      <c r="G306" s="11"/>
    </row>
    <row r="307" spans="1:7" ht="17.25" customHeight="1" x14ac:dyDescent="0.25">
      <c r="A307" s="11"/>
      <c r="B307" s="11"/>
      <c r="C307" s="11"/>
      <c r="D307" s="20" t="s">
        <v>540</v>
      </c>
      <c r="E307" s="28">
        <v>1</v>
      </c>
      <c r="F307" s="6">
        <f>G305</f>
        <v>61.32</v>
      </c>
      <c r="G307" s="6">
        <f>ROUND(F307*E307,2)</f>
        <v>61.32</v>
      </c>
    </row>
    <row r="308" spans="1:7" ht="17.25" customHeight="1" x14ac:dyDescent="0.25">
      <c r="A308" s="11"/>
      <c r="B308" s="11"/>
      <c r="C308" s="11"/>
      <c r="D308" s="20"/>
      <c r="E308" s="28"/>
      <c r="F308" s="6"/>
      <c r="G308" s="6"/>
    </row>
    <row r="309" spans="1:7" x14ac:dyDescent="0.25">
      <c r="A309" s="7" t="s">
        <v>539</v>
      </c>
      <c r="B309" s="7" t="s">
        <v>8</v>
      </c>
      <c r="C309" s="7" t="s">
        <v>9</v>
      </c>
      <c r="D309" s="17" t="s">
        <v>253</v>
      </c>
      <c r="E309" s="27">
        <f>E312</f>
        <v>1</v>
      </c>
      <c r="F309" s="6">
        <f>F312</f>
        <v>150</v>
      </c>
      <c r="G309" s="6">
        <f>G312</f>
        <v>150</v>
      </c>
    </row>
    <row r="310" spans="1:7" x14ac:dyDescent="0.25">
      <c r="A310" s="8" t="s">
        <v>543</v>
      </c>
      <c r="B310" s="8" t="s">
        <v>12</v>
      </c>
      <c r="C310" s="8" t="s">
        <v>254</v>
      </c>
      <c r="D310" s="18" t="s">
        <v>369</v>
      </c>
      <c r="E310" s="28">
        <v>1</v>
      </c>
      <c r="F310" s="9">
        <v>150</v>
      </c>
      <c r="G310" s="10">
        <f>ROUND(E310*F310,2)</f>
        <v>150</v>
      </c>
    </row>
    <row r="311" spans="1:7" ht="22.5" x14ac:dyDescent="0.25">
      <c r="A311" s="11"/>
      <c r="B311" s="11"/>
      <c r="C311" s="11"/>
      <c r="D311" s="19" t="s">
        <v>368</v>
      </c>
      <c r="E311" s="29"/>
      <c r="F311" s="11"/>
      <c r="G311" s="11"/>
    </row>
    <row r="312" spans="1:7" x14ac:dyDescent="0.25">
      <c r="A312" s="11"/>
      <c r="B312" s="11"/>
      <c r="C312" s="11"/>
      <c r="D312" s="20" t="s">
        <v>541</v>
      </c>
      <c r="E312" s="28">
        <v>1</v>
      </c>
      <c r="F312" s="6">
        <f>G310</f>
        <v>150</v>
      </c>
      <c r="G312" s="6">
        <f>ROUND(F312*E312,2)</f>
        <v>150</v>
      </c>
    </row>
    <row r="313" spans="1:7" x14ac:dyDescent="0.25">
      <c r="A313" s="11"/>
      <c r="B313" s="11"/>
      <c r="C313" s="11"/>
      <c r="D313" s="20"/>
      <c r="E313" s="28"/>
      <c r="F313" s="6"/>
      <c r="G313" s="6"/>
    </row>
    <row r="314" spans="1:7" x14ac:dyDescent="0.25">
      <c r="A314" s="7" t="s">
        <v>542</v>
      </c>
      <c r="B314" s="7" t="s">
        <v>8</v>
      </c>
      <c r="C314" s="7" t="s">
        <v>9</v>
      </c>
      <c r="D314" s="17" t="s">
        <v>255</v>
      </c>
      <c r="E314" s="27">
        <f>E325</f>
        <v>1</v>
      </c>
      <c r="F314" s="6">
        <f>F325</f>
        <v>141.61000000000001</v>
      </c>
      <c r="G314" s="6">
        <f>G325</f>
        <v>141.61000000000001</v>
      </c>
    </row>
    <row r="315" spans="1:7" x14ac:dyDescent="0.25">
      <c r="A315" s="8" t="s">
        <v>544</v>
      </c>
      <c r="B315" s="8" t="s">
        <v>12</v>
      </c>
      <c r="C315" s="8" t="s">
        <v>20</v>
      </c>
      <c r="D315" s="18" t="s">
        <v>256</v>
      </c>
      <c r="E315" s="28">
        <v>3</v>
      </c>
      <c r="F315" s="9">
        <v>14.91</v>
      </c>
      <c r="G315" s="10">
        <f>ROUND(E315*F315,2)</f>
        <v>44.73</v>
      </c>
    </row>
    <row r="316" spans="1:7" ht="78.75" x14ac:dyDescent="0.25">
      <c r="A316" s="11"/>
      <c r="B316" s="11"/>
      <c r="C316" s="11"/>
      <c r="D316" s="19" t="s">
        <v>257</v>
      </c>
      <c r="E316" s="29"/>
      <c r="F316" s="11"/>
      <c r="G316" s="11"/>
    </row>
    <row r="317" spans="1:7" x14ac:dyDescent="0.25">
      <c r="A317" s="8" t="s">
        <v>545</v>
      </c>
      <c r="B317" s="8" t="s">
        <v>12</v>
      </c>
      <c r="C317" s="8" t="s">
        <v>20</v>
      </c>
      <c r="D317" s="18" t="s">
        <v>258</v>
      </c>
      <c r="E317" s="28">
        <v>3</v>
      </c>
      <c r="F317" s="9">
        <v>7.86</v>
      </c>
      <c r="G317" s="10">
        <f>ROUND(E317*F317,2)</f>
        <v>23.58</v>
      </c>
    </row>
    <row r="318" spans="1:7" ht="45" x14ac:dyDescent="0.25">
      <c r="A318" s="11"/>
      <c r="B318" s="11"/>
      <c r="C318" s="11"/>
      <c r="D318" s="19" t="s">
        <v>259</v>
      </c>
      <c r="E318" s="29"/>
      <c r="F318" s="11"/>
      <c r="G318" s="11"/>
    </row>
    <row r="319" spans="1:7" x14ac:dyDescent="0.25">
      <c r="A319" s="8" t="s">
        <v>546</v>
      </c>
      <c r="B319" s="8" t="s">
        <v>12</v>
      </c>
      <c r="C319" s="8" t="s">
        <v>13</v>
      </c>
      <c r="D319" s="18" t="s">
        <v>260</v>
      </c>
      <c r="E319" s="28">
        <v>10</v>
      </c>
      <c r="F319" s="9">
        <v>2.41</v>
      </c>
      <c r="G319" s="10">
        <f>ROUND(E319*F319,2)</f>
        <v>24.1</v>
      </c>
    </row>
    <row r="320" spans="1:7" ht="112.5" x14ac:dyDescent="0.25">
      <c r="A320" s="11"/>
      <c r="B320" s="11"/>
      <c r="C320" s="11"/>
      <c r="D320" s="19" t="s">
        <v>261</v>
      </c>
      <c r="E320" s="29"/>
      <c r="F320" s="11"/>
      <c r="G320" s="11"/>
    </row>
    <row r="321" spans="1:7" ht="22.5" x14ac:dyDescent="0.25">
      <c r="A321" s="8" t="s">
        <v>547</v>
      </c>
      <c r="B321" s="8" t="s">
        <v>12</v>
      </c>
      <c r="C321" s="8" t="s">
        <v>13</v>
      </c>
      <c r="D321" s="18" t="s">
        <v>262</v>
      </c>
      <c r="E321" s="28">
        <v>10</v>
      </c>
      <c r="F321" s="9">
        <v>1.42</v>
      </c>
      <c r="G321" s="10">
        <f>ROUND(E321*F321,2)</f>
        <v>14.2</v>
      </c>
    </row>
    <row r="322" spans="1:7" ht="56.25" x14ac:dyDescent="0.25">
      <c r="A322" s="11"/>
      <c r="B322" s="11"/>
      <c r="C322" s="11"/>
      <c r="D322" s="19" t="s">
        <v>263</v>
      </c>
      <c r="E322" s="29"/>
      <c r="F322" s="11"/>
      <c r="G322" s="11"/>
    </row>
    <row r="323" spans="1:7" x14ac:dyDescent="0.25">
      <c r="A323" s="8" t="s">
        <v>548</v>
      </c>
      <c r="B323" s="8" t="s">
        <v>12</v>
      </c>
      <c r="C323" s="8" t="s">
        <v>20</v>
      </c>
      <c r="D323" s="18" t="s">
        <v>264</v>
      </c>
      <c r="E323" s="28">
        <v>1</v>
      </c>
      <c r="F323" s="9">
        <v>35</v>
      </c>
      <c r="G323" s="10">
        <f>ROUND(E323*F323,2)</f>
        <v>35</v>
      </c>
    </row>
    <row r="324" spans="1:7" ht="90" x14ac:dyDescent="0.25">
      <c r="A324" s="11"/>
      <c r="B324" s="11"/>
      <c r="C324" s="11"/>
      <c r="D324" s="19" t="s">
        <v>265</v>
      </c>
      <c r="E324" s="29"/>
      <c r="F324" s="11"/>
      <c r="G324" s="11"/>
    </row>
    <row r="325" spans="1:7" x14ac:dyDescent="0.25">
      <c r="A325" s="11"/>
      <c r="B325" s="11"/>
      <c r="C325" s="11"/>
      <c r="D325" s="20" t="s">
        <v>549</v>
      </c>
      <c r="E325" s="28">
        <v>1</v>
      </c>
      <c r="F325" s="6">
        <f>G315+G317+G319+G321+G323</f>
        <v>141.61000000000001</v>
      </c>
      <c r="G325" s="6">
        <f>ROUND(F325*E325,2)</f>
        <v>141.61000000000001</v>
      </c>
    </row>
    <row r="326" spans="1:7" x14ac:dyDescent="0.25">
      <c r="A326" s="11"/>
      <c r="B326" s="11"/>
      <c r="C326" s="11"/>
      <c r="D326" s="20"/>
      <c r="E326" s="28"/>
      <c r="F326" s="6"/>
      <c r="G326" s="6"/>
    </row>
    <row r="327" spans="1:7" ht="22.5" x14ac:dyDescent="0.25">
      <c r="A327" s="7" t="s">
        <v>550</v>
      </c>
      <c r="B327" s="7" t="s">
        <v>8</v>
      </c>
      <c r="C327" s="7" t="s">
        <v>9</v>
      </c>
      <c r="D327" s="17" t="s">
        <v>76</v>
      </c>
      <c r="E327" s="27">
        <f>E330</f>
        <v>1</v>
      </c>
      <c r="F327" s="6">
        <f>F330</f>
        <v>160</v>
      </c>
      <c r="G327" s="6">
        <f>G330</f>
        <v>160</v>
      </c>
    </row>
    <row r="328" spans="1:7" x14ac:dyDescent="0.25">
      <c r="A328" s="8" t="s">
        <v>551</v>
      </c>
      <c r="B328" s="8" t="s">
        <v>12</v>
      </c>
      <c r="C328" s="8" t="s">
        <v>20</v>
      </c>
      <c r="D328" s="18" t="s">
        <v>266</v>
      </c>
      <c r="E328" s="28">
        <v>1</v>
      </c>
      <c r="F328" s="9">
        <v>160</v>
      </c>
      <c r="G328" s="10">
        <f>ROUND(E328*F328,2)</f>
        <v>160</v>
      </c>
    </row>
    <row r="329" spans="1:7" ht="409.5" x14ac:dyDescent="0.25">
      <c r="A329" s="11"/>
      <c r="B329" s="11"/>
      <c r="C329" s="11"/>
      <c r="D329" s="19" t="s">
        <v>267</v>
      </c>
      <c r="E329" s="29"/>
      <c r="F329" s="11"/>
      <c r="G329" s="11"/>
    </row>
    <row r="330" spans="1:7" x14ac:dyDescent="0.25">
      <c r="A330" s="11"/>
      <c r="B330" s="11"/>
      <c r="C330" s="11"/>
      <c r="D330" s="20" t="s">
        <v>552</v>
      </c>
      <c r="E330" s="28">
        <v>1</v>
      </c>
      <c r="F330" s="6">
        <f>G328</f>
        <v>160</v>
      </c>
      <c r="G330" s="6">
        <f>ROUND(F330*E330,2)</f>
        <v>160</v>
      </c>
    </row>
    <row r="331" spans="1:7" x14ac:dyDescent="0.25">
      <c r="A331" s="11"/>
      <c r="B331" s="11"/>
      <c r="C331" s="11"/>
      <c r="D331" s="20" t="s">
        <v>553</v>
      </c>
      <c r="E331" s="30">
        <v>1</v>
      </c>
      <c r="F331" s="6">
        <f>G229+G238+G257+G278+G297+G302+G307+G312+G325+G330</f>
        <v>3528.8500000000004</v>
      </c>
      <c r="G331" s="6">
        <f>ROUND(F331*E331,2)</f>
        <v>3528.85</v>
      </c>
    </row>
    <row r="332" spans="1:7" x14ac:dyDescent="0.25">
      <c r="A332" s="5" t="s">
        <v>554</v>
      </c>
      <c r="B332" s="5" t="s">
        <v>8</v>
      </c>
      <c r="C332" s="5" t="s">
        <v>9</v>
      </c>
      <c r="D332" s="16" t="s">
        <v>268</v>
      </c>
      <c r="E332" s="26">
        <f>E361</f>
        <v>1</v>
      </c>
      <c r="F332" s="6">
        <f>F362</f>
        <v>1130.8200000000002</v>
      </c>
      <c r="G332" s="6">
        <f>G362</f>
        <v>1130.82</v>
      </c>
    </row>
    <row r="333" spans="1:7" ht="22.5" x14ac:dyDescent="0.25">
      <c r="A333" s="8" t="s">
        <v>555</v>
      </c>
      <c r="B333" s="8" t="s">
        <v>12</v>
      </c>
      <c r="C333" s="8" t="s">
        <v>78</v>
      </c>
      <c r="D333" s="18" t="s">
        <v>269</v>
      </c>
      <c r="E333" s="28">
        <v>1</v>
      </c>
      <c r="F333" s="9">
        <v>60</v>
      </c>
      <c r="G333" s="10">
        <f>ROUND(E333*F333,2)</f>
        <v>60</v>
      </c>
    </row>
    <row r="334" spans="1:7" ht="360" x14ac:dyDescent="0.25">
      <c r="A334" s="11"/>
      <c r="B334" s="11"/>
      <c r="C334" s="11"/>
      <c r="D334" s="19" t="s">
        <v>270</v>
      </c>
      <c r="E334" s="29"/>
      <c r="F334" s="11"/>
      <c r="G334" s="11"/>
    </row>
    <row r="335" spans="1:7" x14ac:dyDescent="0.25">
      <c r="A335" s="8" t="s">
        <v>556</v>
      </c>
      <c r="B335" s="8" t="s">
        <v>12</v>
      </c>
      <c r="C335" s="8" t="s">
        <v>78</v>
      </c>
      <c r="D335" s="18" t="s">
        <v>271</v>
      </c>
      <c r="E335" s="28">
        <v>6</v>
      </c>
      <c r="F335" s="9">
        <v>40</v>
      </c>
      <c r="G335" s="10">
        <f>ROUND(E335*F335,2)</f>
        <v>240</v>
      </c>
    </row>
    <row r="336" spans="1:7" ht="123.75" x14ac:dyDescent="0.25">
      <c r="A336" s="11"/>
      <c r="B336" s="11"/>
      <c r="C336" s="11"/>
      <c r="D336" s="19" t="s">
        <v>272</v>
      </c>
      <c r="E336" s="29"/>
      <c r="F336" s="11"/>
      <c r="G336" s="11"/>
    </row>
    <row r="337" spans="1:7" x14ac:dyDescent="0.25">
      <c r="A337" s="8" t="s">
        <v>557</v>
      </c>
      <c r="B337" s="8" t="s">
        <v>12</v>
      </c>
      <c r="C337" s="8" t="s">
        <v>78</v>
      </c>
      <c r="D337" s="18" t="s">
        <v>273</v>
      </c>
      <c r="E337" s="28">
        <v>4</v>
      </c>
      <c r="F337" s="9">
        <v>30</v>
      </c>
      <c r="G337" s="10">
        <f>ROUND(E337*F337,2)</f>
        <v>120</v>
      </c>
    </row>
    <row r="338" spans="1:7" ht="135" x14ac:dyDescent="0.25">
      <c r="A338" s="11"/>
      <c r="B338" s="11"/>
      <c r="C338" s="11"/>
      <c r="D338" s="19" t="s">
        <v>274</v>
      </c>
      <c r="E338" s="29"/>
      <c r="F338" s="11"/>
      <c r="G338" s="11"/>
    </row>
    <row r="339" spans="1:7" x14ac:dyDescent="0.25">
      <c r="A339" s="8" t="s">
        <v>558</v>
      </c>
      <c r="B339" s="8" t="s">
        <v>12</v>
      </c>
      <c r="C339" s="8" t="s">
        <v>78</v>
      </c>
      <c r="D339" s="18" t="s">
        <v>275</v>
      </c>
      <c r="E339" s="28">
        <v>5</v>
      </c>
      <c r="F339" s="9">
        <v>30</v>
      </c>
      <c r="G339" s="10">
        <f>ROUND(E339*F339,2)</f>
        <v>150</v>
      </c>
    </row>
    <row r="340" spans="1:7" ht="125.45" customHeight="1" x14ac:dyDescent="0.25">
      <c r="A340" s="11"/>
      <c r="B340" s="11"/>
      <c r="C340" s="11"/>
      <c r="D340" s="19" t="s">
        <v>276</v>
      </c>
      <c r="E340" s="29"/>
      <c r="F340" s="11"/>
      <c r="G340" s="11"/>
    </row>
    <row r="341" spans="1:7" x14ac:dyDescent="0.25">
      <c r="A341" s="8" t="s">
        <v>559</v>
      </c>
      <c r="B341" s="8" t="s">
        <v>12</v>
      </c>
      <c r="C341" s="8" t="s">
        <v>254</v>
      </c>
      <c r="D341" s="18" t="s">
        <v>277</v>
      </c>
      <c r="E341" s="28">
        <v>1</v>
      </c>
      <c r="F341" s="9">
        <v>12</v>
      </c>
      <c r="G341" s="10">
        <f>ROUND(E341*F341,2)</f>
        <v>12</v>
      </c>
    </row>
    <row r="342" spans="1:7" ht="90" x14ac:dyDescent="0.25">
      <c r="A342" s="11"/>
      <c r="B342" s="11"/>
      <c r="C342" s="11"/>
      <c r="D342" s="19" t="s">
        <v>278</v>
      </c>
      <c r="E342" s="29"/>
      <c r="F342" s="11"/>
      <c r="G342" s="11"/>
    </row>
    <row r="343" spans="1:7" x14ac:dyDescent="0.25">
      <c r="A343" s="8" t="s">
        <v>560</v>
      </c>
      <c r="B343" s="8" t="s">
        <v>12</v>
      </c>
      <c r="C343" s="8" t="s">
        <v>78</v>
      </c>
      <c r="D343" s="18" t="s">
        <v>279</v>
      </c>
      <c r="E343" s="28">
        <v>1</v>
      </c>
      <c r="F343" s="9">
        <v>47.64</v>
      </c>
      <c r="G343" s="10">
        <f>ROUND(E343*F343,2)</f>
        <v>47.64</v>
      </c>
    </row>
    <row r="344" spans="1:7" ht="157.5" x14ac:dyDescent="0.25">
      <c r="A344" s="11"/>
      <c r="B344" s="11"/>
      <c r="C344" s="11"/>
      <c r="D344" s="19" t="s">
        <v>280</v>
      </c>
      <c r="E344" s="29"/>
      <c r="F344" s="11"/>
      <c r="G344" s="11"/>
    </row>
    <row r="345" spans="1:7" x14ac:dyDescent="0.25">
      <c r="A345" s="8" t="s">
        <v>561</v>
      </c>
      <c r="B345" s="8" t="s">
        <v>12</v>
      </c>
      <c r="C345" s="8" t="s">
        <v>78</v>
      </c>
      <c r="D345" s="18" t="s">
        <v>281</v>
      </c>
      <c r="E345" s="28">
        <v>1</v>
      </c>
      <c r="F345" s="9">
        <v>16.45</v>
      </c>
      <c r="G345" s="10">
        <f>ROUND(E345*F345,2)</f>
        <v>16.45</v>
      </c>
    </row>
    <row r="346" spans="1:7" ht="56.25" x14ac:dyDescent="0.25">
      <c r="A346" s="11"/>
      <c r="B346" s="11"/>
      <c r="C346" s="11"/>
      <c r="D346" s="19" t="s">
        <v>282</v>
      </c>
      <c r="E346" s="29"/>
      <c r="F346" s="11"/>
      <c r="G346" s="11"/>
    </row>
    <row r="347" spans="1:7" ht="22.5" x14ac:dyDescent="0.25">
      <c r="A347" s="8" t="s">
        <v>562</v>
      </c>
      <c r="B347" s="8" t="s">
        <v>12</v>
      </c>
      <c r="C347" s="8" t="s">
        <v>254</v>
      </c>
      <c r="D347" s="18" t="s">
        <v>283</v>
      </c>
      <c r="E347" s="28">
        <v>1</v>
      </c>
      <c r="F347" s="9">
        <v>32</v>
      </c>
      <c r="G347" s="10">
        <f>ROUND(E347*F347,2)</f>
        <v>32</v>
      </c>
    </row>
    <row r="348" spans="1:7" ht="56.25" x14ac:dyDescent="0.25">
      <c r="A348" s="11"/>
      <c r="B348" s="11"/>
      <c r="C348" s="11"/>
      <c r="D348" s="19" t="s">
        <v>284</v>
      </c>
      <c r="E348" s="29"/>
      <c r="F348" s="11"/>
      <c r="G348" s="11"/>
    </row>
    <row r="349" spans="1:7" x14ac:dyDescent="0.25">
      <c r="A349" s="8" t="s">
        <v>563</v>
      </c>
      <c r="B349" s="8" t="s">
        <v>12</v>
      </c>
      <c r="C349" s="8" t="s">
        <v>286</v>
      </c>
      <c r="D349" s="18" t="s">
        <v>285</v>
      </c>
      <c r="E349" s="28">
        <v>10</v>
      </c>
      <c r="F349" s="9">
        <v>0.91</v>
      </c>
      <c r="G349" s="10">
        <f>ROUND(E349*F349,2)</f>
        <v>9.1</v>
      </c>
    </row>
    <row r="350" spans="1:7" ht="56.25" x14ac:dyDescent="0.25">
      <c r="A350" s="11"/>
      <c r="B350" s="11"/>
      <c r="C350" s="11"/>
      <c r="D350" s="19" t="s">
        <v>287</v>
      </c>
      <c r="E350" s="29"/>
      <c r="F350" s="11"/>
      <c r="G350" s="11"/>
    </row>
    <row r="351" spans="1:7" x14ac:dyDescent="0.25">
      <c r="A351" s="8" t="s">
        <v>564</v>
      </c>
      <c r="B351" s="8" t="s">
        <v>12</v>
      </c>
      <c r="C351" s="8" t="s">
        <v>254</v>
      </c>
      <c r="D351" s="18" t="s">
        <v>288</v>
      </c>
      <c r="E351" s="28">
        <v>1</v>
      </c>
      <c r="F351" s="9">
        <v>8</v>
      </c>
      <c r="G351" s="10">
        <f>ROUND(E351*F351,2)</f>
        <v>8</v>
      </c>
    </row>
    <row r="352" spans="1:7" ht="56.25" x14ac:dyDescent="0.25">
      <c r="A352" s="11"/>
      <c r="B352" s="11"/>
      <c r="C352" s="11"/>
      <c r="D352" s="19" t="s">
        <v>289</v>
      </c>
      <c r="E352" s="29"/>
      <c r="F352" s="11"/>
      <c r="G352" s="11"/>
    </row>
    <row r="353" spans="1:7" x14ac:dyDescent="0.25">
      <c r="A353" s="8" t="s">
        <v>565</v>
      </c>
      <c r="B353" s="8" t="s">
        <v>12</v>
      </c>
      <c r="C353" s="8" t="s">
        <v>4</v>
      </c>
      <c r="D353" s="18" t="s">
        <v>290</v>
      </c>
      <c r="E353" s="28">
        <v>1</v>
      </c>
      <c r="F353" s="9">
        <v>40</v>
      </c>
      <c r="G353" s="10">
        <f>ROUND(E353*F353,2)</f>
        <v>40</v>
      </c>
    </row>
    <row r="354" spans="1:7" ht="135" x14ac:dyDescent="0.25">
      <c r="A354" s="11"/>
      <c r="B354" s="11"/>
      <c r="C354" s="11"/>
      <c r="D354" s="19" t="s">
        <v>291</v>
      </c>
      <c r="E354" s="29"/>
      <c r="F354" s="11"/>
      <c r="G354" s="11"/>
    </row>
    <row r="355" spans="1:7" ht="22.5" x14ac:dyDescent="0.25">
      <c r="A355" s="8" t="s">
        <v>566</v>
      </c>
      <c r="B355" s="8" t="s">
        <v>12</v>
      </c>
      <c r="C355" s="8" t="s">
        <v>78</v>
      </c>
      <c r="D355" s="18" t="s">
        <v>292</v>
      </c>
      <c r="E355" s="28">
        <v>1</v>
      </c>
      <c r="F355" s="9">
        <v>20.63</v>
      </c>
      <c r="G355" s="10">
        <f>ROUND(E355*F355,2)</f>
        <v>20.63</v>
      </c>
    </row>
    <row r="356" spans="1:7" ht="67.5" x14ac:dyDescent="0.25">
      <c r="A356" s="11"/>
      <c r="B356" s="11"/>
      <c r="C356" s="11"/>
      <c r="D356" s="19" t="s">
        <v>293</v>
      </c>
      <c r="E356" s="29"/>
      <c r="F356" s="11"/>
      <c r="G356" s="11"/>
    </row>
    <row r="357" spans="1:7" ht="22.5" x14ac:dyDescent="0.25">
      <c r="A357" s="8" t="s">
        <v>567</v>
      </c>
      <c r="B357" s="8" t="s">
        <v>12</v>
      </c>
      <c r="C357" s="8" t="s">
        <v>78</v>
      </c>
      <c r="D357" s="18" t="s">
        <v>294</v>
      </c>
      <c r="E357" s="28">
        <v>1</v>
      </c>
      <c r="F357" s="9">
        <v>270</v>
      </c>
      <c r="G357" s="10">
        <f>ROUND(E357*F357,2)</f>
        <v>270</v>
      </c>
    </row>
    <row r="358" spans="1:7" ht="168.75" x14ac:dyDescent="0.25">
      <c r="A358" s="11"/>
      <c r="B358" s="11"/>
      <c r="C358" s="11"/>
      <c r="D358" s="19" t="s">
        <v>295</v>
      </c>
      <c r="E358" s="29"/>
      <c r="F358" s="11"/>
      <c r="G358" s="11"/>
    </row>
    <row r="359" spans="1:7" x14ac:dyDescent="0.25">
      <c r="A359" s="8" t="s">
        <v>568</v>
      </c>
      <c r="B359" s="8" t="s">
        <v>12</v>
      </c>
      <c r="C359" s="8" t="s">
        <v>78</v>
      </c>
      <c r="D359" s="18" t="s">
        <v>296</v>
      </c>
      <c r="E359" s="28">
        <v>1</v>
      </c>
      <c r="F359" s="9">
        <v>105</v>
      </c>
      <c r="G359" s="10">
        <f>ROUND(E359*F359,2)</f>
        <v>105</v>
      </c>
    </row>
    <row r="360" spans="1:7" ht="90" x14ac:dyDescent="0.25">
      <c r="A360" s="11"/>
      <c r="B360" s="11"/>
      <c r="C360" s="11"/>
      <c r="D360" s="19" t="s">
        <v>297</v>
      </c>
      <c r="E360" s="29"/>
      <c r="F360" s="11"/>
      <c r="G360" s="11"/>
    </row>
    <row r="361" spans="1:7" ht="13.5" customHeight="1" x14ac:dyDescent="0.25">
      <c r="A361" s="11"/>
      <c r="B361" s="11"/>
      <c r="C361" s="11"/>
      <c r="D361" s="20" t="s">
        <v>569</v>
      </c>
      <c r="E361" s="30">
        <v>1</v>
      </c>
      <c r="F361" s="6">
        <f>G333+G335+G337+G339+G341+G343+G345+G347+G349+G351+G353+G355+G357+G359</f>
        <v>1130.8200000000002</v>
      </c>
      <c r="G361" s="6">
        <f>ROUND(F361*E361,2)</f>
        <v>1130.82</v>
      </c>
    </row>
    <row r="362" spans="1:7" ht="14.25" customHeight="1" x14ac:dyDescent="0.25">
      <c r="A362" s="13"/>
      <c r="B362" s="13"/>
      <c r="C362" s="13"/>
      <c r="D362" s="20" t="s">
        <v>607</v>
      </c>
      <c r="E362" s="31">
        <v>1</v>
      </c>
      <c r="F362" s="12">
        <f>+F361</f>
        <v>1130.8200000000002</v>
      </c>
      <c r="G362" s="6">
        <f>ROUND(F362*E362,2)</f>
        <v>1130.82</v>
      </c>
    </row>
    <row r="363" spans="1:7" ht="14.25" customHeight="1" x14ac:dyDescent="0.25">
      <c r="A363" s="13"/>
      <c r="B363" s="13"/>
      <c r="C363" s="13"/>
      <c r="D363" s="20"/>
      <c r="E363" s="31"/>
      <c r="F363" s="12"/>
      <c r="G363" s="6"/>
    </row>
    <row r="364" spans="1:7" x14ac:dyDescent="0.25">
      <c r="A364" s="5" t="s">
        <v>570</v>
      </c>
      <c r="B364" s="5" t="s">
        <v>8</v>
      </c>
      <c r="C364" s="5" t="s">
        <v>9</v>
      </c>
      <c r="D364" s="16" t="s">
        <v>298</v>
      </c>
      <c r="E364" s="26">
        <f>E430</f>
        <v>1</v>
      </c>
      <c r="F364" s="6">
        <f>F430</f>
        <v>4776.3099999999995</v>
      </c>
      <c r="G364" s="6">
        <f>G430</f>
        <v>4776.3100000000004</v>
      </c>
    </row>
    <row r="365" spans="1:7" x14ac:dyDescent="0.25">
      <c r="A365" s="7" t="s">
        <v>571</v>
      </c>
      <c r="B365" s="7" t="s">
        <v>8</v>
      </c>
      <c r="C365" s="7" t="s">
        <v>9</v>
      </c>
      <c r="D365" s="17" t="s">
        <v>299</v>
      </c>
      <c r="E365" s="27">
        <f>E380</f>
        <v>1</v>
      </c>
      <c r="F365" s="6">
        <f>F380</f>
        <v>300.91000000000003</v>
      </c>
      <c r="G365" s="6">
        <f>G380</f>
        <v>300.91000000000003</v>
      </c>
    </row>
    <row r="366" spans="1:7" x14ac:dyDescent="0.25">
      <c r="A366" s="8" t="s">
        <v>572</v>
      </c>
      <c r="B366" s="8" t="s">
        <v>12</v>
      </c>
      <c r="C366" s="8" t="s">
        <v>13</v>
      </c>
      <c r="D366" s="18" t="s">
        <v>300</v>
      </c>
      <c r="E366" s="28">
        <v>5</v>
      </c>
      <c r="F366" s="9">
        <v>18.690000000000001</v>
      </c>
      <c r="G366" s="10">
        <f>ROUND(E366*F366,2)</f>
        <v>93.45</v>
      </c>
    </row>
    <row r="367" spans="1:7" ht="63.75" customHeight="1" x14ac:dyDescent="0.25">
      <c r="A367" s="11"/>
      <c r="B367" s="11"/>
      <c r="C367" s="11"/>
      <c r="D367" s="19" t="s">
        <v>301</v>
      </c>
      <c r="E367" s="29"/>
      <c r="F367" s="11"/>
      <c r="G367" s="11"/>
    </row>
    <row r="368" spans="1:7" ht="22.5" x14ac:dyDescent="0.25">
      <c r="A368" s="8" t="s">
        <v>573</v>
      </c>
      <c r="B368" s="8" t="s">
        <v>12</v>
      </c>
      <c r="C368" s="8" t="s">
        <v>13</v>
      </c>
      <c r="D368" s="18" t="s">
        <v>302</v>
      </c>
      <c r="E368" s="28">
        <v>5</v>
      </c>
      <c r="F368" s="9">
        <v>2.42</v>
      </c>
      <c r="G368" s="10">
        <f>ROUND(E368*F368,2)</f>
        <v>12.1</v>
      </c>
    </row>
    <row r="369" spans="1:7" ht="67.5" x14ac:dyDescent="0.25">
      <c r="A369" s="11"/>
      <c r="B369" s="11"/>
      <c r="C369" s="11"/>
      <c r="D369" s="19" t="s">
        <v>303</v>
      </c>
      <c r="E369" s="29"/>
      <c r="F369" s="11"/>
      <c r="G369" s="11"/>
    </row>
    <row r="370" spans="1:7" x14ac:dyDescent="0.25">
      <c r="A370" s="8" t="s">
        <v>574</v>
      </c>
      <c r="B370" s="8" t="s">
        <v>12</v>
      </c>
      <c r="C370" s="8" t="s">
        <v>20</v>
      </c>
      <c r="D370" s="18" t="s">
        <v>304</v>
      </c>
      <c r="E370" s="28">
        <v>1</v>
      </c>
      <c r="F370" s="9">
        <v>11.01</v>
      </c>
      <c r="G370" s="10">
        <f>ROUND(E370*F370,2)</f>
        <v>11.01</v>
      </c>
    </row>
    <row r="371" spans="1:7" ht="67.900000000000006" customHeight="1" x14ac:dyDescent="0.25">
      <c r="A371" s="11"/>
      <c r="B371" s="11"/>
      <c r="C371" s="11"/>
      <c r="D371" s="19" t="s">
        <v>305</v>
      </c>
      <c r="E371" s="29"/>
      <c r="F371" s="11"/>
      <c r="G371" s="11"/>
    </row>
    <row r="372" spans="1:7" x14ac:dyDescent="0.25">
      <c r="A372" s="8" t="s">
        <v>575</v>
      </c>
      <c r="B372" s="8" t="s">
        <v>12</v>
      </c>
      <c r="C372" s="8" t="s">
        <v>20</v>
      </c>
      <c r="D372" s="18" t="s">
        <v>306</v>
      </c>
      <c r="E372" s="28">
        <v>1</v>
      </c>
      <c r="F372" s="9">
        <v>157.06</v>
      </c>
      <c r="G372" s="10">
        <f>ROUND(E372*F372,2)</f>
        <v>157.06</v>
      </c>
    </row>
    <row r="373" spans="1:7" ht="191.25" x14ac:dyDescent="0.25">
      <c r="A373" s="11"/>
      <c r="B373" s="11"/>
      <c r="C373" s="11"/>
      <c r="D373" s="19" t="s">
        <v>307</v>
      </c>
      <c r="E373" s="29"/>
      <c r="F373" s="11"/>
      <c r="G373" s="11"/>
    </row>
    <row r="374" spans="1:7" x14ac:dyDescent="0.25">
      <c r="A374" s="8" t="s">
        <v>576</v>
      </c>
      <c r="B374" s="8" t="s">
        <v>12</v>
      </c>
      <c r="C374" s="8" t="s">
        <v>20</v>
      </c>
      <c r="D374" s="18" t="s">
        <v>308</v>
      </c>
      <c r="E374" s="28">
        <v>1</v>
      </c>
      <c r="F374" s="9">
        <v>8.25</v>
      </c>
      <c r="G374" s="10">
        <f>ROUND(E374*F374,2)</f>
        <v>8.25</v>
      </c>
    </row>
    <row r="375" spans="1:7" ht="56.25" x14ac:dyDescent="0.25">
      <c r="A375" s="11"/>
      <c r="B375" s="11"/>
      <c r="C375" s="11"/>
      <c r="D375" s="19" t="s">
        <v>309</v>
      </c>
      <c r="E375" s="29"/>
      <c r="F375" s="11"/>
      <c r="G375" s="11"/>
    </row>
    <row r="376" spans="1:7" x14ac:dyDescent="0.25">
      <c r="A376" s="8" t="s">
        <v>577</v>
      </c>
      <c r="B376" s="8" t="s">
        <v>12</v>
      </c>
      <c r="C376" s="8" t="s">
        <v>13</v>
      </c>
      <c r="D376" s="18" t="s">
        <v>310</v>
      </c>
      <c r="E376" s="28">
        <v>6</v>
      </c>
      <c r="F376" s="9">
        <v>1.27</v>
      </c>
      <c r="G376" s="10">
        <f>ROUND(E376*F376,2)</f>
        <v>7.62</v>
      </c>
    </row>
    <row r="377" spans="1:7" ht="46.15" customHeight="1" x14ac:dyDescent="0.25">
      <c r="A377" s="11"/>
      <c r="B377" s="11"/>
      <c r="C377" s="11"/>
      <c r="D377" s="19" t="s">
        <v>311</v>
      </c>
      <c r="E377" s="29"/>
      <c r="F377" s="11"/>
      <c r="G377" s="11"/>
    </row>
    <row r="378" spans="1:7" x14ac:dyDescent="0.25">
      <c r="A378" s="8" t="s">
        <v>578</v>
      </c>
      <c r="B378" s="8" t="s">
        <v>12</v>
      </c>
      <c r="C378" s="8" t="s">
        <v>20</v>
      </c>
      <c r="D378" s="18" t="s">
        <v>312</v>
      </c>
      <c r="E378" s="28">
        <v>2</v>
      </c>
      <c r="F378" s="9">
        <v>5.71</v>
      </c>
      <c r="G378" s="10">
        <f>ROUND(E378*F378,2)</f>
        <v>11.42</v>
      </c>
    </row>
    <row r="379" spans="1:7" ht="45" customHeight="1" x14ac:dyDescent="0.25">
      <c r="A379" s="11"/>
      <c r="B379" s="11"/>
      <c r="C379" s="11"/>
      <c r="D379" s="19" t="s">
        <v>313</v>
      </c>
      <c r="E379" s="29"/>
      <c r="F379" s="11"/>
      <c r="G379" s="11"/>
    </row>
    <row r="380" spans="1:7" x14ac:dyDescent="0.25">
      <c r="A380" s="11"/>
      <c r="B380" s="11"/>
      <c r="C380" s="11"/>
      <c r="D380" s="20" t="s">
        <v>579</v>
      </c>
      <c r="E380" s="28">
        <v>1</v>
      </c>
      <c r="F380" s="6">
        <f>G366+G368+G370+G372+G374+G376+G378</f>
        <v>300.91000000000003</v>
      </c>
      <c r="G380" s="6">
        <f>ROUND(F380*E380,2)</f>
        <v>300.91000000000003</v>
      </c>
    </row>
    <row r="381" spans="1:7" x14ac:dyDescent="0.25">
      <c r="A381" s="11"/>
      <c r="B381" s="11"/>
      <c r="C381" s="11"/>
      <c r="D381" s="20"/>
      <c r="E381" s="28"/>
      <c r="F381" s="6"/>
      <c r="G381" s="6"/>
    </row>
    <row r="382" spans="1:7" x14ac:dyDescent="0.25">
      <c r="A382" s="7" t="s">
        <v>580</v>
      </c>
      <c r="B382" s="7" t="s">
        <v>8</v>
      </c>
      <c r="C382" s="7" t="s">
        <v>9</v>
      </c>
      <c r="D382" s="17" t="s">
        <v>314</v>
      </c>
      <c r="E382" s="27">
        <f>E429</f>
        <v>1</v>
      </c>
      <c r="F382" s="6">
        <f>F429</f>
        <v>4475.4000000000005</v>
      </c>
      <c r="G382" s="6">
        <f>G429</f>
        <v>4475.3999999999996</v>
      </c>
    </row>
    <row r="383" spans="1:7" x14ac:dyDescent="0.25">
      <c r="A383" s="8" t="s">
        <v>581</v>
      </c>
      <c r="B383" s="8" t="s">
        <v>12</v>
      </c>
      <c r="C383" s="8" t="s">
        <v>20</v>
      </c>
      <c r="D383" s="18" t="s">
        <v>315</v>
      </c>
      <c r="E383" s="28">
        <v>1</v>
      </c>
      <c r="F383" s="9">
        <v>2279</v>
      </c>
      <c r="G383" s="10">
        <f>ROUND(E383*F383,2)</f>
        <v>2279</v>
      </c>
    </row>
    <row r="384" spans="1:7" ht="78.599999999999994" customHeight="1" x14ac:dyDescent="0.25">
      <c r="A384" s="11"/>
      <c r="B384" s="11"/>
      <c r="C384" s="11"/>
      <c r="D384" s="19" t="s">
        <v>316</v>
      </c>
      <c r="E384" s="29"/>
      <c r="F384" s="11"/>
      <c r="G384" s="11"/>
    </row>
    <row r="385" spans="1:7" x14ac:dyDescent="0.25">
      <c r="A385" s="8" t="s">
        <v>582</v>
      </c>
      <c r="B385" s="8" t="s">
        <v>12</v>
      </c>
      <c r="C385" s="8" t="s">
        <v>20</v>
      </c>
      <c r="D385" s="21" t="s">
        <v>317</v>
      </c>
      <c r="E385" s="28">
        <v>0</v>
      </c>
      <c r="F385" s="9">
        <v>136.52000000000001</v>
      </c>
      <c r="G385" s="10">
        <f>ROUND(E385*F385,2)</f>
        <v>0</v>
      </c>
    </row>
    <row r="386" spans="1:7" ht="22.5" x14ac:dyDescent="0.25">
      <c r="A386" s="8" t="s">
        <v>583</v>
      </c>
      <c r="B386" s="8" t="s">
        <v>12</v>
      </c>
      <c r="C386" s="8" t="s">
        <v>20</v>
      </c>
      <c r="D386" s="18" t="s">
        <v>318</v>
      </c>
      <c r="E386" s="28">
        <v>2</v>
      </c>
      <c r="F386" s="9">
        <v>42.39</v>
      </c>
      <c r="G386" s="10">
        <f>ROUND(E386*F386,2)</f>
        <v>84.78</v>
      </c>
    </row>
    <row r="387" spans="1:7" ht="65.45" customHeight="1" x14ac:dyDescent="0.25">
      <c r="A387" s="11"/>
      <c r="B387" s="11"/>
      <c r="C387" s="11"/>
      <c r="D387" s="19" t="s">
        <v>319</v>
      </c>
      <c r="E387" s="29"/>
      <c r="F387" s="11"/>
      <c r="G387" s="11"/>
    </row>
    <row r="388" spans="1:7" x14ac:dyDescent="0.25">
      <c r="A388" s="8" t="s">
        <v>584</v>
      </c>
      <c r="B388" s="8" t="s">
        <v>12</v>
      </c>
      <c r="C388" s="8" t="s">
        <v>20</v>
      </c>
      <c r="D388" s="18" t="s">
        <v>320</v>
      </c>
      <c r="E388" s="28">
        <v>8</v>
      </c>
      <c r="F388" s="9">
        <v>14.11</v>
      </c>
      <c r="G388" s="10">
        <f>ROUND(E388*F388,2)</f>
        <v>112.88</v>
      </c>
    </row>
    <row r="389" spans="1:7" x14ac:dyDescent="0.25">
      <c r="A389" s="8" t="s">
        <v>585</v>
      </c>
      <c r="B389" s="8" t="s">
        <v>12</v>
      </c>
      <c r="C389" s="8" t="s">
        <v>20</v>
      </c>
      <c r="D389" s="18" t="s">
        <v>321</v>
      </c>
      <c r="E389" s="28">
        <v>3</v>
      </c>
      <c r="F389" s="9">
        <v>4.1399999999999997</v>
      </c>
      <c r="G389" s="10">
        <f>ROUND(E389*F389,2)</f>
        <v>12.42</v>
      </c>
    </row>
    <row r="390" spans="1:7" ht="32.450000000000003" customHeight="1" x14ac:dyDescent="0.25">
      <c r="A390" s="11"/>
      <c r="B390" s="11"/>
      <c r="C390" s="11"/>
      <c r="D390" s="19" t="s">
        <v>322</v>
      </c>
      <c r="E390" s="29"/>
      <c r="F390" s="11"/>
      <c r="G390" s="11"/>
    </row>
    <row r="391" spans="1:7" x14ac:dyDescent="0.25">
      <c r="A391" s="8" t="s">
        <v>586</v>
      </c>
      <c r="B391" s="8" t="s">
        <v>12</v>
      </c>
      <c r="C391" s="8" t="s">
        <v>20</v>
      </c>
      <c r="D391" s="18" t="s">
        <v>323</v>
      </c>
      <c r="E391" s="28">
        <v>3</v>
      </c>
      <c r="F391" s="9">
        <v>2.0499999999999998</v>
      </c>
      <c r="G391" s="10">
        <f>ROUND(E391*F391,2)</f>
        <v>6.15</v>
      </c>
    </row>
    <row r="392" spans="1:7" ht="36" customHeight="1" x14ac:dyDescent="0.25">
      <c r="A392" s="11"/>
      <c r="B392" s="11"/>
      <c r="C392" s="11"/>
      <c r="D392" s="19" t="s">
        <v>324</v>
      </c>
      <c r="E392" s="29"/>
      <c r="F392" s="11"/>
      <c r="G392" s="11"/>
    </row>
    <row r="393" spans="1:7" x14ac:dyDescent="0.25">
      <c r="A393" s="8" t="s">
        <v>586</v>
      </c>
      <c r="B393" s="8" t="s">
        <v>12</v>
      </c>
      <c r="C393" s="8" t="s">
        <v>20</v>
      </c>
      <c r="D393" s="18" t="s">
        <v>325</v>
      </c>
      <c r="E393" s="28">
        <v>2</v>
      </c>
      <c r="F393" s="9">
        <v>281.01</v>
      </c>
      <c r="G393" s="10">
        <f>ROUND(E393*F393,2)</f>
        <v>562.02</v>
      </c>
    </row>
    <row r="394" spans="1:7" ht="45.6" customHeight="1" x14ac:dyDescent="0.25">
      <c r="A394" s="11"/>
      <c r="B394" s="11"/>
      <c r="C394" s="11"/>
      <c r="D394" s="19" t="s">
        <v>326</v>
      </c>
      <c r="E394" s="29"/>
      <c r="F394" s="11"/>
      <c r="G394" s="11"/>
    </row>
    <row r="395" spans="1:7" x14ac:dyDescent="0.25">
      <c r="A395" s="8" t="s">
        <v>587</v>
      </c>
      <c r="B395" s="8" t="s">
        <v>12</v>
      </c>
      <c r="C395" s="8" t="s">
        <v>20</v>
      </c>
      <c r="D395" s="18" t="s">
        <v>327</v>
      </c>
      <c r="E395" s="28">
        <v>2</v>
      </c>
      <c r="F395" s="9">
        <v>4.3499999999999996</v>
      </c>
      <c r="G395" s="10">
        <f>ROUND(E395*F395,2)</f>
        <v>8.6999999999999993</v>
      </c>
    </row>
    <row r="396" spans="1:7" ht="56.25" x14ac:dyDescent="0.25">
      <c r="A396" s="11"/>
      <c r="B396" s="11"/>
      <c r="C396" s="11"/>
      <c r="D396" s="19" t="s">
        <v>328</v>
      </c>
      <c r="E396" s="29"/>
      <c r="F396" s="11"/>
      <c r="G396" s="11"/>
    </row>
    <row r="397" spans="1:7" x14ac:dyDescent="0.25">
      <c r="A397" s="8" t="s">
        <v>588</v>
      </c>
      <c r="B397" s="8" t="s">
        <v>12</v>
      </c>
      <c r="C397" s="8" t="s">
        <v>20</v>
      </c>
      <c r="D397" s="18" t="s">
        <v>329</v>
      </c>
      <c r="E397" s="28">
        <v>2</v>
      </c>
      <c r="F397" s="9">
        <v>4.91</v>
      </c>
      <c r="G397" s="10">
        <f>ROUND(E397*F397,2)</f>
        <v>9.82</v>
      </c>
    </row>
    <row r="398" spans="1:7" ht="45" x14ac:dyDescent="0.25">
      <c r="A398" s="11"/>
      <c r="B398" s="11"/>
      <c r="C398" s="11"/>
      <c r="D398" s="19" t="s">
        <v>330</v>
      </c>
      <c r="E398" s="29"/>
      <c r="F398" s="11"/>
      <c r="G398" s="11"/>
    </row>
    <row r="399" spans="1:7" x14ac:dyDescent="0.25">
      <c r="A399" s="8" t="s">
        <v>589</v>
      </c>
      <c r="B399" s="8" t="s">
        <v>12</v>
      </c>
      <c r="C399" s="8" t="s">
        <v>20</v>
      </c>
      <c r="D399" s="18" t="s">
        <v>331</v>
      </c>
      <c r="E399" s="28">
        <v>1</v>
      </c>
      <c r="F399" s="9">
        <v>278.25</v>
      </c>
      <c r="G399" s="10">
        <f>ROUND(E399*F399,2)</f>
        <v>278.25</v>
      </c>
    </row>
    <row r="400" spans="1:7" ht="67.5" x14ac:dyDescent="0.25">
      <c r="A400" s="11"/>
      <c r="B400" s="11"/>
      <c r="C400" s="11"/>
      <c r="D400" s="19" t="s">
        <v>332</v>
      </c>
      <c r="E400" s="29"/>
      <c r="F400" s="11"/>
      <c r="G400" s="11"/>
    </row>
    <row r="401" spans="1:7" ht="22.5" x14ac:dyDescent="0.25">
      <c r="A401" s="8" t="s">
        <v>590</v>
      </c>
      <c r="B401" s="8" t="s">
        <v>12</v>
      </c>
      <c r="C401" s="8" t="s">
        <v>20</v>
      </c>
      <c r="D401" s="18" t="s">
        <v>333</v>
      </c>
      <c r="E401" s="28">
        <v>1</v>
      </c>
      <c r="F401" s="9">
        <v>278.25</v>
      </c>
      <c r="G401" s="10">
        <f>ROUND(E401*F401,2)</f>
        <v>278.25</v>
      </c>
    </row>
    <row r="402" spans="1:7" ht="56.25" x14ac:dyDescent="0.25">
      <c r="A402" s="11"/>
      <c r="B402" s="11"/>
      <c r="C402" s="11"/>
      <c r="D402" s="19" t="s">
        <v>334</v>
      </c>
      <c r="E402" s="29"/>
      <c r="F402" s="11"/>
      <c r="G402" s="11"/>
    </row>
    <row r="403" spans="1:7" ht="22.5" x14ac:dyDescent="0.25">
      <c r="A403" s="8" t="s">
        <v>591</v>
      </c>
      <c r="B403" s="8" t="s">
        <v>12</v>
      </c>
      <c r="C403" s="8" t="s">
        <v>13</v>
      </c>
      <c r="D403" s="18" t="s">
        <v>335</v>
      </c>
      <c r="E403" s="28">
        <v>75</v>
      </c>
      <c r="F403" s="9">
        <v>4.33</v>
      </c>
      <c r="G403" s="10">
        <f>ROUND(E403*F403,2)</f>
        <v>324.75</v>
      </c>
    </row>
    <row r="404" spans="1:7" ht="56.25" x14ac:dyDescent="0.25">
      <c r="A404" s="11"/>
      <c r="B404" s="11"/>
      <c r="C404" s="11"/>
      <c r="D404" s="19" t="s">
        <v>336</v>
      </c>
      <c r="E404" s="29"/>
      <c r="F404" s="11"/>
      <c r="G404" s="11"/>
    </row>
    <row r="405" spans="1:7" ht="22.5" x14ac:dyDescent="0.25">
      <c r="A405" s="8" t="s">
        <v>592</v>
      </c>
      <c r="B405" s="8" t="s">
        <v>12</v>
      </c>
      <c r="C405" s="8" t="s">
        <v>9</v>
      </c>
      <c r="D405" s="18" t="s">
        <v>337</v>
      </c>
      <c r="E405" s="28">
        <v>14</v>
      </c>
      <c r="F405" s="9">
        <v>1.03</v>
      </c>
      <c r="G405" s="10">
        <f>ROUND(E405*F405,2)</f>
        <v>14.42</v>
      </c>
    </row>
    <row r="406" spans="1:7" ht="67.5" x14ac:dyDescent="0.25">
      <c r="A406" s="11"/>
      <c r="B406" s="11"/>
      <c r="C406" s="11"/>
      <c r="D406" s="19" t="s">
        <v>338</v>
      </c>
      <c r="E406" s="29"/>
      <c r="F406" s="11"/>
      <c r="G406" s="11"/>
    </row>
    <row r="407" spans="1:7" ht="22.5" x14ac:dyDescent="0.25">
      <c r="A407" s="8" t="s">
        <v>593</v>
      </c>
      <c r="B407" s="8" t="s">
        <v>12</v>
      </c>
      <c r="C407" s="8" t="s">
        <v>20</v>
      </c>
      <c r="D407" s="18" t="s">
        <v>339</v>
      </c>
      <c r="E407" s="28">
        <v>4</v>
      </c>
      <c r="F407" s="9">
        <v>65.63</v>
      </c>
      <c r="G407" s="10">
        <f>ROUND(E407*F407,2)</f>
        <v>262.52</v>
      </c>
    </row>
    <row r="408" spans="1:7" ht="78.75" x14ac:dyDescent="0.25">
      <c r="A408" s="11"/>
      <c r="B408" s="11"/>
      <c r="C408" s="11"/>
      <c r="D408" s="19" t="s">
        <v>340</v>
      </c>
      <c r="E408" s="29"/>
      <c r="F408" s="11"/>
      <c r="G408" s="11"/>
    </row>
    <row r="409" spans="1:7" ht="22.5" x14ac:dyDescent="0.25">
      <c r="A409" s="8" t="s">
        <v>594</v>
      </c>
      <c r="B409" s="8" t="s">
        <v>12</v>
      </c>
      <c r="C409" s="8" t="s">
        <v>20</v>
      </c>
      <c r="D409" s="18" t="s">
        <v>341</v>
      </c>
      <c r="E409" s="28">
        <v>7</v>
      </c>
      <c r="F409" s="9">
        <v>3.76</v>
      </c>
      <c r="G409" s="10">
        <f>ROUND(E409*F409,2)</f>
        <v>26.32</v>
      </c>
    </row>
    <row r="410" spans="1:7" ht="51" customHeight="1" x14ac:dyDescent="0.25">
      <c r="A410" s="11"/>
      <c r="B410" s="11"/>
      <c r="C410" s="11"/>
      <c r="D410" s="19" t="s">
        <v>342</v>
      </c>
      <c r="E410" s="29"/>
      <c r="F410" s="11"/>
      <c r="G410" s="11"/>
    </row>
    <row r="411" spans="1:7" ht="22.5" x14ac:dyDescent="0.25">
      <c r="A411" s="8" t="s">
        <v>595</v>
      </c>
      <c r="B411" s="8" t="s">
        <v>12</v>
      </c>
      <c r="C411" s="8" t="s">
        <v>20</v>
      </c>
      <c r="D411" s="18" t="s">
        <v>343</v>
      </c>
      <c r="E411" s="28">
        <v>7</v>
      </c>
      <c r="F411" s="9">
        <v>1.34</v>
      </c>
      <c r="G411" s="10">
        <f>ROUND(E411*F411,2)</f>
        <v>9.3800000000000008</v>
      </c>
    </row>
    <row r="412" spans="1:7" ht="48" customHeight="1" x14ac:dyDescent="0.25">
      <c r="A412" s="11"/>
      <c r="B412" s="11"/>
      <c r="C412" s="11"/>
      <c r="D412" s="19" t="s">
        <v>344</v>
      </c>
      <c r="E412" s="29"/>
      <c r="F412" s="11"/>
      <c r="G412" s="11"/>
    </row>
    <row r="413" spans="1:7" ht="22.5" x14ac:dyDescent="0.25">
      <c r="A413" s="8" t="s">
        <v>596</v>
      </c>
      <c r="B413" s="8" t="s">
        <v>12</v>
      </c>
      <c r="C413" s="8" t="s">
        <v>20</v>
      </c>
      <c r="D413" s="18" t="s">
        <v>345</v>
      </c>
      <c r="E413" s="28">
        <v>4</v>
      </c>
      <c r="F413" s="9">
        <v>1.59</v>
      </c>
      <c r="G413" s="10">
        <f>ROUND(E413*F413,2)</f>
        <v>6.36</v>
      </c>
    </row>
    <row r="414" spans="1:7" ht="51" customHeight="1" x14ac:dyDescent="0.25">
      <c r="A414" s="11"/>
      <c r="B414" s="11"/>
      <c r="C414" s="11"/>
      <c r="D414" s="19" t="s">
        <v>346</v>
      </c>
      <c r="E414" s="29"/>
      <c r="F414" s="11"/>
      <c r="G414" s="11"/>
    </row>
    <row r="415" spans="1:7" ht="22.5" x14ac:dyDescent="0.25">
      <c r="A415" s="8" t="s">
        <v>597</v>
      </c>
      <c r="B415" s="8" t="s">
        <v>12</v>
      </c>
      <c r="C415" s="8" t="s">
        <v>20</v>
      </c>
      <c r="D415" s="18" t="s">
        <v>347</v>
      </c>
      <c r="E415" s="28">
        <v>7</v>
      </c>
      <c r="F415" s="9">
        <v>30.11</v>
      </c>
      <c r="G415" s="10">
        <f>ROUND(E415*F415,2)</f>
        <v>210.77</v>
      </c>
    </row>
    <row r="416" spans="1:7" ht="60.75" customHeight="1" x14ac:dyDescent="0.25">
      <c r="A416" s="11"/>
      <c r="B416" s="11"/>
      <c r="C416" s="11"/>
      <c r="D416" s="19" t="s">
        <v>348</v>
      </c>
      <c r="E416" s="29"/>
      <c r="F416" s="11"/>
      <c r="G416" s="11"/>
    </row>
    <row r="417" spans="1:7" ht="22.5" x14ac:dyDescent="0.25">
      <c r="A417" s="8" t="s">
        <v>598</v>
      </c>
      <c r="B417" s="8" t="s">
        <v>12</v>
      </c>
      <c r="C417" s="8" t="s">
        <v>20</v>
      </c>
      <c r="D417" s="18" t="s">
        <v>349</v>
      </c>
      <c r="E417" s="28">
        <v>17</v>
      </c>
      <c r="F417" s="9">
        <v>1.34</v>
      </c>
      <c r="G417" s="10">
        <f>ROUND(E417*F417,2)</f>
        <v>22.78</v>
      </c>
    </row>
    <row r="418" spans="1:7" ht="56.25" x14ac:dyDescent="0.25">
      <c r="A418" s="11"/>
      <c r="B418" s="11"/>
      <c r="C418" s="11"/>
      <c r="D418" s="19" t="s">
        <v>350</v>
      </c>
      <c r="E418" s="29"/>
      <c r="F418" s="11"/>
      <c r="G418" s="11"/>
    </row>
    <row r="419" spans="1:7" ht="22.5" x14ac:dyDescent="0.25">
      <c r="A419" s="8" t="s">
        <v>599</v>
      </c>
      <c r="B419" s="8" t="s">
        <v>12</v>
      </c>
      <c r="C419" s="8" t="s">
        <v>20</v>
      </c>
      <c r="D419" s="18" t="s">
        <v>351</v>
      </c>
      <c r="E419" s="28">
        <v>5</v>
      </c>
      <c r="F419" s="9">
        <v>1.59</v>
      </c>
      <c r="G419" s="10">
        <f>ROUND(E419*F419,2)</f>
        <v>7.95</v>
      </c>
    </row>
    <row r="420" spans="1:7" ht="22.5" x14ac:dyDescent="0.25">
      <c r="A420" s="8" t="s">
        <v>600</v>
      </c>
      <c r="B420" s="8" t="s">
        <v>12</v>
      </c>
      <c r="C420" s="8" t="s">
        <v>20</v>
      </c>
      <c r="D420" s="18" t="s">
        <v>352</v>
      </c>
      <c r="E420" s="28">
        <v>3</v>
      </c>
      <c r="F420" s="9">
        <v>30.11</v>
      </c>
      <c r="G420" s="10">
        <f>ROUND(E420*F420,2)</f>
        <v>90.33</v>
      </c>
    </row>
    <row r="421" spans="1:7" ht="22.5" x14ac:dyDescent="0.25">
      <c r="A421" s="8" t="s">
        <v>601</v>
      </c>
      <c r="B421" s="8" t="s">
        <v>12</v>
      </c>
      <c r="C421" s="8" t="s">
        <v>20</v>
      </c>
      <c r="D421" s="18" t="s">
        <v>353</v>
      </c>
      <c r="E421" s="28">
        <v>3</v>
      </c>
      <c r="F421" s="9">
        <v>9.2200000000000006</v>
      </c>
      <c r="G421" s="10">
        <f>ROUND(E421*F421,2)</f>
        <v>27.66</v>
      </c>
    </row>
    <row r="422" spans="1:7" ht="37.5" customHeight="1" x14ac:dyDescent="0.25">
      <c r="A422" s="11"/>
      <c r="B422" s="11"/>
      <c r="C422" s="11"/>
      <c r="D422" s="19" t="s">
        <v>354</v>
      </c>
      <c r="E422" s="29"/>
      <c r="F422" s="11"/>
      <c r="G422" s="11"/>
    </row>
    <row r="423" spans="1:7" x14ac:dyDescent="0.25">
      <c r="A423" s="8" t="s">
        <v>602</v>
      </c>
      <c r="B423" s="8" t="s">
        <v>12</v>
      </c>
      <c r="C423" s="8" t="s">
        <v>20</v>
      </c>
      <c r="D423" s="18" t="s">
        <v>355</v>
      </c>
      <c r="E423" s="28">
        <v>6</v>
      </c>
      <c r="F423" s="9">
        <v>1.67</v>
      </c>
      <c r="G423" s="10">
        <f>ROUND(E423*F423,2)</f>
        <v>10.02</v>
      </c>
    </row>
    <row r="424" spans="1:7" ht="39.75" customHeight="1" x14ac:dyDescent="0.25">
      <c r="A424" s="11"/>
      <c r="B424" s="11"/>
      <c r="C424" s="11"/>
      <c r="D424" s="19" t="s">
        <v>356</v>
      </c>
      <c r="E424" s="29"/>
      <c r="F424" s="11"/>
      <c r="G424" s="11"/>
    </row>
    <row r="425" spans="1:7" ht="22.5" x14ac:dyDescent="0.25">
      <c r="A425" s="8" t="s">
        <v>603</v>
      </c>
      <c r="B425" s="8" t="s">
        <v>12</v>
      </c>
      <c r="C425" s="8" t="s">
        <v>20</v>
      </c>
      <c r="D425" s="18" t="s">
        <v>357</v>
      </c>
      <c r="E425" s="28">
        <v>1</v>
      </c>
      <c r="F425" s="9">
        <v>33.51</v>
      </c>
      <c r="G425" s="10">
        <f>ROUND(E425*F425,2)</f>
        <v>33.51</v>
      </c>
    </row>
    <row r="426" spans="1:7" ht="50.25" customHeight="1" x14ac:dyDescent="0.25">
      <c r="A426" s="11"/>
      <c r="B426" s="11"/>
      <c r="C426" s="11"/>
      <c r="D426" s="19" t="s">
        <v>358</v>
      </c>
      <c r="E426" s="29"/>
      <c r="F426" s="11"/>
      <c r="G426" s="11"/>
    </row>
    <row r="427" spans="1:7" ht="22.5" x14ac:dyDescent="0.25">
      <c r="A427" s="8" t="s">
        <v>604</v>
      </c>
      <c r="B427" s="8" t="s">
        <v>12</v>
      </c>
      <c r="C427" s="8" t="s">
        <v>20</v>
      </c>
      <c r="D427" s="18" t="s">
        <v>359</v>
      </c>
      <c r="E427" s="28">
        <v>2</v>
      </c>
      <c r="F427" s="9">
        <v>3.76</v>
      </c>
      <c r="G427" s="10">
        <f>ROUND(E427*F427,2)</f>
        <v>7.52</v>
      </c>
    </row>
    <row r="428" spans="1:7" ht="51" customHeight="1" x14ac:dyDescent="0.25">
      <c r="A428" s="11"/>
      <c r="B428" s="11"/>
      <c r="C428" s="11"/>
      <c r="D428" s="19" t="s">
        <v>360</v>
      </c>
      <c r="E428" s="29"/>
      <c r="F428" s="11"/>
      <c r="G428" s="11"/>
    </row>
    <row r="429" spans="1:7" x14ac:dyDescent="0.25">
      <c r="A429" s="11"/>
      <c r="B429" s="11"/>
      <c r="C429" s="11"/>
      <c r="D429" s="20" t="s">
        <v>605</v>
      </c>
      <c r="E429" s="28">
        <v>1</v>
      </c>
      <c r="F429" s="6">
        <f>G383+G386+G389+G391+G393+G395+G397+G399+G401+G403+G405+G407+G409+G411+G413+G415+G417+G421+G423+G425+G427</f>
        <v>4475.4000000000005</v>
      </c>
      <c r="G429" s="6">
        <f>ROUND(F429*E429,2)</f>
        <v>4475.3999999999996</v>
      </c>
    </row>
    <row r="430" spans="1:7" x14ac:dyDescent="0.25">
      <c r="A430" s="11"/>
      <c r="B430" s="11"/>
      <c r="C430" s="11"/>
      <c r="D430" s="20" t="s">
        <v>606</v>
      </c>
      <c r="E430" s="30">
        <v>1</v>
      </c>
      <c r="F430" s="6">
        <f>G380+G429</f>
        <v>4776.3099999999995</v>
      </c>
      <c r="G430" s="6">
        <f>ROUND(F430*E430,2)</f>
        <v>4776.3100000000004</v>
      </c>
    </row>
    <row r="431" spans="1:7" x14ac:dyDescent="0.25">
      <c r="A431" s="11"/>
      <c r="B431" s="11"/>
      <c r="C431" s="11"/>
    </row>
  </sheetData>
  <mergeCells count="2">
    <mergeCell ref="A1:D1"/>
    <mergeCell ref="A2:D2"/>
  </mergeCells>
  <dataValidations count="1">
    <dataValidation type="list" allowBlank="1" showInputMessage="1" showErrorMessage="1" sqref="B6:B431">
      <formula1>"Capítulo,Partida,Mano de obra,Maquinaria,Material,Otros,"</formula1>
    </dataValidation>
  </dataValidations>
  <pageMargins left="0.70866141732283472" right="0.70866141732283472" top="0.74803149606299213" bottom="0.74803149606299213" header="0.31496062992125984" footer="0.31496062992125984"/>
  <pageSetup paperSize="9" scale="90" fitToHeight="0" orientation="portrait" r:id="rId1"/>
  <rowBreaks count="26" manualBreakCount="26">
    <brk id="31" max="16383" man="1"/>
    <brk id="60" max="16383" man="1"/>
    <brk id="75" max="16383" man="1"/>
    <brk id="88" max="16383" man="1"/>
    <brk id="108" max="16383" man="1"/>
    <brk id="129" max="16383" man="1"/>
    <brk id="141" max="16383" man="1"/>
    <brk id="160" max="16383" man="1"/>
    <brk id="176" max="16383" man="1"/>
    <brk id="189" max="16383" man="1"/>
    <brk id="195" max="16383" man="1"/>
    <brk id="203" max="16383" man="1"/>
    <brk id="213" max="16383" man="1"/>
    <brk id="223" max="16383" man="1"/>
    <brk id="239" max="16383" man="1"/>
    <brk id="258" max="16383" man="1"/>
    <brk id="269" max="16383" man="1"/>
    <brk id="282" max="16383" man="1"/>
    <brk id="298" max="16383" man="1"/>
    <brk id="318" max="16383" man="1"/>
    <brk id="331" max="16383" man="1"/>
    <brk id="338" max="16383" man="1"/>
    <brk id="352" max="16383" man="1"/>
    <brk id="369" max="16383" man="1"/>
    <brk id="390" max="16383" man="1"/>
    <brk id="410" max="16383" man="1"/>
  </rowBreaks>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Hoja1!Área_de_impresión</vt:lpstr>
      <vt:lpstr>Hoja1!Títulos_a_imprimir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SERGIO BETORE MURO</dc:creator>
  <cp:lastModifiedBy>jacinto</cp:lastModifiedBy>
  <cp:lastPrinted>2022-05-08T22:35:03Z</cp:lastPrinted>
  <dcterms:created xsi:type="dcterms:W3CDTF">2022-04-09T17:03:24Z</dcterms:created>
  <dcterms:modified xsi:type="dcterms:W3CDTF">2022-05-19T06:09:36Z</dcterms:modified>
</cp:coreProperties>
</file>