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CITACIONES\AÑO 2022\02. Condiciones Reguladoras\AM SUMINISTRO PRODUCTOS LABORATORIO NUEVO\"/>
    </mc:Choice>
  </mc:AlternateContent>
  <bookViews>
    <workbookView xWindow="0" yWindow="0" windowWidth="28800" windowHeight="11775" tabRatio="898" activeTab="7"/>
  </bookViews>
  <sheets>
    <sheet name="L1 - Consumibles genéricos BM" sheetId="1" r:id="rId1"/>
    <sheet name="L2 - Toxitube" sheetId="25" r:id="rId2"/>
    <sheet name="L3- Reactivos y consumibles" sheetId="20" r:id="rId3"/>
    <sheet name="L4 - Puntas conductivas" sheetId="29" r:id="rId4"/>
    <sheet name="L5 -Patrones cromatográficos" sheetId="16" r:id="rId5"/>
    <sheet name="Listado MA CGMS" sheetId="17" r:id="rId6"/>
    <sheet name="Listado MA LCMS" sheetId="18" r:id="rId7"/>
    <sheet name="L 6 EPIS y Limpieza" sheetId="30" r:id="rId8"/>
  </sheets>
  <definedNames>
    <definedName name="_xlnm._FilterDatabase" localSheetId="2" hidden="1">'L3- Reactivos y consumibles'!$A$1:$T$1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30" l="1"/>
  <c r="L15" i="30"/>
  <c r="L14" i="30"/>
  <c r="L13" i="30"/>
  <c r="L12" i="30"/>
  <c r="L11" i="30"/>
  <c r="L10" i="30"/>
  <c r="L9" i="30"/>
  <c r="L8" i="30"/>
  <c r="L7" i="30"/>
  <c r="L6" i="30"/>
  <c r="L5" i="30"/>
  <c r="L4" i="30"/>
  <c r="L3" i="30"/>
  <c r="L2" i="30"/>
  <c r="M43" i="16"/>
  <c r="M397" i="16"/>
  <c r="M396" i="16"/>
  <c r="O396" i="16" s="1"/>
  <c r="M395" i="16"/>
  <c r="M394" i="16"/>
  <c r="O394" i="16" s="1"/>
  <c r="M393" i="16"/>
  <c r="M392" i="16"/>
  <c r="M391" i="16"/>
  <c r="O391" i="16" s="1"/>
  <c r="M390" i="16"/>
  <c r="R390" i="16" s="1"/>
  <c r="M389" i="16"/>
  <c r="M388" i="16"/>
  <c r="M387" i="16"/>
  <c r="M386" i="16"/>
  <c r="M385" i="16"/>
  <c r="M384" i="16"/>
  <c r="M383" i="16"/>
  <c r="M382" i="16"/>
  <c r="M381" i="16"/>
  <c r="M380" i="16"/>
  <c r="M379" i="16"/>
  <c r="M378" i="16"/>
  <c r="M377" i="16"/>
  <c r="M376" i="16"/>
  <c r="M375" i="16"/>
  <c r="M374" i="16"/>
  <c r="M373" i="16"/>
  <c r="M372" i="16"/>
  <c r="M371" i="16"/>
  <c r="M370" i="16"/>
  <c r="M369" i="16"/>
  <c r="M368" i="16"/>
  <c r="M367" i="16"/>
  <c r="M366" i="16"/>
  <c r="M365" i="16"/>
  <c r="M364" i="16"/>
  <c r="M363" i="16"/>
  <c r="M362" i="16"/>
  <c r="M361" i="16"/>
  <c r="M360" i="16"/>
  <c r="M359" i="16"/>
  <c r="M358" i="16"/>
  <c r="M357" i="16"/>
  <c r="M356" i="16"/>
  <c r="M355" i="16"/>
  <c r="M354" i="16"/>
  <c r="M353" i="16"/>
  <c r="M352" i="16"/>
  <c r="M351" i="16"/>
  <c r="M350" i="16"/>
  <c r="M349" i="16"/>
  <c r="M348" i="16"/>
  <c r="M347" i="16"/>
  <c r="M346" i="16"/>
  <c r="M345" i="16"/>
  <c r="M344" i="16"/>
  <c r="M343" i="16"/>
  <c r="M342" i="16"/>
  <c r="M341" i="16"/>
  <c r="M340" i="16"/>
  <c r="M339" i="16"/>
  <c r="M338" i="16"/>
  <c r="M337" i="16"/>
  <c r="M336" i="16"/>
  <c r="M335" i="16"/>
  <c r="M334" i="16"/>
  <c r="M333" i="16"/>
  <c r="M332" i="16"/>
  <c r="M331" i="16"/>
  <c r="M330" i="16"/>
  <c r="M329" i="16"/>
  <c r="M328" i="16"/>
  <c r="M327" i="16"/>
  <c r="M326" i="16"/>
  <c r="M325" i="16"/>
  <c r="M324" i="16"/>
  <c r="M323" i="16"/>
  <c r="M322" i="16"/>
  <c r="M321" i="16"/>
  <c r="M320" i="16"/>
  <c r="M319" i="16"/>
  <c r="M318" i="16"/>
  <c r="M317" i="16"/>
  <c r="M316" i="16"/>
  <c r="O316" i="16" s="1"/>
  <c r="M315" i="16"/>
  <c r="M314" i="16"/>
  <c r="M313" i="16"/>
  <c r="M312" i="16"/>
  <c r="M311" i="16"/>
  <c r="M310" i="16"/>
  <c r="M309" i="16"/>
  <c r="M308" i="16"/>
  <c r="M307" i="16"/>
  <c r="M306" i="16"/>
  <c r="M305" i="16"/>
  <c r="M304" i="16"/>
  <c r="M303" i="16"/>
  <c r="M302" i="16"/>
  <c r="M301" i="16"/>
  <c r="M300" i="16"/>
  <c r="M299" i="16"/>
  <c r="M298" i="16"/>
  <c r="M297" i="16"/>
  <c r="M296" i="16"/>
  <c r="M295" i="16"/>
  <c r="M294" i="16"/>
  <c r="M293" i="16"/>
  <c r="M292" i="16"/>
  <c r="M291" i="16"/>
  <c r="M290" i="16"/>
  <c r="M289" i="16"/>
  <c r="M288" i="16"/>
  <c r="M287" i="16"/>
  <c r="M286" i="16"/>
  <c r="M285" i="16"/>
  <c r="M284" i="16"/>
  <c r="M283" i="16"/>
  <c r="M282" i="16"/>
  <c r="M281" i="16"/>
  <c r="M280" i="16"/>
  <c r="M279" i="16"/>
  <c r="M278" i="16"/>
  <c r="M277" i="16"/>
  <c r="M276" i="16"/>
  <c r="M275" i="16"/>
  <c r="M274" i="16"/>
  <c r="M273" i="16"/>
  <c r="M272" i="16"/>
  <c r="M271" i="16"/>
  <c r="M270" i="16"/>
  <c r="M269" i="16"/>
  <c r="M268" i="16"/>
  <c r="M267" i="16"/>
  <c r="M266" i="16"/>
  <c r="M265" i="16"/>
  <c r="M264" i="16"/>
  <c r="M263" i="16"/>
  <c r="M262" i="16"/>
  <c r="M261" i="16"/>
  <c r="M260" i="16"/>
  <c r="M259" i="16"/>
  <c r="M258" i="16"/>
  <c r="M257" i="16"/>
  <c r="M256" i="16"/>
  <c r="M255" i="16"/>
  <c r="M254" i="16"/>
  <c r="M253" i="16"/>
  <c r="M252" i="16"/>
  <c r="M251" i="16"/>
  <c r="M250" i="16"/>
  <c r="M249" i="16"/>
  <c r="M248" i="16"/>
  <c r="M247" i="16"/>
  <c r="M246" i="16"/>
  <c r="M245" i="16"/>
  <c r="M244" i="16"/>
  <c r="M243" i="16"/>
  <c r="M242" i="16"/>
  <c r="M241" i="16"/>
  <c r="M240" i="16"/>
  <c r="M239" i="16"/>
  <c r="M238" i="16"/>
  <c r="M237" i="16"/>
  <c r="M236" i="16"/>
  <c r="M235" i="16"/>
  <c r="M234" i="16"/>
  <c r="M233" i="16"/>
  <c r="M232" i="16"/>
  <c r="M231" i="16"/>
  <c r="M230" i="16"/>
  <c r="M229" i="16"/>
  <c r="M228" i="16"/>
  <c r="M227" i="16"/>
  <c r="M226" i="16"/>
  <c r="M225" i="16"/>
  <c r="M224" i="16"/>
  <c r="M223" i="16"/>
  <c r="M222" i="16"/>
  <c r="M221" i="16"/>
  <c r="M220" i="16"/>
  <c r="M219" i="16"/>
  <c r="M218" i="16"/>
  <c r="M217" i="16"/>
  <c r="M216" i="16"/>
  <c r="M215" i="16"/>
  <c r="M214" i="16"/>
  <c r="M213" i="16"/>
  <c r="M212" i="16"/>
  <c r="M211" i="16"/>
  <c r="M210" i="16"/>
  <c r="M209" i="16"/>
  <c r="M208" i="16"/>
  <c r="M207" i="16"/>
  <c r="M206" i="16"/>
  <c r="M205" i="16"/>
  <c r="M204" i="16"/>
  <c r="M203" i="16"/>
  <c r="M202" i="16"/>
  <c r="M201" i="16"/>
  <c r="M200" i="16"/>
  <c r="M199" i="16"/>
  <c r="M198" i="16"/>
  <c r="M197" i="16"/>
  <c r="M196" i="16"/>
  <c r="M195" i="16"/>
  <c r="M194" i="16"/>
  <c r="M193" i="16"/>
  <c r="M192" i="16"/>
  <c r="M191" i="16"/>
  <c r="M190" i="16"/>
  <c r="M189" i="16"/>
  <c r="M188" i="16"/>
  <c r="M187" i="16"/>
  <c r="M186" i="16"/>
  <c r="M185" i="16"/>
  <c r="M184" i="16"/>
  <c r="M183" i="16"/>
  <c r="M182" i="16"/>
  <c r="M181" i="16"/>
  <c r="M180" i="16"/>
  <c r="M179" i="16"/>
  <c r="M178" i="16"/>
  <c r="M177" i="16"/>
  <c r="M176" i="16"/>
  <c r="M175" i="16"/>
  <c r="M174" i="16"/>
  <c r="M173" i="16"/>
  <c r="M172" i="16"/>
  <c r="M171" i="16"/>
  <c r="M170" i="16"/>
  <c r="M169" i="16"/>
  <c r="M168" i="16"/>
  <c r="M167" i="16"/>
  <c r="M166" i="16"/>
  <c r="M165" i="16"/>
  <c r="M164" i="16"/>
  <c r="M163" i="16"/>
  <c r="M162" i="16"/>
  <c r="M161" i="16"/>
  <c r="M160" i="16"/>
  <c r="M159" i="16"/>
  <c r="M158" i="16"/>
  <c r="M157" i="16"/>
  <c r="M156" i="16"/>
  <c r="M155" i="16"/>
  <c r="M154" i="16"/>
  <c r="M153" i="16"/>
  <c r="M152" i="16"/>
  <c r="M151" i="16"/>
  <c r="M150" i="16"/>
  <c r="M149" i="16"/>
  <c r="M148" i="16"/>
  <c r="M147" i="16"/>
  <c r="M146" i="16"/>
  <c r="M145" i="16"/>
  <c r="M144" i="16"/>
  <c r="M143" i="16"/>
  <c r="M142" i="16"/>
  <c r="M141" i="16"/>
  <c r="M140" i="16"/>
  <c r="M139" i="16"/>
  <c r="M138" i="16"/>
  <c r="M137" i="16"/>
  <c r="M136" i="16"/>
  <c r="M135" i="16"/>
  <c r="M134" i="16"/>
  <c r="M133" i="16"/>
  <c r="M132" i="16"/>
  <c r="M131" i="16"/>
  <c r="M130" i="16"/>
  <c r="M129" i="16"/>
  <c r="M128" i="16"/>
  <c r="M127" i="16"/>
  <c r="M126" i="16"/>
  <c r="M125" i="16"/>
  <c r="M124" i="16"/>
  <c r="M123" i="16"/>
  <c r="M122" i="16"/>
  <c r="M121" i="16"/>
  <c r="M120" i="16"/>
  <c r="M119" i="16"/>
  <c r="M118" i="16"/>
  <c r="M117" i="16"/>
  <c r="M116" i="16"/>
  <c r="M115" i="16"/>
  <c r="M114" i="16"/>
  <c r="M113" i="16"/>
  <c r="M112" i="16"/>
  <c r="M111" i="16"/>
  <c r="M110" i="16"/>
  <c r="M109" i="16"/>
  <c r="M108" i="16"/>
  <c r="M107" i="16"/>
  <c r="M106" i="16"/>
  <c r="M105" i="16"/>
  <c r="M104" i="16"/>
  <c r="M103" i="16"/>
  <c r="M102" i="16"/>
  <c r="M101" i="16"/>
  <c r="M100" i="16"/>
  <c r="M99" i="16"/>
  <c r="M98" i="16"/>
  <c r="M97" i="16"/>
  <c r="M96" i="16"/>
  <c r="M95" i="16"/>
  <c r="M94" i="16"/>
  <c r="M93" i="16"/>
  <c r="M92" i="16"/>
  <c r="M91" i="16"/>
  <c r="M90" i="16"/>
  <c r="M89" i="16"/>
  <c r="M88" i="16"/>
  <c r="M87" i="16"/>
  <c r="M86" i="16"/>
  <c r="M85" i="16"/>
  <c r="M84" i="16"/>
  <c r="M83" i="16"/>
  <c r="M82" i="16"/>
  <c r="M81" i="16"/>
  <c r="M80" i="16"/>
  <c r="M79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5" i="16"/>
  <c r="M64" i="16"/>
  <c r="M63" i="16"/>
  <c r="M62" i="16"/>
  <c r="M61" i="16"/>
  <c r="M60" i="16"/>
  <c r="M59" i="16"/>
  <c r="M58" i="16"/>
  <c r="M5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3" i="16"/>
  <c r="M2" i="16"/>
  <c r="L3" i="29"/>
  <c r="L2" i="29"/>
  <c r="L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2" i="20"/>
  <c r="L2" i="25"/>
  <c r="L2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N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L3" i="1"/>
  <c r="N3" i="1" s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Q390" i="16"/>
  <c r="S390" i="16"/>
  <c r="Q391" i="16"/>
  <c r="R391" i="16" s="1"/>
  <c r="S391" i="16"/>
  <c r="O392" i="16"/>
  <c r="Q392" i="16"/>
  <c r="S392" i="16"/>
  <c r="O393" i="16"/>
  <c r="Q393" i="16"/>
  <c r="S393" i="16"/>
  <c r="Q394" i="16"/>
  <c r="S394" i="16"/>
  <c r="Q395" i="16"/>
  <c r="S395" i="16"/>
  <c r="Q396" i="16"/>
  <c r="S396" i="16"/>
  <c r="Q397" i="16"/>
  <c r="S397" i="16"/>
  <c r="Q316" i="16"/>
  <c r="S316" i="16"/>
  <c r="Q285" i="16"/>
  <c r="O285" i="16"/>
  <c r="S285" i="16"/>
  <c r="R4" i="1"/>
  <c r="R20" i="1"/>
  <c r="R396" i="16" l="1"/>
  <c r="O390" i="16"/>
  <c r="R397" i="16"/>
  <c r="R316" i="16"/>
  <c r="O397" i="16"/>
  <c r="R395" i="16"/>
  <c r="O395" i="16"/>
  <c r="R285" i="16"/>
  <c r="R394" i="16"/>
  <c r="R393" i="16"/>
  <c r="R392" i="16"/>
  <c r="R52" i="20"/>
  <c r="N52" i="20"/>
  <c r="P52" i="20"/>
  <c r="Q52" i="20"/>
  <c r="P2" i="20"/>
  <c r="Q309" i="16"/>
  <c r="S309" i="16"/>
  <c r="Q310" i="16"/>
  <c r="R310" i="16" s="1"/>
  <c r="S310" i="16"/>
  <c r="O311" i="16"/>
  <c r="Q311" i="16"/>
  <c r="R311" i="16" s="1"/>
  <c r="S311" i="16"/>
  <c r="Q312" i="16"/>
  <c r="S312" i="16"/>
  <c r="O313" i="16"/>
  <c r="Q313" i="16"/>
  <c r="S313" i="16"/>
  <c r="O314" i="16"/>
  <c r="Q314" i="16"/>
  <c r="S314" i="16"/>
  <c r="O315" i="16"/>
  <c r="Q315" i="16"/>
  <c r="S315" i="16"/>
  <c r="Q317" i="16"/>
  <c r="R317" i="16" s="1"/>
  <c r="S317" i="16"/>
  <c r="Q318" i="16"/>
  <c r="R318" i="16" s="1"/>
  <c r="S318" i="16"/>
  <c r="O319" i="16"/>
  <c r="Q319" i="16"/>
  <c r="R319" i="16" s="1"/>
  <c r="S319" i="16"/>
  <c r="O320" i="16"/>
  <c r="Q320" i="16"/>
  <c r="S320" i="16"/>
  <c r="Q321" i="16"/>
  <c r="S321" i="16"/>
  <c r="Q322" i="16"/>
  <c r="S322" i="16"/>
  <c r="O323" i="16"/>
  <c r="Q323" i="16"/>
  <c r="S323" i="16"/>
  <c r="O324" i="16"/>
  <c r="Q324" i="16"/>
  <c r="R324" i="16" s="1"/>
  <c r="S324" i="16"/>
  <c r="O325" i="16"/>
  <c r="Q325" i="16"/>
  <c r="S325" i="16"/>
  <c r="Q326" i="16"/>
  <c r="S326" i="16"/>
  <c r="Q327" i="16"/>
  <c r="S327" i="16"/>
  <c r="O328" i="16"/>
  <c r="Q328" i="16"/>
  <c r="S328" i="16"/>
  <c r="O329" i="16"/>
  <c r="Q329" i="16"/>
  <c r="S329" i="16"/>
  <c r="O330" i="16"/>
  <c r="Q330" i="16"/>
  <c r="S330" i="16"/>
  <c r="O331" i="16"/>
  <c r="Q331" i="16"/>
  <c r="S331" i="16"/>
  <c r="Q332" i="16"/>
  <c r="S332" i="16"/>
  <c r="Q333" i="16"/>
  <c r="R333" i="16" s="1"/>
  <c r="S333" i="16"/>
  <c r="O334" i="16"/>
  <c r="Q334" i="16"/>
  <c r="S334" i="16"/>
  <c r="Q335" i="16"/>
  <c r="S335" i="16"/>
  <c r="O336" i="16"/>
  <c r="Q336" i="16"/>
  <c r="S336" i="16"/>
  <c r="O337" i="16"/>
  <c r="Q337" i="16"/>
  <c r="S337" i="16"/>
  <c r="O338" i="16"/>
  <c r="Q338" i="16"/>
  <c r="S338" i="16"/>
  <c r="Q339" i="16"/>
  <c r="S339" i="16"/>
  <c r="Q340" i="16"/>
  <c r="S340" i="16"/>
  <c r="Q341" i="16"/>
  <c r="S341" i="16"/>
  <c r="O342" i="16"/>
  <c r="Q342" i="16"/>
  <c r="S342" i="16"/>
  <c r="O343" i="16"/>
  <c r="Q343" i="16"/>
  <c r="S343" i="16"/>
  <c r="Q344" i="16"/>
  <c r="R344" i="16" s="1"/>
  <c r="S344" i="16"/>
  <c r="Q345" i="16"/>
  <c r="R345" i="16" s="1"/>
  <c r="S345" i="16"/>
  <c r="Q346" i="16"/>
  <c r="R346" i="16" s="1"/>
  <c r="S346" i="16"/>
  <c r="O347" i="16"/>
  <c r="Q347" i="16"/>
  <c r="S347" i="16"/>
  <c r="O348" i="16"/>
  <c r="Q348" i="16"/>
  <c r="S348" i="16"/>
  <c r="Q349" i="16"/>
  <c r="S349" i="16"/>
  <c r="Q350" i="16"/>
  <c r="S350" i="16"/>
  <c r="Q351" i="16"/>
  <c r="S351" i="16"/>
  <c r="Q352" i="16"/>
  <c r="S352" i="16"/>
  <c r="Q353" i="16"/>
  <c r="S353" i="16"/>
  <c r="Q354" i="16"/>
  <c r="S354" i="16"/>
  <c r="O355" i="16"/>
  <c r="Q355" i="16"/>
  <c r="S355" i="16"/>
  <c r="O356" i="16"/>
  <c r="Q356" i="16"/>
  <c r="R356" i="16" s="1"/>
  <c r="S356" i="16"/>
  <c r="O357" i="16"/>
  <c r="Q357" i="16"/>
  <c r="S357" i="16"/>
  <c r="Q358" i="16"/>
  <c r="S358" i="16"/>
  <c r="O359" i="16"/>
  <c r="Q359" i="16"/>
  <c r="S359" i="16"/>
  <c r="Q360" i="16"/>
  <c r="R360" i="16" s="1"/>
  <c r="S360" i="16"/>
  <c r="O361" i="16"/>
  <c r="Q361" i="16"/>
  <c r="S361" i="16"/>
  <c r="Q362" i="16"/>
  <c r="R362" i="16" s="1"/>
  <c r="S362" i="16"/>
  <c r="Q363" i="16"/>
  <c r="R363" i="16" s="1"/>
  <c r="S363" i="16"/>
  <c r="O364" i="16"/>
  <c r="Q364" i="16"/>
  <c r="S364" i="16"/>
  <c r="O365" i="16"/>
  <c r="Q365" i="16"/>
  <c r="S365" i="16"/>
  <c r="O366" i="16"/>
  <c r="Q366" i="16"/>
  <c r="S366" i="16"/>
  <c r="O367" i="16"/>
  <c r="Q367" i="16"/>
  <c r="S367" i="16"/>
  <c r="O368" i="16"/>
  <c r="Q368" i="16"/>
  <c r="S368" i="16"/>
  <c r="Q369" i="16"/>
  <c r="R369" i="16" s="1"/>
  <c r="S369" i="16"/>
  <c r="Q370" i="16"/>
  <c r="R370" i="16" s="1"/>
  <c r="S370" i="16"/>
  <c r="O371" i="16"/>
  <c r="Q371" i="16"/>
  <c r="S371" i="16"/>
  <c r="O372" i="16"/>
  <c r="Q372" i="16"/>
  <c r="R372" i="16" s="1"/>
  <c r="S372" i="16"/>
  <c r="O373" i="16"/>
  <c r="Q373" i="16"/>
  <c r="R373" i="16" s="1"/>
  <c r="S373" i="16"/>
  <c r="O374" i="16"/>
  <c r="Q374" i="16"/>
  <c r="S374" i="16"/>
  <c r="Q375" i="16"/>
  <c r="S375" i="16"/>
  <c r="Q376" i="16"/>
  <c r="S376" i="16"/>
  <c r="O377" i="16"/>
  <c r="Q377" i="16"/>
  <c r="S377" i="16"/>
  <c r="Q378" i="16"/>
  <c r="R378" i="16" s="1"/>
  <c r="S378" i="16"/>
  <c r="Q379" i="16"/>
  <c r="R379" i="16" s="1"/>
  <c r="S379" i="16"/>
  <c r="Q380" i="16"/>
  <c r="R380" i="16" s="1"/>
  <c r="S380" i="16"/>
  <c r="O381" i="16"/>
  <c r="Q381" i="16"/>
  <c r="S381" i="16"/>
  <c r="O382" i="16"/>
  <c r="Q382" i="16"/>
  <c r="S382" i="16"/>
  <c r="Q383" i="16"/>
  <c r="R383" i="16" s="1"/>
  <c r="S383" i="16"/>
  <c r="Q384" i="16"/>
  <c r="R384" i="16" s="1"/>
  <c r="S384" i="16"/>
  <c r="Q385" i="16"/>
  <c r="R385" i="16" s="1"/>
  <c r="S385" i="16"/>
  <c r="Q386" i="16"/>
  <c r="R386" i="16" s="1"/>
  <c r="S386" i="16"/>
  <c r="Q387" i="16"/>
  <c r="R387" i="16" s="1"/>
  <c r="S387" i="16"/>
  <c r="Q388" i="16"/>
  <c r="R388" i="16" s="1"/>
  <c r="S388" i="16"/>
  <c r="O389" i="16"/>
  <c r="Q389" i="16"/>
  <c r="R389" i="16" s="1"/>
  <c r="S389" i="16"/>
  <c r="S308" i="16"/>
  <c r="Q308" i="16"/>
  <c r="R308" i="16" s="1"/>
  <c r="S307" i="16"/>
  <c r="Q307" i="16"/>
  <c r="R307" i="16" s="1"/>
  <c r="S306" i="16"/>
  <c r="Q306" i="16"/>
  <c r="O306" i="16"/>
  <c r="S305" i="16"/>
  <c r="Q305" i="16"/>
  <c r="S304" i="16"/>
  <c r="Q304" i="16"/>
  <c r="O304" i="16"/>
  <c r="S303" i="16"/>
  <c r="Q303" i="16"/>
  <c r="S302" i="16"/>
  <c r="Q302" i="16"/>
  <c r="R302" i="16" s="1"/>
  <c r="S301" i="16"/>
  <c r="Q301" i="16"/>
  <c r="O301" i="16"/>
  <c r="S300" i="16"/>
  <c r="Q300" i="16"/>
  <c r="O300" i="16"/>
  <c r="S299" i="16"/>
  <c r="Q299" i="16"/>
  <c r="R299" i="16" s="1"/>
  <c r="S298" i="16"/>
  <c r="Q298" i="16"/>
  <c r="O298" i="16"/>
  <c r="S297" i="16"/>
  <c r="Q297" i="16"/>
  <c r="O297" i="16"/>
  <c r="S296" i="16"/>
  <c r="Q296" i="16"/>
  <c r="S295" i="16"/>
  <c r="Q295" i="16"/>
  <c r="O295" i="16"/>
  <c r="S294" i="16"/>
  <c r="Q294" i="16"/>
  <c r="S293" i="16"/>
  <c r="Q293" i="16"/>
  <c r="R293" i="16" s="1"/>
  <c r="O293" i="16"/>
  <c r="S292" i="16"/>
  <c r="Q292" i="16"/>
  <c r="O292" i="16"/>
  <c r="S291" i="16"/>
  <c r="Q291" i="16"/>
  <c r="S290" i="16"/>
  <c r="Q290" i="16"/>
  <c r="S289" i="16"/>
  <c r="Q289" i="16"/>
  <c r="O289" i="16"/>
  <c r="S288" i="16"/>
  <c r="Q288" i="16"/>
  <c r="O288" i="16"/>
  <c r="S287" i="16"/>
  <c r="Q287" i="16"/>
  <c r="O287" i="16"/>
  <c r="O205" i="16"/>
  <c r="Q205" i="16"/>
  <c r="R205" i="16"/>
  <c r="S205" i="16"/>
  <c r="O206" i="16"/>
  <c r="Q206" i="16"/>
  <c r="R206" i="16" s="1"/>
  <c r="S206" i="16"/>
  <c r="Q207" i="16"/>
  <c r="R207" i="16" s="1"/>
  <c r="S207" i="16"/>
  <c r="O208" i="16"/>
  <c r="Q208" i="16"/>
  <c r="R208" i="16" s="1"/>
  <c r="S208" i="16"/>
  <c r="O209" i="16"/>
  <c r="Q209" i="16"/>
  <c r="S209" i="16"/>
  <c r="O210" i="16"/>
  <c r="Q210" i="16"/>
  <c r="S210" i="16"/>
  <c r="O211" i="16"/>
  <c r="Q211" i="16"/>
  <c r="S211" i="16"/>
  <c r="O212" i="16"/>
  <c r="Q212" i="16"/>
  <c r="S212" i="16"/>
  <c r="Q213" i="16"/>
  <c r="S213" i="16"/>
  <c r="O214" i="16"/>
  <c r="Q214" i="16"/>
  <c r="S214" i="16"/>
  <c r="O215" i="16"/>
  <c r="Q215" i="16"/>
  <c r="S215" i="16"/>
  <c r="Q216" i="16"/>
  <c r="R216" i="16" s="1"/>
  <c r="S216" i="16"/>
  <c r="O217" i="16"/>
  <c r="Q217" i="16"/>
  <c r="S217" i="16"/>
  <c r="Q218" i="16"/>
  <c r="S218" i="16"/>
  <c r="Q219" i="16"/>
  <c r="S219" i="16"/>
  <c r="Q220" i="16"/>
  <c r="S220" i="16"/>
  <c r="Q221" i="16"/>
  <c r="S221" i="16"/>
  <c r="O222" i="16"/>
  <c r="Q222" i="16"/>
  <c r="R222" i="16" s="1"/>
  <c r="S222" i="16"/>
  <c r="O223" i="16"/>
  <c r="Q223" i="16"/>
  <c r="S223" i="16"/>
  <c r="O224" i="16"/>
  <c r="Q224" i="16"/>
  <c r="R224" i="16" s="1"/>
  <c r="S224" i="16"/>
  <c r="Q225" i="16"/>
  <c r="R225" i="16" s="1"/>
  <c r="S225" i="16"/>
  <c r="O226" i="16"/>
  <c r="Q226" i="16"/>
  <c r="S226" i="16"/>
  <c r="O227" i="16"/>
  <c r="Q227" i="16"/>
  <c r="S227" i="16"/>
  <c r="O228" i="16"/>
  <c r="Q228" i="16"/>
  <c r="S228" i="16"/>
  <c r="O229" i="16"/>
  <c r="Q229" i="16"/>
  <c r="S229" i="16"/>
  <c r="Q230" i="16"/>
  <c r="S230" i="16"/>
  <c r="O231" i="16"/>
  <c r="Q231" i="16"/>
  <c r="S231" i="16"/>
  <c r="O232" i="16"/>
  <c r="Q232" i="16"/>
  <c r="S232" i="16"/>
  <c r="O233" i="16"/>
  <c r="Q233" i="16"/>
  <c r="S233" i="16"/>
  <c r="Q234" i="16"/>
  <c r="S234" i="16"/>
  <c r="O235" i="16"/>
  <c r="Q235" i="16"/>
  <c r="R235" i="16" s="1"/>
  <c r="S235" i="16"/>
  <c r="Q236" i="16"/>
  <c r="R236" i="16" s="1"/>
  <c r="S236" i="16"/>
  <c r="Q237" i="16"/>
  <c r="S237" i="16"/>
  <c r="O238" i="16"/>
  <c r="Q238" i="16"/>
  <c r="S238" i="16"/>
  <c r="O239" i="16"/>
  <c r="Q239" i="16"/>
  <c r="S239" i="16"/>
  <c r="O240" i="16"/>
  <c r="Q240" i="16"/>
  <c r="S240" i="16"/>
  <c r="Q241" i="16"/>
  <c r="S241" i="16"/>
  <c r="O242" i="16"/>
  <c r="Q242" i="16"/>
  <c r="S242" i="16"/>
  <c r="O243" i="16"/>
  <c r="Q243" i="16"/>
  <c r="S243" i="16"/>
  <c r="O244" i="16"/>
  <c r="Q244" i="16"/>
  <c r="R244" i="16" s="1"/>
  <c r="S244" i="16"/>
  <c r="O245" i="16"/>
  <c r="Q245" i="16"/>
  <c r="S245" i="16"/>
  <c r="Q246" i="16"/>
  <c r="R246" i="16" s="1"/>
  <c r="S246" i="16"/>
  <c r="O247" i="16"/>
  <c r="Q247" i="16"/>
  <c r="S247" i="16"/>
  <c r="O248" i="16"/>
  <c r="Q248" i="16"/>
  <c r="S248" i="16"/>
  <c r="Q249" i="16"/>
  <c r="S249" i="16"/>
  <c r="O250" i="16"/>
  <c r="Q250" i="16"/>
  <c r="S250" i="16"/>
  <c r="O251" i="16"/>
  <c r="Q251" i="16"/>
  <c r="S251" i="16"/>
  <c r="O252" i="16"/>
  <c r="Q252" i="16"/>
  <c r="R252" i="16" s="1"/>
  <c r="S252" i="16"/>
  <c r="Q253" i="16"/>
  <c r="S253" i="16"/>
  <c r="Q254" i="16"/>
  <c r="R254" i="16" s="1"/>
  <c r="S254" i="16"/>
  <c r="Q255" i="16"/>
  <c r="R255" i="16" s="1"/>
  <c r="S255" i="16"/>
  <c r="O256" i="16"/>
  <c r="Q256" i="16"/>
  <c r="R256" i="16" s="1"/>
  <c r="S256" i="16"/>
  <c r="Q257" i="16"/>
  <c r="S257" i="16"/>
  <c r="O258" i="16"/>
  <c r="Q258" i="16"/>
  <c r="S258" i="16"/>
  <c r="O259" i="16"/>
  <c r="Q259" i="16"/>
  <c r="S259" i="16"/>
  <c r="O260" i="16"/>
  <c r="Q260" i="16"/>
  <c r="S260" i="16"/>
  <c r="Q261" i="16"/>
  <c r="R261" i="16" s="1"/>
  <c r="S261" i="16"/>
  <c r="O262" i="16"/>
  <c r="Q262" i="16"/>
  <c r="R262" i="16" s="1"/>
  <c r="S262" i="16"/>
  <c r="O263" i="16"/>
  <c r="Q263" i="16"/>
  <c r="S263" i="16"/>
  <c r="Q264" i="16"/>
  <c r="S264" i="16"/>
  <c r="O265" i="16"/>
  <c r="Q265" i="16"/>
  <c r="S265" i="16"/>
  <c r="O266" i="16"/>
  <c r="Q266" i="16"/>
  <c r="S266" i="16"/>
  <c r="Q267" i="16"/>
  <c r="S267" i="16"/>
  <c r="O268" i="16"/>
  <c r="Q268" i="16"/>
  <c r="S268" i="16"/>
  <c r="O269" i="16"/>
  <c r="Q269" i="16"/>
  <c r="S269" i="16"/>
  <c r="Q270" i="16"/>
  <c r="S270" i="16"/>
  <c r="O271" i="16"/>
  <c r="Q271" i="16"/>
  <c r="R271" i="16" s="1"/>
  <c r="S271" i="16"/>
  <c r="O272" i="16"/>
  <c r="Q272" i="16"/>
  <c r="S272" i="16"/>
  <c r="Q273" i="16"/>
  <c r="S273" i="16"/>
  <c r="O274" i="16"/>
  <c r="Q274" i="16"/>
  <c r="S274" i="16"/>
  <c r="O275" i="16"/>
  <c r="Q275" i="16"/>
  <c r="S275" i="16"/>
  <c r="O276" i="16"/>
  <c r="Q276" i="16"/>
  <c r="S276" i="16"/>
  <c r="Q277" i="16"/>
  <c r="S277" i="16"/>
  <c r="O278" i="16"/>
  <c r="Q278" i="16"/>
  <c r="S278" i="16"/>
  <c r="Q279" i="16"/>
  <c r="S279" i="16"/>
  <c r="Q280" i="16"/>
  <c r="R280" i="16" s="1"/>
  <c r="S280" i="16"/>
  <c r="Q281" i="16"/>
  <c r="R281" i="16" s="1"/>
  <c r="S281" i="16"/>
  <c r="O282" i="16"/>
  <c r="Q282" i="16"/>
  <c r="R282" i="16" s="1"/>
  <c r="S282" i="16"/>
  <c r="O283" i="16"/>
  <c r="Q283" i="16"/>
  <c r="S283" i="16"/>
  <c r="Q284" i="16"/>
  <c r="S284" i="16"/>
  <c r="Q286" i="16"/>
  <c r="S286" i="16"/>
  <c r="S204" i="16"/>
  <c r="Q204" i="16"/>
  <c r="S203" i="16"/>
  <c r="Q203" i="16"/>
  <c r="S202" i="16"/>
  <c r="Q202" i="16"/>
  <c r="O202" i="16"/>
  <c r="S201" i="16"/>
  <c r="Q201" i="16"/>
  <c r="O201" i="16"/>
  <c r="S200" i="16"/>
  <c r="Q200" i="16"/>
  <c r="S199" i="16"/>
  <c r="Q199" i="16"/>
  <c r="O199" i="16"/>
  <c r="S198" i="16"/>
  <c r="Q198" i="16"/>
  <c r="S197" i="16"/>
  <c r="Q197" i="16"/>
  <c r="O197" i="16"/>
  <c r="S196" i="16"/>
  <c r="Q196" i="16"/>
  <c r="O196" i="16"/>
  <c r="S195" i="16"/>
  <c r="Q195" i="16"/>
  <c r="S194" i="16"/>
  <c r="Q194" i="16"/>
  <c r="O194" i="16"/>
  <c r="S193" i="16"/>
  <c r="Q193" i="16"/>
  <c r="R193" i="16" s="1"/>
  <c r="S192" i="16"/>
  <c r="Q192" i="16"/>
  <c r="S191" i="16"/>
  <c r="Q191" i="16"/>
  <c r="R191" i="16"/>
  <c r="S190" i="16"/>
  <c r="Q190" i="16"/>
  <c r="R190" i="16"/>
  <c r="S189" i="16"/>
  <c r="Q189" i="16"/>
  <c r="O189" i="16"/>
  <c r="S188" i="16"/>
  <c r="Q188" i="16"/>
  <c r="O188" i="16"/>
  <c r="S187" i="16"/>
  <c r="Q187" i="16"/>
  <c r="O187" i="16"/>
  <c r="S186" i="16"/>
  <c r="Q186" i="16"/>
  <c r="R186" i="16"/>
  <c r="S185" i="16"/>
  <c r="Q185" i="16"/>
  <c r="S184" i="16"/>
  <c r="Q184" i="16"/>
  <c r="O184" i="16"/>
  <c r="S183" i="16"/>
  <c r="Q183" i="16"/>
  <c r="O183" i="16"/>
  <c r="S182" i="16"/>
  <c r="Q182" i="16"/>
  <c r="S181" i="16"/>
  <c r="Q181" i="16"/>
  <c r="R181" i="16" s="1"/>
  <c r="S180" i="16"/>
  <c r="Q180" i="16"/>
  <c r="S179" i="16"/>
  <c r="Q179" i="16"/>
  <c r="O179" i="16"/>
  <c r="S178" i="16"/>
  <c r="Q178" i="16"/>
  <c r="O178" i="16"/>
  <c r="S177" i="16"/>
  <c r="Q177" i="16"/>
  <c r="O177" i="16"/>
  <c r="S176" i="16"/>
  <c r="Q176" i="16"/>
  <c r="R176" i="16" s="1"/>
  <c r="S175" i="16"/>
  <c r="Q175" i="16"/>
  <c r="S174" i="16"/>
  <c r="Q174" i="16"/>
  <c r="S173" i="16"/>
  <c r="Q173" i="16"/>
  <c r="S172" i="16"/>
  <c r="Q172" i="16"/>
  <c r="S171" i="16"/>
  <c r="Q171" i="16"/>
  <c r="O171" i="16"/>
  <c r="S170" i="16"/>
  <c r="Q170" i="16"/>
  <c r="R170" i="16" s="1"/>
  <c r="S169" i="16"/>
  <c r="Q169" i="16"/>
  <c r="R169" i="16" s="1"/>
  <c r="O169" i="16"/>
  <c r="S168" i="16"/>
  <c r="Q168" i="16"/>
  <c r="R168" i="16" s="1"/>
  <c r="S167" i="16"/>
  <c r="Q167" i="16"/>
  <c r="R167" i="16"/>
  <c r="S166" i="16"/>
  <c r="Q166" i="16"/>
  <c r="R166" i="16" s="1"/>
  <c r="O166" i="16"/>
  <c r="S165" i="16"/>
  <c r="Q165" i="16"/>
  <c r="R165" i="16"/>
  <c r="S164" i="16"/>
  <c r="Q164" i="16"/>
  <c r="R164" i="16" s="1"/>
  <c r="O164" i="16"/>
  <c r="S163" i="16"/>
  <c r="Q163" i="16"/>
  <c r="S162" i="16"/>
  <c r="Q162" i="16"/>
  <c r="S161" i="16"/>
  <c r="Q161" i="16"/>
  <c r="O161" i="16"/>
  <c r="S160" i="16"/>
  <c r="Q160" i="16"/>
  <c r="O160" i="16"/>
  <c r="S159" i="16"/>
  <c r="Q159" i="16"/>
  <c r="O159" i="16"/>
  <c r="S158" i="16"/>
  <c r="Q158" i="16"/>
  <c r="O158" i="16"/>
  <c r="S157" i="16"/>
  <c r="Q157" i="16"/>
  <c r="S156" i="16"/>
  <c r="Q156" i="16"/>
  <c r="R156" i="16" s="1"/>
  <c r="S155" i="16"/>
  <c r="Q155" i="16"/>
  <c r="S154" i="16"/>
  <c r="Q154" i="16"/>
  <c r="O154" i="16"/>
  <c r="S153" i="16"/>
  <c r="Q153" i="16"/>
  <c r="S152" i="16"/>
  <c r="Q152" i="16"/>
  <c r="O152" i="16"/>
  <c r="S151" i="16"/>
  <c r="Q151" i="16"/>
  <c r="R151" i="16" s="1"/>
  <c r="O151" i="16"/>
  <c r="S150" i="16"/>
  <c r="Q150" i="16"/>
  <c r="O150" i="16"/>
  <c r="S149" i="16"/>
  <c r="Q149" i="16"/>
  <c r="R149" i="16" s="1"/>
  <c r="O149" i="16"/>
  <c r="S148" i="16"/>
  <c r="Q148" i="16"/>
  <c r="S147" i="16"/>
  <c r="Q147" i="16"/>
  <c r="O147" i="16"/>
  <c r="S146" i="16"/>
  <c r="Q146" i="16"/>
  <c r="R146" i="16" s="1"/>
  <c r="O146" i="16"/>
  <c r="S145" i="16"/>
  <c r="Q145" i="16"/>
  <c r="S144" i="16"/>
  <c r="Q144" i="16"/>
  <c r="S143" i="16"/>
  <c r="Q143" i="16"/>
  <c r="O143" i="16"/>
  <c r="S142" i="16"/>
  <c r="Q142" i="16"/>
  <c r="S141" i="16"/>
  <c r="Q141" i="16"/>
  <c r="R141" i="16" s="1"/>
  <c r="O141" i="16"/>
  <c r="S140" i="16"/>
  <c r="Q140" i="16"/>
  <c r="O140" i="16"/>
  <c r="S139" i="16"/>
  <c r="Q139" i="16"/>
  <c r="R139" i="16" s="1"/>
  <c r="S138" i="16"/>
  <c r="Q138" i="16"/>
  <c r="S137" i="16"/>
  <c r="Q137" i="16"/>
  <c r="S136" i="16"/>
  <c r="Q136" i="16"/>
  <c r="O136" i="16"/>
  <c r="S135" i="16"/>
  <c r="Q135" i="16"/>
  <c r="R135" i="16" s="1"/>
  <c r="S134" i="16"/>
  <c r="Q134" i="16"/>
  <c r="R134" i="16" s="1"/>
  <c r="O134" i="16"/>
  <c r="S133" i="16"/>
  <c r="Q133" i="16"/>
  <c r="S132" i="16"/>
  <c r="Q132" i="16"/>
  <c r="R132" i="16" s="1"/>
  <c r="S131" i="16"/>
  <c r="Q131" i="16"/>
  <c r="R131" i="16"/>
  <c r="S130" i="16"/>
  <c r="Q130" i="16"/>
  <c r="O130" i="16"/>
  <c r="S129" i="16"/>
  <c r="Q129" i="16"/>
  <c r="O129" i="16"/>
  <c r="S128" i="16"/>
  <c r="Q128" i="16"/>
  <c r="R128" i="16" s="1"/>
  <c r="S127" i="16"/>
  <c r="Q127" i="16"/>
  <c r="S126" i="16"/>
  <c r="Q126" i="16"/>
  <c r="O126" i="16"/>
  <c r="S125" i="16"/>
  <c r="Q125" i="16"/>
  <c r="R125" i="16" s="1"/>
  <c r="S124" i="16"/>
  <c r="Q124" i="16"/>
  <c r="R124" i="16" s="1"/>
  <c r="O124" i="16"/>
  <c r="S123" i="16"/>
  <c r="Q123" i="16"/>
  <c r="O123" i="16"/>
  <c r="S122" i="16"/>
  <c r="Q122" i="16"/>
  <c r="O122" i="16"/>
  <c r="S121" i="16"/>
  <c r="Q121" i="16"/>
  <c r="R121" i="16" s="1"/>
  <c r="O121" i="16"/>
  <c r="S120" i="16"/>
  <c r="Q120" i="16"/>
  <c r="R120" i="16"/>
  <c r="S119" i="16"/>
  <c r="Q119" i="16"/>
  <c r="R119" i="16" s="1"/>
  <c r="S118" i="16"/>
  <c r="Q118" i="16"/>
  <c r="O118" i="16"/>
  <c r="S117" i="16"/>
  <c r="Q117" i="16"/>
  <c r="O117" i="16"/>
  <c r="S116" i="16"/>
  <c r="Q116" i="16"/>
  <c r="O116" i="16"/>
  <c r="S115" i="16"/>
  <c r="Q115" i="16"/>
  <c r="S114" i="16"/>
  <c r="Q114" i="16"/>
  <c r="R114" i="16" s="1"/>
  <c r="S113" i="16"/>
  <c r="Q113" i="16"/>
  <c r="R113" i="16"/>
  <c r="S112" i="16"/>
  <c r="Q112" i="16"/>
  <c r="S111" i="16"/>
  <c r="Q111" i="16"/>
  <c r="O111" i="16"/>
  <c r="S110" i="16"/>
  <c r="Q110" i="16"/>
  <c r="O110" i="16"/>
  <c r="S109" i="16"/>
  <c r="Q109" i="16"/>
  <c r="S108" i="16"/>
  <c r="Q108" i="16"/>
  <c r="R108" i="16" s="1"/>
  <c r="S107" i="16"/>
  <c r="Q107" i="16"/>
  <c r="R107" i="16" s="1"/>
  <c r="O107" i="16"/>
  <c r="S106" i="16"/>
  <c r="Q106" i="16"/>
  <c r="O106" i="16"/>
  <c r="S105" i="16"/>
  <c r="Q105" i="16"/>
  <c r="O105" i="16"/>
  <c r="S104" i="16"/>
  <c r="Q104" i="16"/>
  <c r="R104" i="16"/>
  <c r="S103" i="16"/>
  <c r="Q103" i="16"/>
  <c r="O103" i="16"/>
  <c r="S102" i="16"/>
  <c r="Q102" i="16"/>
  <c r="R102" i="16" s="1"/>
  <c r="S101" i="16"/>
  <c r="Q101" i="16"/>
  <c r="S100" i="16"/>
  <c r="Q100" i="16"/>
  <c r="R100" i="16" s="1"/>
  <c r="O100" i="16"/>
  <c r="S99" i="16"/>
  <c r="Q99" i="16"/>
  <c r="R99" i="16" s="1"/>
  <c r="S98" i="16"/>
  <c r="Q98" i="16"/>
  <c r="S97" i="16"/>
  <c r="Q97" i="16"/>
  <c r="R97" i="16"/>
  <c r="S96" i="16"/>
  <c r="Q96" i="16"/>
  <c r="S95" i="16"/>
  <c r="Q95" i="16"/>
  <c r="R95" i="16" s="1"/>
  <c r="S94" i="16"/>
  <c r="Q94" i="16"/>
  <c r="O94" i="16"/>
  <c r="S93" i="16"/>
  <c r="Q93" i="16"/>
  <c r="O93" i="16"/>
  <c r="S92" i="16"/>
  <c r="Q92" i="16"/>
  <c r="S91" i="16"/>
  <c r="Q91" i="16"/>
  <c r="R91" i="16" s="1"/>
  <c r="S90" i="16"/>
  <c r="Q90" i="16"/>
  <c r="R90" i="16"/>
  <c r="S89" i="16"/>
  <c r="Q89" i="16"/>
  <c r="R89" i="16" s="1"/>
  <c r="O89" i="16"/>
  <c r="S88" i="16"/>
  <c r="Q88" i="16"/>
  <c r="O88" i="16"/>
  <c r="S87" i="16"/>
  <c r="Q87" i="16"/>
  <c r="R87" i="16" s="1"/>
  <c r="O87" i="16"/>
  <c r="S86" i="16"/>
  <c r="Q86" i="16"/>
  <c r="O86" i="16"/>
  <c r="S85" i="16"/>
  <c r="Q85" i="16"/>
  <c r="R85" i="16" s="1"/>
  <c r="O85" i="16"/>
  <c r="S84" i="16"/>
  <c r="Q84" i="16"/>
  <c r="R84" i="16"/>
  <c r="S83" i="16"/>
  <c r="Q83" i="16"/>
  <c r="O83" i="16"/>
  <c r="S82" i="16"/>
  <c r="Q82" i="16"/>
  <c r="O82" i="16"/>
  <c r="S81" i="16"/>
  <c r="Q81" i="16"/>
  <c r="R81" i="16" s="1"/>
  <c r="O81" i="16"/>
  <c r="S80" i="16"/>
  <c r="Q80" i="16"/>
  <c r="S79" i="16"/>
  <c r="Q79" i="16"/>
  <c r="S78" i="16"/>
  <c r="Q78" i="16"/>
  <c r="R78" i="16"/>
  <c r="S77" i="16"/>
  <c r="Q77" i="16"/>
  <c r="S76" i="16"/>
  <c r="Q76" i="16"/>
  <c r="R76" i="16" s="1"/>
  <c r="S75" i="16"/>
  <c r="Q75" i="16"/>
  <c r="O75" i="16"/>
  <c r="S74" i="16"/>
  <c r="Q74" i="16"/>
  <c r="S73" i="16"/>
  <c r="Q73" i="16"/>
  <c r="O73" i="16"/>
  <c r="S72" i="16"/>
  <c r="Q72" i="16"/>
  <c r="S71" i="16"/>
  <c r="Q71" i="16"/>
  <c r="O71" i="16"/>
  <c r="S70" i="16"/>
  <c r="Q70" i="16"/>
  <c r="R70" i="16" s="1"/>
  <c r="O70" i="16"/>
  <c r="S69" i="16"/>
  <c r="Q69" i="16"/>
  <c r="R69" i="16" s="1"/>
  <c r="O69" i="16"/>
  <c r="S68" i="16"/>
  <c r="Q68" i="16"/>
  <c r="O68" i="16"/>
  <c r="S67" i="16"/>
  <c r="Q67" i="16"/>
  <c r="O67" i="16"/>
  <c r="S66" i="16"/>
  <c r="Q66" i="16"/>
  <c r="O66" i="16"/>
  <c r="S65" i="16"/>
  <c r="Q65" i="16"/>
  <c r="R65" i="16"/>
  <c r="S64" i="16"/>
  <c r="Q64" i="16"/>
  <c r="R64" i="16" s="1"/>
  <c r="O64" i="16"/>
  <c r="S63" i="16"/>
  <c r="Q63" i="16"/>
  <c r="R63" i="16" s="1"/>
  <c r="O63" i="16"/>
  <c r="S62" i="16"/>
  <c r="Q62" i="16"/>
  <c r="R62" i="16" s="1"/>
  <c r="O62" i="16"/>
  <c r="S61" i="16"/>
  <c r="Q61" i="16"/>
  <c r="O61" i="16"/>
  <c r="S60" i="16"/>
  <c r="Q60" i="16"/>
  <c r="S59" i="16"/>
  <c r="Q59" i="16"/>
  <c r="R59" i="16" s="1"/>
  <c r="S58" i="16"/>
  <c r="Q58" i="16"/>
  <c r="O58" i="16"/>
  <c r="S57" i="16"/>
  <c r="Q57" i="16"/>
  <c r="O57" i="16"/>
  <c r="S56" i="16"/>
  <c r="Q56" i="16"/>
  <c r="O56" i="16"/>
  <c r="S55" i="16"/>
  <c r="Q55" i="16"/>
  <c r="R55" i="16" s="1"/>
  <c r="O55" i="16"/>
  <c r="S54" i="16"/>
  <c r="Q54" i="16"/>
  <c r="O54" i="16"/>
  <c r="S53" i="16"/>
  <c r="Q53" i="16"/>
  <c r="R53" i="16" s="1"/>
  <c r="S52" i="16"/>
  <c r="Q52" i="16"/>
  <c r="O52" i="16"/>
  <c r="S51" i="16"/>
  <c r="Q51" i="16"/>
  <c r="O51" i="16"/>
  <c r="S50" i="16"/>
  <c r="Q50" i="16"/>
  <c r="O50" i="16"/>
  <c r="S49" i="16"/>
  <c r="Q49" i="16"/>
  <c r="S48" i="16"/>
  <c r="Q48" i="16"/>
  <c r="O48" i="16"/>
  <c r="S47" i="16"/>
  <c r="Q47" i="16"/>
  <c r="S46" i="16"/>
  <c r="Q46" i="16"/>
  <c r="O46" i="16"/>
  <c r="S45" i="16"/>
  <c r="Q45" i="16"/>
  <c r="O45" i="16"/>
  <c r="S44" i="16"/>
  <c r="Q44" i="16"/>
  <c r="R44" i="16" s="1"/>
  <c r="O44" i="16"/>
  <c r="S43" i="16"/>
  <c r="Q43" i="16"/>
  <c r="O43" i="16"/>
  <c r="S42" i="16"/>
  <c r="Q42" i="16"/>
  <c r="R42" i="16" s="1"/>
  <c r="O42" i="16"/>
  <c r="S41" i="16"/>
  <c r="Q41" i="16"/>
  <c r="R41" i="16" s="1"/>
  <c r="S40" i="16"/>
  <c r="Q40" i="16"/>
  <c r="O40" i="16"/>
  <c r="S39" i="16"/>
  <c r="Q39" i="16"/>
  <c r="S38" i="16"/>
  <c r="Q38" i="16"/>
  <c r="R38" i="16" s="1"/>
  <c r="O38" i="16"/>
  <c r="S37" i="16"/>
  <c r="Q37" i="16"/>
  <c r="O37" i="16"/>
  <c r="S36" i="16"/>
  <c r="Q36" i="16"/>
  <c r="S35" i="16"/>
  <c r="Q35" i="16"/>
  <c r="R35" i="16" s="1"/>
  <c r="S34" i="16"/>
  <c r="Q34" i="16"/>
  <c r="R34" i="16" s="1"/>
  <c r="O34" i="16"/>
  <c r="S33" i="16"/>
  <c r="Q33" i="16"/>
  <c r="O33" i="16"/>
  <c r="S32" i="16"/>
  <c r="Q32" i="16"/>
  <c r="O32" i="16"/>
  <c r="S31" i="16"/>
  <c r="Q31" i="16"/>
  <c r="S30" i="16"/>
  <c r="Q30" i="16"/>
  <c r="O30" i="16"/>
  <c r="S29" i="16"/>
  <c r="Q29" i="16"/>
  <c r="R29" i="16" s="1"/>
  <c r="S28" i="16"/>
  <c r="Q28" i="16"/>
  <c r="S27" i="16"/>
  <c r="Q27" i="16"/>
  <c r="O27" i="16"/>
  <c r="S26" i="16"/>
  <c r="Q26" i="16"/>
  <c r="R26" i="16" s="1"/>
  <c r="S25" i="16"/>
  <c r="Q25" i="16"/>
  <c r="S24" i="16"/>
  <c r="Q24" i="16"/>
  <c r="R24" i="16" s="1"/>
  <c r="S23" i="16"/>
  <c r="Q23" i="16"/>
  <c r="O23" i="16"/>
  <c r="R23" i="16"/>
  <c r="S22" i="16"/>
  <c r="Q22" i="16"/>
  <c r="O22" i="16"/>
  <c r="S21" i="16"/>
  <c r="Q21" i="16"/>
  <c r="R21" i="16" s="1"/>
  <c r="S20" i="16"/>
  <c r="Q20" i="16"/>
  <c r="O20" i="16"/>
  <c r="S19" i="16"/>
  <c r="Q19" i="16"/>
  <c r="R19" i="16" s="1"/>
  <c r="O19" i="16"/>
  <c r="S18" i="16"/>
  <c r="Q18" i="16"/>
  <c r="R18" i="16"/>
  <c r="S17" i="16"/>
  <c r="Q17" i="16"/>
  <c r="O17" i="16"/>
  <c r="S16" i="16"/>
  <c r="Q16" i="16"/>
  <c r="R16" i="16" s="1"/>
  <c r="O16" i="16"/>
  <c r="S15" i="16"/>
  <c r="Q15" i="16"/>
  <c r="R15" i="16" s="1"/>
  <c r="O15" i="16"/>
  <c r="S14" i="16"/>
  <c r="Q14" i="16"/>
  <c r="R14" i="16"/>
  <c r="S13" i="16"/>
  <c r="Q13" i="16"/>
  <c r="O13" i="16"/>
  <c r="S12" i="16"/>
  <c r="Q12" i="16"/>
  <c r="R12" i="16"/>
  <c r="S11" i="16"/>
  <c r="Q11" i="16"/>
  <c r="O11" i="16"/>
  <c r="S10" i="16"/>
  <c r="Q10" i="16"/>
  <c r="O10" i="16"/>
  <c r="S9" i="16"/>
  <c r="Q9" i="16"/>
  <c r="R9" i="16" s="1"/>
  <c r="S8" i="16"/>
  <c r="Q8" i="16"/>
  <c r="S7" i="16"/>
  <c r="Q7" i="16"/>
  <c r="N97" i="20"/>
  <c r="P97" i="20"/>
  <c r="Q97" i="20"/>
  <c r="R97" i="20"/>
  <c r="N98" i="20"/>
  <c r="P98" i="20"/>
  <c r="Q98" i="20"/>
  <c r="R98" i="20"/>
  <c r="P99" i="20"/>
  <c r="Q99" i="20" s="1"/>
  <c r="R99" i="20"/>
  <c r="N100" i="20"/>
  <c r="P100" i="20"/>
  <c r="Q100" i="20" s="1"/>
  <c r="R100" i="20"/>
  <c r="N101" i="20"/>
  <c r="P101" i="20"/>
  <c r="Q101" i="20" s="1"/>
  <c r="R101" i="20"/>
  <c r="N102" i="20"/>
  <c r="P102" i="20"/>
  <c r="Q102" i="20"/>
  <c r="R102" i="20"/>
  <c r="N89" i="20"/>
  <c r="P89" i="20"/>
  <c r="Q89" i="20"/>
  <c r="R89" i="20"/>
  <c r="N90" i="20"/>
  <c r="P90" i="20"/>
  <c r="R90" i="20"/>
  <c r="P91" i="20"/>
  <c r="R91" i="20"/>
  <c r="N92" i="20"/>
  <c r="P92" i="20"/>
  <c r="R92" i="20"/>
  <c r="N93" i="20"/>
  <c r="P93" i="20"/>
  <c r="Q93" i="20" s="1"/>
  <c r="R93" i="20"/>
  <c r="N94" i="20"/>
  <c r="P94" i="20"/>
  <c r="Q94" i="20"/>
  <c r="R94" i="20"/>
  <c r="N95" i="20"/>
  <c r="P95" i="20"/>
  <c r="Q95" i="20"/>
  <c r="R95" i="20"/>
  <c r="N96" i="20"/>
  <c r="P96" i="20"/>
  <c r="R96" i="20"/>
  <c r="P70" i="20"/>
  <c r="R70" i="20"/>
  <c r="N71" i="20"/>
  <c r="P71" i="20"/>
  <c r="R71" i="20"/>
  <c r="P72" i="20"/>
  <c r="R72" i="20"/>
  <c r="N73" i="20"/>
  <c r="P73" i="20"/>
  <c r="R73" i="20"/>
  <c r="N74" i="20"/>
  <c r="P74" i="20"/>
  <c r="R74" i="20"/>
  <c r="N75" i="20"/>
  <c r="P75" i="20"/>
  <c r="Q75" i="20"/>
  <c r="R75" i="20"/>
  <c r="N76" i="20"/>
  <c r="P76" i="20"/>
  <c r="R76" i="20"/>
  <c r="N77" i="20"/>
  <c r="P77" i="20"/>
  <c r="R77" i="20"/>
  <c r="P78" i="20"/>
  <c r="R78" i="20"/>
  <c r="N79" i="20"/>
  <c r="P79" i="20"/>
  <c r="R79" i="20"/>
  <c r="N80" i="20"/>
  <c r="P80" i="20"/>
  <c r="Q80" i="20"/>
  <c r="R80" i="20"/>
  <c r="N81" i="20"/>
  <c r="P81" i="20"/>
  <c r="R81" i="20"/>
  <c r="N82" i="20"/>
  <c r="P82" i="20"/>
  <c r="R82" i="20"/>
  <c r="N83" i="20"/>
  <c r="P83" i="20"/>
  <c r="R83" i="20"/>
  <c r="N84" i="20"/>
  <c r="P84" i="20"/>
  <c r="R84" i="20"/>
  <c r="N85" i="20"/>
  <c r="P85" i="20"/>
  <c r="Q85" i="20"/>
  <c r="R85" i="20"/>
  <c r="P86" i="20"/>
  <c r="R86" i="20"/>
  <c r="N87" i="20"/>
  <c r="P87" i="20"/>
  <c r="R87" i="20"/>
  <c r="N88" i="20"/>
  <c r="P88" i="20"/>
  <c r="R88" i="20"/>
  <c r="N64" i="20"/>
  <c r="P64" i="20"/>
  <c r="R64" i="20"/>
  <c r="N65" i="20"/>
  <c r="P65" i="20"/>
  <c r="R65" i="20"/>
  <c r="P66" i="20"/>
  <c r="R66" i="20"/>
  <c r="N67" i="20"/>
  <c r="P67" i="20"/>
  <c r="R67" i="20"/>
  <c r="N68" i="20"/>
  <c r="P68" i="20"/>
  <c r="R68" i="20"/>
  <c r="N69" i="20"/>
  <c r="P69" i="20"/>
  <c r="R69" i="20"/>
  <c r="N51" i="20"/>
  <c r="P51" i="20"/>
  <c r="R51" i="20"/>
  <c r="P53" i="20"/>
  <c r="R53" i="20"/>
  <c r="P54" i="20"/>
  <c r="R54" i="20"/>
  <c r="N55" i="20"/>
  <c r="P55" i="20"/>
  <c r="R55" i="20"/>
  <c r="N56" i="20"/>
  <c r="P56" i="20"/>
  <c r="R56" i="20"/>
  <c r="N57" i="20"/>
  <c r="P57" i="20"/>
  <c r="R57" i="20"/>
  <c r="N58" i="20"/>
  <c r="P58" i="20"/>
  <c r="R58" i="20"/>
  <c r="P59" i="20"/>
  <c r="R59" i="20"/>
  <c r="P60" i="20"/>
  <c r="R60" i="20"/>
  <c r="N61" i="20"/>
  <c r="P61" i="20"/>
  <c r="R61" i="20"/>
  <c r="N62" i="20"/>
  <c r="P62" i="20"/>
  <c r="R62" i="20"/>
  <c r="P63" i="20"/>
  <c r="R63" i="20"/>
  <c r="N2" i="20"/>
  <c r="N103" i="20" s="1"/>
  <c r="N48" i="20"/>
  <c r="P48" i="20"/>
  <c r="R48" i="20"/>
  <c r="P49" i="20"/>
  <c r="R49" i="20"/>
  <c r="P50" i="20"/>
  <c r="R50" i="20"/>
  <c r="N38" i="20"/>
  <c r="P38" i="20"/>
  <c r="R38" i="20"/>
  <c r="N39" i="20"/>
  <c r="P39" i="20"/>
  <c r="R39" i="20"/>
  <c r="P40" i="20"/>
  <c r="R40" i="20"/>
  <c r="N41" i="20"/>
  <c r="P41" i="20"/>
  <c r="R41" i="20"/>
  <c r="N42" i="20"/>
  <c r="P42" i="20"/>
  <c r="R42" i="20"/>
  <c r="N43" i="20"/>
  <c r="P43" i="20"/>
  <c r="R43" i="20"/>
  <c r="N44" i="20"/>
  <c r="P44" i="20"/>
  <c r="R44" i="20"/>
  <c r="N45" i="20"/>
  <c r="P45" i="20"/>
  <c r="R45" i="20"/>
  <c r="N46" i="20"/>
  <c r="P46" i="20"/>
  <c r="R46" i="20"/>
  <c r="N47" i="20"/>
  <c r="P47" i="20"/>
  <c r="R47" i="20"/>
  <c r="R2" i="29"/>
  <c r="P2" i="29"/>
  <c r="Q2" i="29"/>
  <c r="N2" i="29"/>
  <c r="P11" i="30"/>
  <c r="Q11" i="30" s="1"/>
  <c r="R11" i="30"/>
  <c r="P7" i="30"/>
  <c r="Q7" i="30" s="1"/>
  <c r="R7" i="30"/>
  <c r="N8" i="30"/>
  <c r="P8" i="30"/>
  <c r="R8" i="30"/>
  <c r="N5" i="30"/>
  <c r="P5" i="30"/>
  <c r="R5" i="30"/>
  <c r="N6" i="30"/>
  <c r="P6" i="30"/>
  <c r="R6" i="30"/>
  <c r="N9" i="30"/>
  <c r="P9" i="30"/>
  <c r="R9" i="30"/>
  <c r="N10" i="30"/>
  <c r="P10" i="30"/>
  <c r="Q10" i="30" s="1"/>
  <c r="R10" i="30"/>
  <c r="P14" i="30"/>
  <c r="Q14" i="30" s="1"/>
  <c r="R14" i="30"/>
  <c r="N12" i="30"/>
  <c r="P12" i="30"/>
  <c r="R12" i="30"/>
  <c r="P13" i="30"/>
  <c r="Q13" i="30" s="1"/>
  <c r="R13" i="30"/>
  <c r="N16" i="30"/>
  <c r="N17" i="30" s="1"/>
  <c r="P16" i="30"/>
  <c r="R16" i="30"/>
  <c r="N15" i="30"/>
  <c r="P15" i="30"/>
  <c r="R15" i="30"/>
  <c r="N2" i="30"/>
  <c r="P2" i="30"/>
  <c r="R2" i="30"/>
  <c r="P3" i="30"/>
  <c r="Q3" i="30" s="1"/>
  <c r="R3" i="30"/>
  <c r="N4" i="30"/>
  <c r="P4" i="30"/>
  <c r="R4" i="30"/>
  <c r="Q2" i="16"/>
  <c r="O3" i="16"/>
  <c r="Q3" i="16"/>
  <c r="N3" i="29"/>
  <c r="P3" i="29"/>
  <c r="Q3" i="29"/>
  <c r="R3" i="29"/>
  <c r="Q2" i="20"/>
  <c r="R2" i="20"/>
  <c r="P3" i="20"/>
  <c r="R3" i="20"/>
  <c r="N4" i="20"/>
  <c r="P4" i="20"/>
  <c r="R4" i="20"/>
  <c r="N5" i="20"/>
  <c r="P5" i="20"/>
  <c r="R5" i="20"/>
  <c r="N6" i="20"/>
  <c r="P6" i="20"/>
  <c r="R6" i="20"/>
  <c r="N7" i="20"/>
  <c r="P7" i="20"/>
  <c r="R7" i="20"/>
  <c r="P8" i="20"/>
  <c r="R8" i="20"/>
  <c r="N9" i="20"/>
  <c r="P9" i="20"/>
  <c r="R9" i="20"/>
  <c r="N10" i="20"/>
  <c r="P10" i="20"/>
  <c r="R10" i="20"/>
  <c r="N11" i="20"/>
  <c r="P11" i="20"/>
  <c r="R11" i="20"/>
  <c r="N12" i="20"/>
  <c r="P12" i="20"/>
  <c r="R12" i="20"/>
  <c r="N13" i="20"/>
  <c r="P13" i="20"/>
  <c r="R13" i="20"/>
  <c r="P14" i="20"/>
  <c r="R14" i="20"/>
  <c r="N15" i="20"/>
  <c r="P15" i="20"/>
  <c r="R15" i="20"/>
  <c r="N16" i="20"/>
  <c r="P16" i="20"/>
  <c r="Q16" i="20"/>
  <c r="R16" i="20"/>
  <c r="N17" i="20"/>
  <c r="P17" i="20"/>
  <c r="R17" i="20"/>
  <c r="N18" i="20"/>
  <c r="P18" i="20"/>
  <c r="R18" i="20"/>
  <c r="Q19" i="20"/>
  <c r="P19" i="20"/>
  <c r="R19" i="20"/>
  <c r="N20" i="20"/>
  <c r="P20" i="20"/>
  <c r="R20" i="20"/>
  <c r="N21" i="20"/>
  <c r="P21" i="20"/>
  <c r="R21" i="20"/>
  <c r="N22" i="20"/>
  <c r="P22" i="20"/>
  <c r="R22" i="20"/>
  <c r="N23" i="20"/>
  <c r="P23" i="20"/>
  <c r="R23" i="20"/>
  <c r="N24" i="20"/>
  <c r="P24" i="20"/>
  <c r="R24" i="20"/>
  <c r="N25" i="20"/>
  <c r="P25" i="20"/>
  <c r="R25" i="20"/>
  <c r="N26" i="20"/>
  <c r="P26" i="20"/>
  <c r="R26" i="20"/>
  <c r="N27" i="20"/>
  <c r="P27" i="20"/>
  <c r="R27" i="20"/>
  <c r="N28" i="20"/>
  <c r="P28" i="20"/>
  <c r="R28" i="20"/>
  <c r="N29" i="20"/>
  <c r="P29" i="20"/>
  <c r="R29" i="20"/>
  <c r="N30" i="20"/>
  <c r="P30" i="20"/>
  <c r="R30" i="20"/>
  <c r="N31" i="20"/>
  <c r="P31" i="20"/>
  <c r="R31" i="20"/>
  <c r="P32" i="20"/>
  <c r="R32" i="20"/>
  <c r="P33" i="20"/>
  <c r="R33" i="20"/>
  <c r="N34" i="20"/>
  <c r="P34" i="20"/>
  <c r="R34" i="20"/>
  <c r="N35" i="20"/>
  <c r="P35" i="20"/>
  <c r="R35" i="20"/>
  <c r="N36" i="20"/>
  <c r="P36" i="20"/>
  <c r="R36" i="20"/>
  <c r="N37" i="20"/>
  <c r="P37" i="20"/>
  <c r="R37" i="20"/>
  <c r="N2" i="25"/>
  <c r="N3" i="25" s="1"/>
  <c r="P2" i="25"/>
  <c r="Q2" i="25"/>
  <c r="Q3" i="25" s="1"/>
  <c r="R2" i="25"/>
  <c r="R2" i="1"/>
  <c r="Q3" i="1"/>
  <c r="R3" i="1"/>
  <c r="Q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N14" i="20"/>
  <c r="Q9" i="30"/>
  <c r="N7" i="30"/>
  <c r="Q6" i="30"/>
  <c r="N14" i="30"/>
  <c r="R17" i="16"/>
  <c r="R20" i="16"/>
  <c r="R61" i="16"/>
  <c r="R105" i="16"/>
  <c r="R138" i="16"/>
  <c r="R155" i="16"/>
  <c r="R187" i="16"/>
  <c r="R189" i="16"/>
  <c r="R203" i="16"/>
  <c r="O281" i="16"/>
  <c r="R276" i="16"/>
  <c r="R266" i="16"/>
  <c r="R258" i="16"/>
  <c r="O236" i="16"/>
  <c r="O230" i="16"/>
  <c r="R219" i="16"/>
  <c r="R291" i="16"/>
  <c r="R300" i="16"/>
  <c r="R304" i="16"/>
  <c r="O385" i="16"/>
  <c r="O379" i="16"/>
  <c r="O369" i="16"/>
  <c r="O363" i="16"/>
  <c r="O345" i="16"/>
  <c r="O333" i="16"/>
  <c r="O327" i="16"/>
  <c r="O322" i="16"/>
  <c r="O167" i="16"/>
  <c r="R286" i="16"/>
  <c r="R279" i="16"/>
  <c r="R237" i="16"/>
  <c r="R173" i="16"/>
  <c r="R175" i="16"/>
  <c r="R274" i="16"/>
  <c r="R288" i="16"/>
  <c r="R47" i="16"/>
  <c r="R110" i="16"/>
  <c r="R171" i="16"/>
  <c r="R267" i="16"/>
  <c r="R249" i="16"/>
  <c r="R243" i="16"/>
  <c r="R298" i="16"/>
  <c r="R306" i="16"/>
  <c r="R247" i="16"/>
  <c r="R238" i="16"/>
  <c r="R232" i="16"/>
  <c r="R226" i="16"/>
  <c r="R295" i="16"/>
  <c r="O291" i="16"/>
  <c r="O308" i="16"/>
  <c r="O2" i="16"/>
  <c r="R27" i="16"/>
  <c r="R50" i="16"/>
  <c r="R68" i="16"/>
  <c r="R72" i="16"/>
  <c r="R159" i="16"/>
  <c r="O279" i="16"/>
  <c r="R269" i="16"/>
  <c r="O267" i="16"/>
  <c r="R263" i="16"/>
  <c r="O255" i="16"/>
  <c r="R251" i="16"/>
  <c r="O249" i="16"/>
  <c r="R239" i="16"/>
  <c r="O237" i="16"/>
  <c r="R227" i="16"/>
  <c r="O219" i="16"/>
  <c r="R215" i="16"/>
  <c r="O213" i="16"/>
  <c r="R209" i="16"/>
  <c r="O207" i="16"/>
  <c r="R56" i="16"/>
  <c r="O127" i="16"/>
  <c r="R140" i="16"/>
  <c r="O155" i="16"/>
  <c r="R158" i="16"/>
  <c r="O173" i="16"/>
  <c r="O191" i="16"/>
  <c r="R194" i="16"/>
  <c r="O7" i="16"/>
  <c r="R33" i="16"/>
  <c r="R67" i="16"/>
  <c r="R117" i="16"/>
  <c r="O119" i="16"/>
  <c r="R122" i="16"/>
  <c r="R144" i="16"/>
  <c r="R162" i="16"/>
  <c r="O175" i="16"/>
  <c r="R180" i="16"/>
  <c r="R51" i="16"/>
  <c r="R147" i="16"/>
  <c r="R201" i="16"/>
  <c r="R37" i="16"/>
  <c r="R73" i="16"/>
  <c r="R93" i="16"/>
  <c r="O95" i="16"/>
  <c r="O113" i="16"/>
  <c r="R129" i="16"/>
  <c r="O131" i="16"/>
  <c r="R143" i="16"/>
  <c r="R161" i="16"/>
  <c r="R197" i="16"/>
  <c r="R40" i="16"/>
  <c r="R58" i="16"/>
  <c r="R88" i="16"/>
  <c r="R94" i="16"/>
  <c r="R106" i="16"/>
  <c r="R130" i="16"/>
  <c r="R160" i="16"/>
  <c r="R178" i="16"/>
  <c r="R184" i="16"/>
  <c r="R196" i="16"/>
  <c r="R202" i="16"/>
  <c r="O24" i="16"/>
  <c r="O60" i="16"/>
  <c r="O72" i="16"/>
  <c r="O78" i="16"/>
  <c r="O102" i="16"/>
  <c r="O108" i="16"/>
  <c r="O114" i="16"/>
  <c r="O138" i="16"/>
  <c r="O144" i="16"/>
  <c r="O156" i="16"/>
  <c r="O162" i="16"/>
  <c r="O168" i="16"/>
  <c r="O180" i="16"/>
  <c r="O186" i="16"/>
  <c r="O192" i="16"/>
  <c r="O35" i="16"/>
  <c r="O47" i="16"/>
  <c r="O53" i="16"/>
  <c r="O59" i="16"/>
  <c r="O65" i="16"/>
  <c r="O137" i="16"/>
  <c r="O203" i="16"/>
  <c r="Q92" i="20"/>
  <c r="N99" i="20"/>
  <c r="Q8" i="20"/>
  <c r="Q59" i="20"/>
  <c r="Q70" i="20"/>
  <c r="Q91" i="20"/>
  <c r="Q78" i="20"/>
  <c r="Q86" i="20"/>
  <c r="Q79" i="20"/>
  <c r="Q76" i="20"/>
  <c r="Q74" i="20"/>
  <c r="Q73" i="20"/>
  <c r="Q96" i="20"/>
  <c r="Q90" i="20"/>
  <c r="N59" i="20"/>
  <c r="Q87" i="20"/>
  <c r="N86" i="20"/>
  <c r="Q81" i="20"/>
  <c r="N70" i="20"/>
  <c r="N91" i="20"/>
  <c r="Q10" i="20"/>
  <c r="Q60" i="20"/>
  <c r="Q53" i="20"/>
  <c r="Q84" i="20"/>
  <c r="Q71" i="20"/>
  <c r="Q63" i="20"/>
  <c r="Q88" i="20"/>
  <c r="Q82" i="20"/>
  <c r="Q72" i="20"/>
  <c r="N78" i="20"/>
  <c r="N72" i="20"/>
  <c r="Q40" i="20"/>
  <c r="Q49" i="20"/>
  <c r="Q57" i="20"/>
  <c r="Q54" i="20"/>
  <c r="Q67" i="20"/>
  <c r="Q32" i="20"/>
  <c r="Q9" i="20"/>
  <c r="Q65" i="20"/>
  <c r="Q83" i="20"/>
  <c r="Q77" i="20"/>
  <c r="N8" i="20"/>
  <c r="Q25" i="20"/>
  <c r="N53" i="20"/>
  <c r="Q69" i="20"/>
  <c r="Q66" i="20"/>
  <c r="Q33" i="20"/>
  <c r="Q30" i="20"/>
  <c r="N63" i="20"/>
  <c r="Q55" i="20"/>
  <c r="Q68" i="20"/>
  <c r="N66" i="20"/>
  <c r="Q61" i="20"/>
  <c r="Q64" i="20"/>
  <c r="N33" i="20"/>
  <c r="Q50" i="20"/>
  <c r="Q28" i="20"/>
  <c r="N32" i="20"/>
  <c r="Q6" i="20"/>
  <c r="Q18" i="20"/>
  <c r="Q24" i="20"/>
  <c r="Q36" i="20"/>
  <c r="Q62" i="20"/>
  <c r="N60" i="20"/>
  <c r="Q56" i="20"/>
  <c r="N54" i="20"/>
  <c r="Q58" i="20"/>
  <c r="Q51" i="20"/>
  <c r="Q35" i="20"/>
  <c r="Q17" i="20"/>
  <c r="Q4" i="20"/>
  <c r="Q43" i="20"/>
  <c r="Q42" i="20"/>
  <c r="Q26" i="20"/>
  <c r="Q41" i="20"/>
  <c r="N49" i="20"/>
  <c r="Q14" i="20"/>
  <c r="N50" i="20"/>
  <c r="Q3" i="20"/>
  <c r="N40" i="20"/>
  <c r="Q48" i="20"/>
  <c r="Q34" i="20"/>
  <c r="Q29" i="20"/>
  <c r="Q21" i="20"/>
  <c r="Q20" i="20"/>
  <c r="Q13" i="20"/>
  <c r="Q5" i="20"/>
  <c r="Q12" i="20"/>
  <c r="Q47" i="20"/>
  <c r="Q46" i="20"/>
  <c r="Q44" i="20"/>
  <c r="Q38" i="20"/>
  <c r="Q37" i="20"/>
  <c r="N3" i="20"/>
  <c r="Q22" i="20"/>
  <c r="Q31" i="20"/>
  <c r="Q27" i="20"/>
  <c r="Q23" i="20"/>
  <c r="Q15" i="20"/>
  <c r="Q11" i="20"/>
  <c r="Q7" i="20"/>
  <c r="Q45" i="20"/>
  <c r="Q39" i="20"/>
  <c r="O41" i="16"/>
  <c r="R30" i="16"/>
  <c r="O91" i="16"/>
  <c r="R75" i="16"/>
  <c r="R347" i="16"/>
  <c r="O340" i="16"/>
  <c r="O335" i="16"/>
  <c r="O332" i="16"/>
  <c r="R82" i="16"/>
  <c r="O120" i="16"/>
  <c r="R183" i="16"/>
  <c r="O296" i="16"/>
  <c r="R231" i="16"/>
  <c r="O310" i="16"/>
  <c r="R272" i="16"/>
  <c r="R259" i="16"/>
  <c r="R336" i="16"/>
  <c r="R330" i="16"/>
  <c r="R325" i="16"/>
  <c r="R118" i="16"/>
  <c r="R111" i="16"/>
  <c r="O84" i="16"/>
  <c r="R32" i="16"/>
  <c r="O273" i="16"/>
  <c r="R301" i="16"/>
  <c r="R123" i="16"/>
  <c r="O376" i="16"/>
  <c r="O370" i="16"/>
  <c r="R367" i="16"/>
  <c r="O350" i="16"/>
  <c r="O318" i="16"/>
  <c r="O96" i="16"/>
  <c r="O193" i="16"/>
  <c r="O132" i="16"/>
  <c r="O157" i="16"/>
  <c r="R233" i="16"/>
  <c r="R275" i="16"/>
  <c r="O303" i="16"/>
  <c r="O351" i="16"/>
  <c r="O277" i="16"/>
  <c r="O264" i="16"/>
  <c r="O384" i="16"/>
  <c r="O360" i="16"/>
  <c r="R331" i="16"/>
  <c r="R313" i="16"/>
  <c r="O90" i="16"/>
  <c r="O29" i="16"/>
  <c r="R154" i="16"/>
  <c r="R46" i="16"/>
  <c r="R179" i="16"/>
  <c r="O225" i="16"/>
  <c r="O261" i="16"/>
  <c r="O302" i="16"/>
  <c r="R292" i="16"/>
  <c r="R214" i="16"/>
  <c r="O317" i="16"/>
  <c r="O339" i="16"/>
  <c r="O375" i="16"/>
  <c r="O21" i="16"/>
  <c r="O79" i="16"/>
  <c r="O99" i="16"/>
  <c r="O104" i="16"/>
  <c r="O135" i="16"/>
  <c r="R150" i="16"/>
  <c r="O165" i="16"/>
  <c r="O176" i="16"/>
  <c r="O200" i="16"/>
  <c r="O284" i="16"/>
  <c r="O280" i="16"/>
  <c r="O270" i="16"/>
  <c r="O257" i="16"/>
  <c r="O254" i="16"/>
  <c r="O241" i="16"/>
  <c r="O234" i="16"/>
  <c r="O221" i="16"/>
  <c r="O218" i="16"/>
  <c r="R210" i="16"/>
  <c r="O299" i="16"/>
  <c r="O305" i="16"/>
  <c r="O388" i="16"/>
  <c r="O383" i="16"/>
  <c r="O378" i="16"/>
  <c r="R364" i="16"/>
  <c r="R359" i="16"/>
  <c r="O354" i="16"/>
  <c r="O349" i="16"/>
  <c r="O344" i="16"/>
  <c r="R328" i="16"/>
  <c r="O321" i="16"/>
  <c r="O18" i="16"/>
  <c r="O92" i="16"/>
  <c r="O128" i="16"/>
  <c r="O145" i="16"/>
  <c r="O181" i="16"/>
  <c r="R223" i="16"/>
  <c r="O380" i="16"/>
  <c r="O346" i="16"/>
  <c r="O341" i="16"/>
  <c r="O12" i="16"/>
  <c r="R283" i="16"/>
  <c r="R260" i="16"/>
  <c r="R240" i="16"/>
  <c r="R217" i="16"/>
  <c r="O216" i="16"/>
  <c r="O307" i="16"/>
  <c r="O386" i="16"/>
  <c r="R382" i="16"/>
  <c r="R377" i="16"/>
  <c r="R374" i="16"/>
  <c r="O352" i="16"/>
  <c r="R348" i="16"/>
  <c r="R343" i="16"/>
  <c r="R338" i="16"/>
  <c r="R320" i="16"/>
  <c r="R315" i="16"/>
  <c r="R126" i="16"/>
  <c r="O163" i="16"/>
  <c r="O387" i="16"/>
  <c r="O358" i="16"/>
  <c r="O353" i="16"/>
  <c r="R2" i="16"/>
  <c r="Q12" i="30"/>
  <c r="N13" i="30"/>
  <c r="N11" i="30"/>
  <c r="Q15" i="30"/>
  <c r="Q5" i="30"/>
  <c r="Q8" i="30"/>
  <c r="Q4" i="30"/>
  <c r="Q17" i="30" s="1"/>
  <c r="N3" i="30"/>
  <c r="Q16" i="30"/>
  <c r="Q13" i="1"/>
  <c r="O19" i="30" l="1"/>
  <c r="R57" i="16"/>
  <c r="R10" i="16"/>
  <c r="R22" i="16"/>
  <c r="R48" i="16"/>
  <c r="R127" i="16"/>
  <c r="R137" i="16"/>
  <c r="R153" i="16"/>
  <c r="R177" i="16"/>
  <c r="R287" i="16"/>
  <c r="R296" i="16"/>
  <c r="R305" i="16"/>
  <c r="R366" i="16"/>
  <c r="R332" i="16"/>
  <c r="R327" i="16"/>
  <c r="R71" i="16"/>
  <c r="R116" i="16"/>
  <c r="R83" i="16"/>
  <c r="R7" i="16"/>
  <c r="O9" i="16"/>
  <c r="O26" i="16"/>
  <c r="O76" i="16"/>
  <c r="R79" i="16"/>
  <c r="R86" i="16"/>
  <c r="O97" i="16"/>
  <c r="R136" i="16"/>
  <c r="R157" i="16"/>
  <c r="R200" i="16"/>
  <c r="R265" i="16"/>
  <c r="O246" i="16"/>
  <c r="R241" i="16"/>
  <c r="R213" i="16"/>
  <c r="R289" i="16"/>
  <c r="R376" i="16"/>
  <c r="R371" i="16"/>
  <c r="R361" i="16"/>
  <c r="R354" i="16"/>
  <c r="R352" i="16"/>
  <c r="R350" i="16"/>
  <c r="R337" i="16"/>
  <c r="R11" i="16"/>
  <c r="R66" i="16"/>
  <c r="O125" i="16"/>
  <c r="O170" i="16"/>
  <c r="R270" i="16"/>
  <c r="R242" i="16"/>
  <c r="R212" i="16"/>
  <c r="R355" i="16"/>
  <c r="R342" i="16"/>
  <c r="R314" i="16"/>
  <c r="R13" i="16"/>
  <c r="R25" i="16"/>
  <c r="R45" i="16"/>
  <c r="R92" i="16"/>
  <c r="R96" i="16"/>
  <c r="R152" i="16"/>
  <c r="R163" i="16"/>
  <c r="R199" i="16"/>
  <c r="R284" i="16"/>
  <c r="R264" i="16"/>
  <c r="R257" i="16"/>
  <c r="R245" i="16"/>
  <c r="R221" i="16"/>
  <c r="R294" i="16"/>
  <c r="R303" i="16"/>
  <c r="R375" i="16"/>
  <c r="O362" i="16"/>
  <c r="R353" i="16"/>
  <c r="R351" i="16"/>
  <c r="R349" i="16"/>
  <c r="R31" i="16"/>
  <c r="R398" i="16" s="1"/>
  <c r="O31" i="16"/>
  <c r="R43" i="16"/>
  <c r="R145" i="16"/>
  <c r="O185" i="16"/>
  <c r="R185" i="16"/>
  <c r="R220" i="16"/>
  <c r="O220" i="16"/>
  <c r="O109" i="16"/>
  <c r="R109" i="16"/>
  <c r="R188" i="16"/>
  <c r="O139" i="16"/>
  <c r="R54" i="16"/>
  <c r="R103" i="16"/>
  <c r="R28" i="16"/>
  <c r="O28" i="16"/>
  <c r="R80" i="16"/>
  <c r="O80" i="16"/>
  <c r="O133" i="16"/>
  <c r="R133" i="16"/>
  <c r="O182" i="16"/>
  <c r="R182" i="16"/>
  <c r="R192" i="16"/>
  <c r="R204" i="16"/>
  <c r="O204" i="16"/>
  <c r="O290" i="16"/>
  <c r="R290" i="16"/>
  <c r="R309" i="16"/>
  <c r="O309" i="16"/>
  <c r="R8" i="16"/>
  <c r="O8" i="16"/>
  <c r="O101" i="16"/>
  <c r="R101" i="16"/>
  <c r="R115" i="16"/>
  <c r="O115" i="16"/>
  <c r="R142" i="16"/>
  <c r="O142" i="16"/>
  <c r="R326" i="16"/>
  <c r="O326" i="16"/>
  <c r="R49" i="16"/>
  <c r="O49" i="16"/>
  <c r="R77" i="16"/>
  <c r="O77" i="16"/>
  <c r="O98" i="16"/>
  <c r="R98" i="16"/>
  <c r="R312" i="16"/>
  <c r="O312" i="16"/>
  <c r="R39" i="16"/>
  <c r="O39" i="16"/>
  <c r="R60" i="16"/>
  <c r="R74" i="16"/>
  <c r="O74" i="16"/>
  <c r="O112" i="16"/>
  <c r="R112" i="16"/>
  <c r="O148" i="16"/>
  <c r="R148" i="16"/>
  <c r="O172" i="16"/>
  <c r="R172" i="16"/>
  <c r="O174" i="16"/>
  <c r="R174" i="16"/>
  <c r="O198" i="16"/>
  <c r="R198" i="16"/>
  <c r="R253" i="16"/>
  <c r="O253" i="16"/>
  <c r="R52" i="16"/>
  <c r="O25" i="16"/>
  <c r="R36" i="16"/>
  <c r="O36" i="16"/>
  <c r="O195" i="16"/>
  <c r="R195" i="16"/>
  <c r="R229" i="16"/>
  <c r="R273" i="16"/>
  <c r="R268" i="16"/>
  <c r="R250" i="16"/>
  <c r="R248" i="16"/>
  <c r="R234" i="16"/>
  <c r="R218" i="16"/>
  <c r="R381" i="16"/>
  <c r="R365" i="16"/>
  <c r="R357" i="16"/>
  <c r="R341" i="16"/>
  <c r="R339" i="16"/>
  <c r="R334" i="16"/>
  <c r="R329" i="16"/>
  <c r="R321" i="16"/>
  <c r="O190" i="16"/>
  <c r="R211" i="16"/>
  <c r="O14" i="16"/>
  <c r="O153" i="16"/>
  <c r="R277" i="16"/>
  <c r="R230" i="16"/>
  <c r="O294" i="16"/>
  <c r="R297" i="16"/>
  <c r="R358" i="16"/>
  <c r="R340" i="16"/>
  <c r="R335" i="16"/>
  <c r="R322" i="16"/>
  <c r="R278" i="16"/>
  <c r="R228" i="16"/>
  <c r="R368" i="16"/>
  <c r="R323" i="16"/>
  <c r="R3" i="16"/>
  <c r="N4" i="29"/>
  <c r="Q103" i="20"/>
  <c r="O5" i="25"/>
  <c r="N21" i="1"/>
  <c r="Q2" i="30"/>
  <c r="N19" i="20"/>
  <c r="Q2" i="1"/>
  <c r="Q21" i="1" s="1"/>
  <c r="Q4" i="29"/>
  <c r="O6" i="29" s="1"/>
  <c r="O24" i="1" l="1"/>
  <c r="O105" i="20"/>
  <c r="P400" i="16"/>
  <c r="O286" i="16"/>
  <c r="O398" i="16"/>
</calcChain>
</file>

<file path=xl/sharedStrings.xml><?xml version="1.0" encoding="utf-8"?>
<sst xmlns="http://schemas.openxmlformats.org/spreadsheetml/2006/main" count="4267" uniqueCount="1796">
  <si>
    <t>codigo</t>
  </si>
  <si>
    <t>Grupo</t>
  </si>
  <si>
    <t xml:space="preserve">Nombre  </t>
  </si>
  <si>
    <t>Descripción</t>
  </si>
  <si>
    <t>Consumo anual estimado</t>
  </si>
  <si>
    <t>Unidades</t>
  </si>
  <si>
    <t>Consumo</t>
  </si>
  <si>
    <t>Marca</t>
  </si>
  <si>
    <t>Referencia</t>
  </si>
  <si>
    <t>Cambia la presentacion</t>
  </si>
  <si>
    <t>Nueva presentacion</t>
  </si>
  <si>
    <t>Envases objeto del concurso</t>
  </si>
  <si>
    <t>Precio Lista</t>
  </si>
  <si>
    <t>Total lista</t>
  </si>
  <si>
    <t>% descuento</t>
  </si>
  <si>
    <t>Precio final</t>
  </si>
  <si>
    <t xml:space="preserve">Subtotal </t>
  </si>
  <si>
    <t>Descripción para pedidos (Nombre largo)</t>
  </si>
  <si>
    <t>Si</t>
  </si>
  <si>
    <t>No</t>
  </si>
  <si>
    <t>9RC426</t>
  </si>
  <si>
    <t>Reactivos BM</t>
  </si>
  <si>
    <t>EXOSAP-IT</t>
  </si>
  <si>
    <t>Exonuclease I and Shrimp Alkaline Phosphatase (SAP)</t>
  </si>
  <si>
    <t>reacciones</t>
  </si>
  <si>
    <t>9RC428</t>
  </si>
  <si>
    <t>SAP</t>
  </si>
  <si>
    <t xml:space="preserve"> Shrimp Alkaline Phosphatase (SAP)</t>
  </si>
  <si>
    <t>9RC427</t>
  </si>
  <si>
    <t>Taq Gold</t>
  </si>
  <si>
    <t>Enzima Taq polimerasa Gold, que incluya Buffer y Cl2Mg por separado.</t>
  </si>
  <si>
    <t>reacciones de 5 u/ul</t>
  </si>
  <si>
    <t>9RC701</t>
  </si>
  <si>
    <t>Agua  Ultra pura</t>
  </si>
  <si>
    <t>El agua (no tratada con DEPC) ha sido desionizada, filtrada en el frasco final y esterilizada en autoclave. Esta agua libre de nucleasas  y ARNasa</t>
  </si>
  <si>
    <t>litros</t>
  </si>
  <si>
    <t>9RC303</t>
  </si>
  <si>
    <t>Agua DEPC</t>
  </si>
  <si>
    <t>El agua (tratada con DEPC) ha sido desionizada, filtrada en el frasco final y esterilizada en autoclave. Esta agua libre de nucleasas  y ARNasa</t>
  </si>
  <si>
    <t>9RC446</t>
  </si>
  <si>
    <t>dNTPs</t>
  </si>
  <si>
    <t>El conjunto de dNTPs (desoxiadenosina trifosfato [dATP], desoxicitidina trifosfato [dCTP], desoxiguanosina trifosfato [dGTP], desoxitimidina trifosfato [dTTP]). Mínima concentración 2 mM</t>
  </si>
  <si>
    <t>reacciones de 2mM</t>
  </si>
  <si>
    <t>9RC445</t>
  </si>
  <si>
    <t>Proteinasa K</t>
  </si>
  <si>
    <t>Mínima concentración 20 mg/ml</t>
  </si>
  <si>
    <t xml:space="preserve"> reacciones de 20mg/ml</t>
  </si>
  <si>
    <t>9RC546</t>
  </si>
  <si>
    <t>Primers sin marcar</t>
  </si>
  <si>
    <t>De 15 a 50 nucleotidos sin marcar para RT-PCR o PCR</t>
  </si>
  <si>
    <t>unidades de 10 nmol</t>
  </si>
  <si>
    <t>A rellenar por laboratorio</t>
  </si>
  <si>
    <t xml:space="preserve"> MGB probes</t>
  </si>
  <si>
    <t>sondas MGB marcadas (FAM,VIC,TET,NED)</t>
  </si>
  <si>
    <t xml:space="preserve"> reacciones de 0,73 µl (5 µmol/l)</t>
  </si>
  <si>
    <t>9RC680</t>
  </si>
  <si>
    <t>TAMRA probes</t>
  </si>
  <si>
    <t>Sondas TAMRA marcadas (FAM, VIC, TET)</t>
  </si>
  <si>
    <t>9RC678</t>
  </si>
  <si>
    <t xml:space="preserve"> Universal RT- PCR Master Mix</t>
  </si>
  <si>
    <t>Buffer para RT-PCR</t>
  </si>
  <si>
    <t xml:space="preserve"> reacciones de 12,7 µl </t>
  </si>
  <si>
    <t>9FU260</t>
  </si>
  <si>
    <t>Film adhesivo calidad optica</t>
  </si>
  <si>
    <t>Film adhesivo con calidad óptica para sellar placas RT-PCR</t>
  </si>
  <si>
    <t>unidades</t>
  </si>
  <si>
    <t>9RC753</t>
  </si>
  <si>
    <t xml:space="preserve">Aluminio chloride, ultra dry 99.9999% </t>
  </si>
  <si>
    <t xml:space="preserve">Aluminio chloride, ultra dry 99.9999%  </t>
  </si>
  <si>
    <t xml:space="preserve"> gr</t>
  </si>
  <si>
    <t>9RC755</t>
  </si>
  <si>
    <t>Beef Extract</t>
  </si>
  <si>
    <t>beef extract (extracto de carne bovina en polvo para medios de cultivo), soluble en agua al 2%, Estabilidad desp. autoclave No precipita, Pérdida por desecación (% humedad) ≤ 6,00pH (solución 5%)entre 6,5 - 7,5, Nitrógeno Total NT (%  w/w)11 - 13, Contenido Cenizas (%) ≤ 22,0</t>
  </si>
  <si>
    <t>gr</t>
  </si>
  <si>
    <t>9RC760</t>
  </si>
  <si>
    <t>TE pH 8.0 (1X TE Solution)</t>
  </si>
  <si>
    <t>TE pH 8.0 (1X TE Solution, (10 mM Tris, 0.1 mM EDTA)), calidad biologia molecular, ha sido desionizada, filtrada en el frasco final y esterilizada en autoclave. Esta agua libre de nucleasas  y ARNasa.</t>
  </si>
  <si>
    <t>litro</t>
  </si>
  <si>
    <t>9RC747</t>
  </si>
  <si>
    <t>PBS, pH 7.4</t>
  </si>
  <si>
    <t>PBS, pH 7.4, calidad biologia molecular, ha sido desionizada, filtrada en el frasco final y esterilizada en autoclave. Esta agua libre de nucleasas  y ARNasa.</t>
  </si>
  <si>
    <t>9RC810</t>
  </si>
  <si>
    <t>RNase Decontamination Solution</t>
  </si>
  <si>
    <t xml:space="preserve"> RNase Decontamination Solution.  Solución para pulverizar de descontaminación superficial que destruye la ARNasa al entrar en contacto con ella.</t>
  </si>
  <si>
    <t>9RC811</t>
  </si>
  <si>
    <t>TRIS-HCl 1M pH8</t>
  </si>
  <si>
    <t>TRIS-HCl 1M pH8,  calidad biologia molecular, ha sido desionizada, filtrada en el frasco final y esterilizada en autoclave. Esta agua libre de nucleasas, ARNasa y proteasas.</t>
  </si>
  <si>
    <t>9RC164</t>
  </si>
  <si>
    <t>Etanol absoluto biologia Molecular</t>
  </si>
  <si>
    <t>Etanol absoluto para biologia Molecular</t>
  </si>
  <si>
    <t>Máximo licitación</t>
  </si>
  <si>
    <t>Descuento medio</t>
  </si>
  <si>
    <t>Código</t>
  </si>
  <si>
    <t>Calidad</t>
  </si>
  <si>
    <t>Tamaño</t>
  </si>
  <si>
    <t>Unidad</t>
  </si>
  <si>
    <t>Maximo Anual</t>
  </si>
  <si>
    <t>9FU268</t>
  </si>
  <si>
    <t>Toxitubes A</t>
  </si>
  <si>
    <t>Toxitubes tipo A</t>
  </si>
  <si>
    <t>Ud</t>
  </si>
  <si>
    <t>9RC010</t>
  </si>
  <si>
    <t>Quimicos generales</t>
  </si>
  <si>
    <t>Acetato de etilo</t>
  </si>
  <si>
    <t>PA</t>
  </si>
  <si>
    <t>mL</t>
  </si>
  <si>
    <t>9RC012</t>
  </si>
  <si>
    <t>Acetato de sodio anhidro</t>
  </si>
  <si>
    <t>g</t>
  </si>
  <si>
    <t>9RC014</t>
  </si>
  <si>
    <t>Acetona HPLC</t>
  </si>
  <si>
    <t>HPLC</t>
  </si>
  <si>
    <t>9RC017</t>
  </si>
  <si>
    <t>Acetonitrilo UPLC-MS</t>
  </si>
  <si>
    <t>UPLC-MS</t>
  </si>
  <si>
    <t>9RC018</t>
  </si>
  <si>
    <t>Acido acetico glacial</t>
  </si>
  <si>
    <t>9RC031</t>
  </si>
  <si>
    <t>Acido nitrico 65 %</t>
  </si>
  <si>
    <t>9RC032</t>
  </si>
  <si>
    <t>Acido ortofosforico 85 %</t>
  </si>
  <si>
    <t>9RC037</t>
  </si>
  <si>
    <t>Acido sulfurico 95-97 %</t>
  </si>
  <si>
    <t>9RC044</t>
  </si>
  <si>
    <t>Amoniaco 32%</t>
  </si>
  <si>
    <t>9RC053</t>
  </si>
  <si>
    <t>Bromurocetiltrimetil amonio 98 %</t>
  </si>
  <si>
    <t>9RC059</t>
  </si>
  <si>
    <t>Carbonato hidrogeno de sodio</t>
  </si>
  <si>
    <t>9RC060</t>
  </si>
  <si>
    <t>Catalizador Kjeldahl</t>
  </si>
  <si>
    <t>RE</t>
  </si>
  <si>
    <t>9RC062</t>
  </si>
  <si>
    <t>Ciclohexano</t>
  </si>
  <si>
    <t>GC</t>
  </si>
  <si>
    <t>9RC064</t>
  </si>
  <si>
    <t>Cloroformo (Triclorometano)</t>
  </si>
  <si>
    <t>9RC066</t>
  </si>
  <si>
    <t>Cloruro de bario dihidrato</t>
  </si>
  <si>
    <t>9RC069</t>
  </si>
  <si>
    <t>Cloruro de potasio</t>
  </si>
  <si>
    <t>9RC080</t>
  </si>
  <si>
    <t>Eter de petroleo</t>
  </si>
  <si>
    <t>9RC082</t>
  </si>
  <si>
    <t>Eter dietilico</t>
  </si>
  <si>
    <t>9RC104</t>
  </si>
  <si>
    <t>Hexano</t>
  </si>
  <si>
    <t>9RC107</t>
  </si>
  <si>
    <t>Acido Clorhidrico 37 %</t>
  </si>
  <si>
    <t>ml</t>
  </si>
  <si>
    <t>9RC115</t>
  </si>
  <si>
    <t>Metanol UHPLC-MS</t>
  </si>
  <si>
    <t>UHPLC-MS</t>
  </si>
  <si>
    <t>9RC129</t>
  </si>
  <si>
    <t>Oxalato de amonio monohidrato</t>
  </si>
  <si>
    <t>9RC131</t>
  </si>
  <si>
    <t>Oxido de magnesio</t>
  </si>
  <si>
    <t>QP</t>
  </si>
  <si>
    <t>9RC141</t>
  </si>
  <si>
    <t>Sulfanilamida</t>
  </si>
  <si>
    <t>PRS</t>
  </si>
  <si>
    <t>9RC143</t>
  </si>
  <si>
    <t>Sulfato de amonio hierro II hexahidrato</t>
  </si>
  <si>
    <t>9RC147</t>
  </si>
  <si>
    <t>Sulfato de sodio dodecilo</t>
  </si>
  <si>
    <t>9RC256</t>
  </si>
  <si>
    <t>Tert butil metil eter</t>
  </si>
  <si>
    <t>9RC272</t>
  </si>
  <si>
    <t>Acido Nítrico 69%</t>
  </si>
  <si>
    <t>Ultratrace</t>
  </si>
  <si>
    <t>9RC301</t>
  </si>
  <si>
    <t>N,N-dimetilformamide</t>
  </si>
  <si>
    <t>9RC395</t>
  </si>
  <si>
    <t>Sulfato de magnesio anhidro</t>
  </si>
  <si>
    <t>PS</t>
  </si>
  <si>
    <t>9RC401</t>
  </si>
  <si>
    <t>Sulfato de sodio anhidro</t>
  </si>
  <si>
    <t>9RC447</t>
  </si>
  <si>
    <t>2-propanol lc-ms</t>
  </si>
  <si>
    <t/>
  </si>
  <si>
    <t>9RC565</t>
  </si>
  <si>
    <t>Citrato disodio sesquihidrato</t>
  </si>
  <si>
    <t>9RC638</t>
  </si>
  <si>
    <t>Ac. Formico LC-MS</t>
  </si>
  <si>
    <t>9RC699</t>
  </si>
  <si>
    <t>cloruro de vanadio ( III) 97%</t>
  </si>
  <si>
    <t>9RC055</t>
  </si>
  <si>
    <t>Carbon activo</t>
  </si>
  <si>
    <t>9RC021</t>
  </si>
  <si>
    <t>Soluciones Valoradas</t>
  </si>
  <si>
    <t>Acido clorhídrico 0,1 N</t>
  </si>
  <si>
    <t>SV</t>
  </si>
  <si>
    <t>9RC166</t>
  </si>
  <si>
    <t>Sodio hidróxido 1 N</t>
  </si>
  <si>
    <t>9RC139</t>
  </si>
  <si>
    <t>Solución de Carrez  I</t>
  </si>
  <si>
    <t>9RC140</t>
  </si>
  <si>
    <t>Solución de Carrez  II</t>
  </si>
  <si>
    <t>9RC036</t>
  </si>
  <si>
    <t>Acido sulfúrico 0.1275 M</t>
  </si>
  <si>
    <t>9RC087</t>
  </si>
  <si>
    <t>Reactivo para Fibra neutro detergente</t>
  </si>
  <si>
    <t>9RC108</t>
  </si>
  <si>
    <t>Hidróxido de potasio 0,23 N</t>
  </si>
  <si>
    <t>9RC794</t>
  </si>
  <si>
    <t>NaOH 1N</t>
  </si>
  <si>
    <t>Ácido clorhídrico 3N</t>
  </si>
  <si>
    <t>Reactivo para FAD según Van Soest</t>
  </si>
  <si>
    <t>9RC444</t>
  </si>
  <si>
    <t>Sigma</t>
  </si>
  <si>
    <r>
      <t>N</t>
    </r>
    <r>
      <rPr>
        <sz val="11"/>
        <color indexed="8"/>
        <rFont val="Calibri"/>
        <family val="2"/>
      </rPr>
      <t>-Methyl-</t>
    </r>
    <r>
      <rPr>
        <i/>
        <sz val="11"/>
        <color indexed="8"/>
        <rFont val="Calibri"/>
        <family val="2"/>
      </rPr>
      <t>N</t>
    </r>
    <r>
      <rPr>
        <sz val="11"/>
        <color indexed="8"/>
        <rFont val="Calibri"/>
        <family val="2"/>
      </rPr>
      <t>-trimethylsilyltrifluoroacetamide activated I  for GC derivatization, activated with ethanethiol and ammonium iodide</t>
    </r>
    <r>
      <rPr>
        <sz val="12"/>
        <color indexed="8"/>
        <rFont val="Times New Roman"/>
        <family val="1"/>
      </rPr>
      <t xml:space="preserve"> </t>
    </r>
  </si>
  <si>
    <t>9RC466</t>
  </si>
  <si>
    <r>
      <t>DL-Dithiothreitol solution  BioUltra, for molecular biology, ~1 M in H</t>
    </r>
    <r>
      <rPr>
        <vertAlign val="sub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O</t>
    </r>
    <r>
      <rPr>
        <sz val="12"/>
        <color indexed="8"/>
        <rFont val="Times New Roman"/>
        <family val="1"/>
      </rPr>
      <t xml:space="preserve"> </t>
    </r>
  </si>
  <si>
    <t>9RC468</t>
  </si>
  <si>
    <t>Bovine Serum Albumin</t>
  </si>
  <si>
    <t>B4287</t>
  </si>
  <si>
    <t>9FU030</t>
  </si>
  <si>
    <t>Filtración</t>
  </si>
  <si>
    <t>Resma papel absorvente con polietilieno en laminas 42 x 52</t>
  </si>
  <si>
    <t>Ver apartado 3.4</t>
  </si>
  <si>
    <t>Uds</t>
  </si>
  <si>
    <t>9FU054</t>
  </si>
  <si>
    <t>Papel de filtro de celulosa - Diámetro 150 mm -Plegado - tamaño de poro 4-11 mm</t>
  </si>
  <si>
    <t>9FU087</t>
  </si>
  <si>
    <t>Resma papel de filtro 42 x 52</t>
  </si>
  <si>
    <t>9FU088</t>
  </si>
  <si>
    <t>Papel de filtro cualitativo - Diametro 125 mm -Plegado en cuatro</t>
  </si>
  <si>
    <t>9FU090</t>
  </si>
  <si>
    <t>Papel de filtro análisis cualitativo - Diametro 150 mm - Plano</t>
  </si>
  <si>
    <t>9FU092</t>
  </si>
  <si>
    <t>Papel de filtro cualitativo  - 90 mm de diametro</t>
  </si>
  <si>
    <t>9FU093</t>
  </si>
  <si>
    <t>Papel de filtro cualitativo  - 125 mm de diametro</t>
  </si>
  <si>
    <t>9FU094</t>
  </si>
  <si>
    <t>Papel de filtro endurecido - 150 mm de diametro Plano</t>
  </si>
  <si>
    <t>9FU183</t>
  </si>
  <si>
    <t>Filtros de fibra de vidrio  0, 7 um diametro 47 mm</t>
  </si>
  <si>
    <t>9FU222</t>
  </si>
  <si>
    <t>Filtros nylon 13mm 0,45um</t>
  </si>
  <si>
    <t>9FU267</t>
  </si>
  <si>
    <t>Filtros de microfibra 1,2 um diametro 55 mm</t>
  </si>
  <si>
    <t>9FU275</t>
  </si>
  <si>
    <t>Papel libre de P y K, pobre en Nitrógeno, 80 g/m2, poro 15-17 um - Diametro 125 mm - Plegado en cuatro</t>
  </si>
  <si>
    <t>9FU223</t>
  </si>
  <si>
    <t>Cartuchos de celulosa DE 33 mm x 80 mm</t>
  </si>
  <si>
    <t>9FU214</t>
  </si>
  <si>
    <t>Viales cromatografia</t>
  </si>
  <si>
    <t>Vial, 2ml Clear(9-425) 12x32 mm wide Opening Screw</t>
  </si>
  <si>
    <t>9FU215</t>
  </si>
  <si>
    <t>Blue screw cap (9-425) with Ring Silicone/Red PTFE</t>
  </si>
  <si>
    <t>9FU216</t>
  </si>
  <si>
    <r>
      <t xml:space="preserve">TARGET MICRO-SERTS FLAT BOTTOM, 400 </t>
    </r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L</t>
    </r>
  </si>
  <si>
    <t>9FU217</t>
  </si>
  <si>
    <t>Target polyspring inserts 200 µl (usable hasta 300 µl)</t>
  </si>
  <si>
    <t>9FU276</t>
  </si>
  <si>
    <t>Blue screw cap (9-425) with bonded ilicone/Red PTFE Pre-Slit</t>
  </si>
  <si>
    <t>9FU258</t>
  </si>
  <si>
    <t>20 mm Assem Septum &amp; Presure RLS Seal</t>
  </si>
  <si>
    <t>9FU001</t>
  </si>
  <si>
    <t>Plastico</t>
  </si>
  <si>
    <t>Bote plástico 125 cc (1)</t>
  </si>
  <si>
    <t>No estéril</t>
  </si>
  <si>
    <t>Uds.</t>
  </si>
  <si>
    <t>9FU002</t>
  </si>
  <si>
    <t>Botes de 60 cc (1)</t>
  </si>
  <si>
    <t>9FU003</t>
  </si>
  <si>
    <t>Tubos de polipropileno 15 x  95 (1)</t>
  </si>
  <si>
    <t>9FU025</t>
  </si>
  <si>
    <t>Placas Petri - 90 mm de diámetro (1)</t>
  </si>
  <si>
    <t>Estéril</t>
  </si>
  <si>
    <t>9FU031</t>
  </si>
  <si>
    <t>Tapones polipropileno para tubos de 15 mm (1)</t>
  </si>
  <si>
    <t>9FU036</t>
  </si>
  <si>
    <t>Tubos Falcon  50 ml con falda</t>
  </si>
  <si>
    <t>9FU039</t>
  </si>
  <si>
    <t>Cinta indicadora de esterilidad</t>
  </si>
  <si>
    <t>9FU043</t>
  </si>
  <si>
    <t>Bolsas para autoclave 3 litros - 255 x 400 mm</t>
  </si>
  <si>
    <t>9FU061</t>
  </si>
  <si>
    <t>Cubre objetos - 24 x 60 mm</t>
  </si>
  <si>
    <t>9FU062</t>
  </si>
  <si>
    <t>Porta objetos -  76 x 26 mm</t>
  </si>
  <si>
    <t>9FU069</t>
  </si>
  <si>
    <t>Tubos microcentrifuga  de polipropileno 2,0 ml (1) (2)</t>
  </si>
  <si>
    <t>9FU070</t>
  </si>
  <si>
    <t>Tubos microcentrifuga  de polipropileno 1,5 ml (1) (2)</t>
  </si>
  <si>
    <t>9FU095</t>
  </si>
  <si>
    <t>Pipetas pasteur plástico 3 ml</t>
  </si>
  <si>
    <t>9FU113</t>
  </si>
  <si>
    <t>Pipetas pasteur de vidrio 150-200 mm</t>
  </si>
  <si>
    <t>9FU195</t>
  </si>
  <si>
    <t>Tubos falcon de 50 ml sin falda (1)</t>
  </si>
  <si>
    <t>9FU204</t>
  </si>
  <si>
    <t>Jeringas 2 ml (1)</t>
  </si>
  <si>
    <t>9FU281</t>
  </si>
  <si>
    <t>Caja de congelación 16 x 16 para tubos eppendof</t>
  </si>
  <si>
    <t>9FU364</t>
  </si>
  <si>
    <t>Vial en copa de cuatro ml  (1)</t>
  </si>
  <si>
    <t>9FU370</t>
  </si>
  <si>
    <t>Tubos cónicos 15ml</t>
  </si>
  <si>
    <t xml:space="preserve"> estériles y RNAsa free</t>
  </si>
  <si>
    <t>9FU032</t>
  </si>
  <si>
    <t>Puntas pipeta</t>
  </si>
  <si>
    <t>Puntas de pipeta blancas de 10 µl</t>
  </si>
  <si>
    <t>9FU033</t>
  </si>
  <si>
    <t>Puntas de pipeta amarillas de 300 µl</t>
  </si>
  <si>
    <t>9FU034</t>
  </si>
  <si>
    <t>Puntas de pipeta azules de 1000 µl</t>
  </si>
  <si>
    <t>9FU056</t>
  </si>
  <si>
    <t>Puntas de pipeta con filtro estériles 20-200ul</t>
  </si>
  <si>
    <t>9FU057</t>
  </si>
  <si>
    <t>Puntas de pipeta con filtro estériles 100-1000 µl</t>
  </si>
  <si>
    <t>9FU058</t>
  </si>
  <si>
    <t>Puntas de pipeta con filtro estériles 1- 20 µl</t>
  </si>
  <si>
    <t>9FU196</t>
  </si>
  <si>
    <t>Puntas de pipeta de 10 ml</t>
  </si>
  <si>
    <t>9FU273</t>
  </si>
  <si>
    <t>Puntas con filtro estériles 0,1-10 µl largas</t>
  </si>
  <si>
    <t>9RC016</t>
  </si>
  <si>
    <t>Reactivos especificos</t>
  </si>
  <si>
    <t>Acetona</t>
  </si>
  <si>
    <t>&gt; 99,6 %</t>
  </si>
  <si>
    <t>9RC039</t>
  </si>
  <si>
    <t>Agua oxigenada 110 Volumenes</t>
  </si>
  <si>
    <t>&gt; 33 %</t>
  </si>
  <si>
    <t>9RC078</t>
  </si>
  <si>
    <t>Etanol</t>
  </si>
  <si>
    <t>&gt; 96%</t>
  </si>
  <si>
    <t>9RC084</t>
  </si>
  <si>
    <t>Etilenglicol</t>
  </si>
  <si>
    <t>&gt; 99,3 %</t>
  </si>
  <si>
    <t>9RC106</t>
  </si>
  <si>
    <t>Hidróxido de sodio 40 %</t>
  </si>
  <si>
    <t>9RC152</t>
  </si>
  <si>
    <t>Tetracloroetileno</t>
  </si>
  <si>
    <t>&gt;99,5 %</t>
  </si>
  <si>
    <t>FU253</t>
  </si>
  <si>
    <t>Puntas conductivas de 10 µl para robot Tecan EVO100</t>
  </si>
  <si>
    <t>FU254</t>
  </si>
  <si>
    <t>Puntas conductivas de 200 µl para robot Tecan EVO100</t>
  </si>
  <si>
    <t>Multipatrones</t>
  </si>
  <si>
    <r>
      <t>Multipatron de pesticidas de 100 mg/l para CGMS</t>
    </r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</t>
    </r>
  </si>
  <si>
    <t>Solución Preparada</t>
  </si>
  <si>
    <r>
      <t>Multipatron de pesticidas de 100 mg/l para LCMS</t>
    </r>
    <r>
      <rPr>
        <vertAlign val="superscript"/>
        <sz val="11"/>
        <color indexed="8"/>
        <rFont val="Calibri"/>
        <family val="2"/>
      </rPr>
      <t>2</t>
    </r>
  </si>
  <si>
    <t xml:space="preserve"> ml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</si>
  <si>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Ver Página de Listado la totalidad de pesticidas potencialmente incluibles en el multipatrón de  CGMS - Las no incluidas ofertarlas en formato sólido</t>
    </r>
  </si>
  <si>
    <r>
      <rPr>
        <vertAlign val="superscript"/>
        <sz val="11"/>
        <color indexed="8"/>
        <rFont val="Calibri"/>
        <family val="2"/>
      </rPr>
      <t xml:space="preserve">2 </t>
    </r>
    <r>
      <rPr>
        <sz val="11"/>
        <color theme="1"/>
        <rFont val="Calibri"/>
        <family val="2"/>
        <scheme val="minor"/>
      </rPr>
      <t>Ver Página de Listado la totalidad de pesticidas potencialmente incluibles en el multipatrón de  LCMS  - Las no incluidas ofertarlas en formato sólido</t>
    </r>
  </si>
  <si>
    <t>9PC061</t>
  </si>
  <si>
    <t>Pesticidas Sólidos</t>
  </si>
  <si>
    <t>Piridafention</t>
  </si>
  <si>
    <t>&gt;95%</t>
  </si>
  <si>
    <t>119-12-0 </t>
  </si>
  <si>
    <t>mg</t>
  </si>
  <si>
    <t>9PC062</t>
  </si>
  <si>
    <t>Pirimifos metil</t>
  </si>
  <si>
    <t>29232-93-7 </t>
  </si>
  <si>
    <t>250 </t>
  </si>
  <si>
    <t>9PC181</t>
  </si>
  <si>
    <t>Clorfenvinfos</t>
  </si>
  <si>
    <t>470-90-6 </t>
  </si>
  <si>
    <t>9PC182</t>
  </si>
  <si>
    <t>Fention</t>
  </si>
  <si>
    <t>55-38-9 </t>
  </si>
  <si>
    <t>9PC183</t>
  </si>
  <si>
    <t>Mecarban</t>
  </si>
  <si>
    <t>2595-54-2 </t>
  </si>
  <si>
    <t>9PC184</t>
  </si>
  <si>
    <t>Propiconazol</t>
  </si>
  <si>
    <t>60207-90-1 </t>
  </si>
  <si>
    <t>9PC188</t>
  </si>
  <si>
    <t>Malation</t>
  </si>
  <si>
    <t>121-75-5 </t>
  </si>
  <si>
    <t>9PC189</t>
  </si>
  <si>
    <t>Diazinon</t>
  </si>
  <si>
    <t>333-41-5 </t>
  </si>
  <si>
    <t>9PC192</t>
  </si>
  <si>
    <t>Trifluralina</t>
  </si>
  <si>
    <t>1582-09-8 </t>
  </si>
  <si>
    <t>9PC194</t>
  </si>
  <si>
    <t>Pendimetalina</t>
  </si>
  <si>
    <t>40487-42-1 </t>
  </si>
  <si>
    <t>9PC197</t>
  </si>
  <si>
    <t>Bupirimato</t>
  </si>
  <si>
    <t>41483-43-6 </t>
  </si>
  <si>
    <t>9PC201</t>
  </si>
  <si>
    <t>Acrinatrina</t>
  </si>
  <si>
    <t>101007-06-1 </t>
  </si>
  <si>
    <t>9PC205</t>
  </si>
  <si>
    <t>Triazofos</t>
  </si>
  <si>
    <t>24017-47-8 </t>
  </si>
  <si>
    <t>9PC212</t>
  </si>
  <si>
    <t>Lambda Cihalotrina</t>
  </si>
  <si>
    <t>91465-08-6 </t>
  </si>
  <si>
    <t>9PC215</t>
  </si>
  <si>
    <t>Fonofos</t>
  </si>
  <si>
    <t>944-22-9 </t>
  </si>
  <si>
    <t>9PC217</t>
  </si>
  <si>
    <t>Etion</t>
  </si>
  <si>
    <t>563-12-2 </t>
  </si>
  <si>
    <t>9PC278</t>
  </si>
  <si>
    <t>Fenitrotion</t>
  </si>
  <si>
    <t>122-14-5 </t>
  </si>
  <si>
    <t>9PC295</t>
  </si>
  <si>
    <t>Metidation</t>
  </si>
  <si>
    <t>950-37-8 </t>
  </si>
  <si>
    <t>9PC309</t>
  </si>
  <si>
    <t>Aldrín</t>
  </si>
  <si>
    <t>309-00-2 </t>
  </si>
  <si>
    <t>9PC314</t>
  </si>
  <si>
    <t>Benalaxil</t>
  </si>
  <si>
    <t>71626-11-4 </t>
  </si>
  <si>
    <t>9PC319</t>
  </si>
  <si>
    <t>Bromopropilato</t>
  </si>
  <si>
    <t>18181-80-1 </t>
  </si>
  <si>
    <t>9PC329</t>
  </si>
  <si>
    <t>Cipermetrina</t>
  </si>
  <si>
    <t>52315-07-8 </t>
  </si>
  <si>
    <t>9PC332</t>
  </si>
  <si>
    <t>Clorotalonil</t>
  </si>
  <si>
    <t>1897-45-6 </t>
  </si>
  <si>
    <t>9PC334</t>
  </si>
  <si>
    <t>Clozolinato</t>
  </si>
  <si>
    <t>84332-86-5 </t>
  </si>
  <si>
    <t>9PC335</t>
  </si>
  <si>
    <t>Ciflutrin</t>
  </si>
  <si>
    <t>68359-37-5 </t>
  </si>
  <si>
    <t>9PC338</t>
  </si>
  <si>
    <t>Ciprodinilo</t>
  </si>
  <si>
    <t>121552-61-2 </t>
  </si>
  <si>
    <t>9PC342</t>
  </si>
  <si>
    <t>Deltametrin</t>
  </si>
  <si>
    <t>52918-63-5 </t>
  </si>
  <si>
    <t>9PC343</t>
  </si>
  <si>
    <t>Dicofol</t>
  </si>
  <si>
    <t>115-32-2 </t>
  </si>
  <si>
    <t>9PC344</t>
  </si>
  <si>
    <t>Dieldrin</t>
  </si>
  <si>
    <t>60-57-1 </t>
  </si>
  <si>
    <t>9PC349</t>
  </si>
  <si>
    <t>o,p DDT</t>
  </si>
  <si>
    <t>789-02-6 </t>
  </si>
  <si>
    <t>9PC350</t>
  </si>
  <si>
    <t>p,p DDE</t>
  </si>
  <si>
    <t>72-55-9 </t>
  </si>
  <si>
    <t>9PC352</t>
  </si>
  <si>
    <t>p,p DDT</t>
  </si>
  <si>
    <t>50-29-3 </t>
  </si>
  <si>
    <t>9PC360</t>
  </si>
  <si>
    <t>Difenilamina</t>
  </si>
  <si>
    <t>122-39-4 </t>
  </si>
  <si>
    <t>9PC363</t>
  </si>
  <si>
    <t>Endosulfan beta</t>
  </si>
  <si>
    <t>33213-65-9 </t>
  </si>
  <si>
    <t>9PC364</t>
  </si>
  <si>
    <t>Etofenprox</t>
  </si>
  <si>
    <t>80844-07-1 </t>
  </si>
  <si>
    <t>9PC366</t>
  </si>
  <si>
    <t>Esfenvalerato</t>
  </si>
  <si>
    <t>66230-04-4 </t>
  </si>
  <si>
    <t>9PC367</t>
  </si>
  <si>
    <t>Endosulfan sulfato</t>
  </si>
  <si>
    <t>1031-07-8 </t>
  </si>
  <si>
    <t>9PC368</t>
  </si>
  <si>
    <t>p,p DDD</t>
  </si>
  <si>
    <t>72-54-8 </t>
  </si>
  <si>
    <t>9PC369</t>
  </si>
  <si>
    <t>Endrin</t>
  </si>
  <si>
    <t>72-20-8 </t>
  </si>
  <si>
    <t>9PC374</t>
  </si>
  <si>
    <t>Fenarimol</t>
  </si>
  <si>
    <t>60168-88-9 </t>
  </si>
  <si>
    <t>9PC377</t>
  </si>
  <si>
    <t>Fludioxonil</t>
  </si>
  <si>
    <t>131341-86-1 </t>
  </si>
  <si>
    <t>9PC382</t>
  </si>
  <si>
    <t>HCH- alfa</t>
  </si>
  <si>
    <t>319-84-6 </t>
  </si>
  <si>
    <t>9PC383</t>
  </si>
  <si>
    <t>HCH- beta</t>
  </si>
  <si>
    <t>319-85-7 </t>
  </si>
  <si>
    <t>9PC384</t>
  </si>
  <si>
    <t>HCH- delta</t>
  </si>
  <si>
    <t>319-86-8 </t>
  </si>
  <si>
    <t>9PC385</t>
  </si>
  <si>
    <t>Lindano</t>
  </si>
  <si>
    <t>58-89-9 </t>
  </si>
  <si>
    <t>9PC386</t>
  </si>
  <si>
    <t>Fipronil</t>
  </si>
  <si>
    <t>120068-37-3 </t>
  </si>
  <si>
    <t>9PC387</t>
  </si>
  <si>
    <t>Hexaclorobenceno</t>
  </si>
  <si>
    <t>118-74-1 </t>
  </si>
  <si>
    <t>9PC389</t>
  </si>
  <si>
    <t>Heptacloro</t>
  </si>
  <si>
    <t>76-44-8 </t>
  </si>
  <si>
    <t>9PC390</t>
  </si>
  <si>
    <t>Heptacloro epoxido</t>
  </si>
  <si>
    <t>1024-57-3 </t>
  </si>
  <si>
    <t>9PC391</t>
  </si>
  <si>
    <t>Hexaconazol</t>
  </si>
  <si>
    <t>79983-71-4 </t>
  </si>
  <si>
    <t>9PC396</t>
  </si>
  <si>
    <t>Iprodiona</t>
  </si>
  <si>
    <t>36734-19-7 </t>
  </si>
  <si>
    <t>9PC408</t>
  </si>
  <si>
    <t>Metalaxilo</t>
  </si>
  <si>
    <t>57837-19-1 </t>
  </si>
  <si>
    <t>9PC411</t>
  </si>
  <si>
    <t>Metribucina</t>
  </si>
  <si>
    <t>21087-64-9 </t>
  </si>
  <si>
    <t>9PC412</t>
  </si>
  <si>
    <t>Miclobutanil</t>
  </si>
  <si>
    <t>88671-89-0 </t>
  </si>
  <si>
    <t>9PC417</t>
  </si>
  <si>
    <t>Penconazol</t>
  </si>
  <si>
    <t>66246-88-6 </t>
  </si>
  <si>
    <t>9PC419</t>
  </si>
  <si>
    <t>Permetrin</t>
  </si>
  <si>
    <t>52645-53-1 </t>
  </si>
  <si>
    <t>9PC421</t>
  </si>
  <si>
    <t>Procimidona</t>
  </si>
  <si>
    <t>32809-16-8 </t>
  </si>
  <si>
    <t>9PC424</t>
  </si>
  <si>
    <t>Propizamida</t>
  </si>
  <si>
    <t>23950-58-5 </t>
  </si>
  <si>
    <t>9PC425</t>
  </si>
  <si>
    <t>Quintoceno</t>
  </si>
  <si>
    <t>82-68-8 </t>
  </si>
  <si>
    <t>9PC426</t>
  </si>
  <si>
    <t>Propoxur</t>
  </si>
  <si>
    <t>114-26-1 </t>
  </si>
  <si>
    <t>9PC429</t>
  </si>
  <si>
    <t>Pirimetanil</t>
  </si>
  <si>
    <t>53112-28-0 </t>
  </si>
  <si>
    <t>9PC431</t>
  </si>
  <si>
    <t>Pirimicarb</t>
  </si>
  <si>
    <t>23103-98-2 </t>
  </si>
  <si>
    <t>9PC434</t>
  </si>
  <si>
    <t>Tebuconazol</t>
  </si>
  <si>
    <t>107534-96-3 </t>
  </si>
  <si>
    <t>9PC445</t>
  </si>
  <si>
    <t>Triadimefon</t>
  </si>
  <si>
    <t>43121-43-3 </t>
  </si>
  <si>
    <t>9PC446</t>
  </si>
  <si>
    <t>Triadimenol</t>
  </si>
  <si>
    <t>55219-65-3 </t>
  </si>
  <si>
    <t>9PC453</t>
  </si>
  <si>
    <t xml:space="preserve">Paration </t>
  </si>
  <si>
    <t>56-38-2 </t>
  </si>
  <si>
    <t>9PC455</t>
  </si>
  <si>
    <t>Vinclozolina</t>
  </si>
  <si>
    <t>50471-44-8 </t>
  </si>
  <si>
    <t>9PC467</t>
  </si>
  <si>
    <t>Pirazofos</t>
  </si>
  <si>
    <t>13457-18-6 </t>
  </si>
  <si>
    <t>9PC469</t>
  </si>
  <si>
    <t>Monocrotofos</t>
  </si>
  <si>
    <t>6923-22-4 </t>
  </si>
  <si>
    <t>9PC472</t>
  </si>
  <si>
    <t>Tau fluvalinato</t>
  </si>
  <si>
    <t>102851-06-9 </t>
  </si>
  <si>
    <t>9PC473</t>
  </si>
  <si>
    <t>Fosalone</t>
  </si>
  <si>
    <t>2310-17-0 </t>
  </si>
  <si>
    <t>9PC475</t>
  </si>
  <si>
    <t>Paration metilo</t>
  </si>
  <si>
    <t>298-00-0 </t>
  </si>
  <si>
    <t>9PC476</t>
  </si>
  <si>
    <t>Quinalfos</t>
  </si>
  <si>
    <t>13593-03-8 </t>
  </si>
  <si>
    <t>9PC480</t>
  </si>
  <si>
    <t>Clorpirifos</t>
  </si>
  <si>
    <t>2921-88-2 </t>
  </si>
  <si>
    <t>9PC482</t>
  </si>
  <si>
    <t>Bifentrina</t>
  </si>
  <si>
    <t>82657-04-3 </t>
  </si>
  <si>
    <t>9PC484</t>
  </si>
  <si>
    <t>Fentoato</t>
  </si>
  <si>
    <t>2597-03-7 </t>
  </si>
  <si>
    <t>9PC485</t>
  </si>
  <si>
    <t>Fenamifos</t>
  </si>
  <si>
    <t>22224-92-6 </t>
  </si>
  <si>
    <t>9PC487</t>
  </si>
  <si>
    <t>Clorpirifos metilo</t>
  </si>
  <si>
    <t>5598-13-0 </t>
  </si>
  <si>
    <t>9PC488</t>
  </si>
  <si>
    <t>Bromofos etilo</t>
  </si>
  <si>
    <t>4824-78-6 </t>
  </si>
  <si>
    <t>9PC489</t>
  </si>
  <si>
    <t>Fenvalerato</t>
  </si>
  <si>
    <t>51630-58-1 </t>
  </si>
  <si>
    <t>9PC507</t>
  </si>
  <si>
    <t>Aclonifen</t>
  </si>
  <si>
    <t>74070-46-5 </t>
  </si>
  <si>
    <t>9PC511</t>
  </si>
  <si>
    <t>Oxifluorfen</t>
  </si>
  <si>
    <t>42874-03-3 </t>
  </si>
  <si>
    <t>9PC534</t>
  </si>
  <si>
    <t>Endosulfan alfa</t>
  </si>
  <si>
    <t>959-98-8</t>
  </si>
  <si>
    <t>9PC609</t>
  </si>
  <si>
    <t>Famoxadona</t>
  </si>
  <si>
    <t>131807-57-3 </t>
  </si>
  <si>
    <t>9PC628</t>
  </si>
  <si>
    <t>Acetocloro</t>
  </si>
  <si>
    <t>34256-82-1 </t>
  </si>
  <si>
    <t>9PC642</t>
  </si>
  <si>
    <t>Piridaben</t>
  </si>
  <si>
    <t>96489-71-3 </t>
  </si>
  <si>
    <t>9PC648</t>
  </si>
  <si>
    <t>Trialato</t>
  </si>
  <si>
    <t>2303-17-5 </t>
  </si>
  <si>
    <t>9PC652</t>
  </si>
  <si>
    <t>Espirodiclofeno</t>
  </si>
  <si>
    <t>148477-71-8 </t>
  </si>
  <si>
    <t>9PC693</t>
  </si>
  <si>
    <t>Pentacloroanilina</t>
  </si>
  <si>
    <t>527-20-8 </t>
  </si>
  <si>
    <t>9PC700</t>
  </si>
  <si>
    <t>Fipronil sulfona</t>
  </si>
  <si>
    <t>120068-36-2 </t>
  </si>
  <si>
    <t>9PC328</t>
  </si>
  <si>
    <t>3 hidroxicarbofurano</t>
  </si>
  <si>
    <t>16655-82-6</t>
  </si>
  <si>
    <t>9PC483</t>
  </si>
  <si>
    <t>Acefato</t>
  </si>
  <si>
    <t>30560-19-1 </t>
  </si>
  <si>
    <t>9PC627</t>
  </si>
  <si>
    <t>Acetamiprid</t>
  </si>
  <si>
    <t>135410-20-7 </t>
  </si>
  <si>
    <t>9PC203</t>
  </si>
  <si>
    <t>Alacloro</t>
  </si>
  <si>
    <t>15972-60-8 </t>
  </si>
  <si>
    <t>9PC310</t>
  </si>
  <si>
    <t>Atrazina</t>
  </si>
  <si>
    <t>1912-24-9 </t>
  </si>
  <si>
    <t>9PC493</t>
  </si>
  <si>
    <t>Azinfos metilo</t>
  </si>
  <si>
    <t>86-50-0 </t>
  </si>
  <si>
    <t>9PC313</t>
  </si>
  <si>
    <t>Azoxistrobina</t>
  </si>
  <si>
    <t>131860-33-8 </t>
  </si>
  <si>
    <t>9PC622</t>
  </si>
  <si>
    <t>Bitertanol</t>
  </si>
  <si>
    <t>55179-31-2 </t>
  </si>
  <si>
    <t>9PC531</t>
  </si>
  <si>
    <t>Boscalida</t>
  </si>
  <si>
    <t>188425-85-6 </t>
  </si>
  <si>
    <t>9PC321</t>
  </si>
  <si>
    <t>Buprofecina</t>
  </si>
  <si>
    <t>69327-76-0 </t>
  </si>
  <si>
    <t>9PC340</t>
  </si>
  <si>
    <t>Carbaril</t>
  </si>
  <si>
    <t>63-25-2 </t>
  </si>
  <si>
    <t>9PC336</t>
  </si>
  <si>
    <t>Carbendazina</t>
  </si>
  <si>
    <t>10605-21-7 </t>
  </si>
  <si>
    <t>9PC327</t>
  </si>
  <si>
    <t>Carbofurano</t>
  </si>
  <si>
    <t>1563-66-2 </t>
  </si>
  <si>
    <t>9PC660</t>
  </si>
  <si>
    <t>Ciazofamida</t>
  </si>
  <si>
    <t>120116-88-3 </t>
  </si>
  <si>
    <t>9PC495</t>
  </si>
  <si>
    <t>Cicloxidim</t>
  </si>
  <si>
    <t>101205-02-1 </t>
  </si>
  <si>
    <t>9PC619</t>
  </si>
  <si>
    <t>Cimoxanilo</t>
  </si>
  <si>
    <t>57966-95-7 </t>
  </si>
  <si>
    <t>9PC625</t>
  </si>
  <si>
    <t>Ciproconazol</t>
  </si>
  <si>
    <t>94361-06-5 </t>
  </si>
  <si>
    <t>9PC605</t>
  </si>
  <si>
    <t>Cletodim</t>
  </si>
  <si>
    <t>99129-21-2 </t>
  </si>
  <si>
    <t>9PC618</t>
  </si>
  <si>
    <t>Clodinafop propargil</t>
  </si>
  <si>
    <t>105512-06-9 </t>
  </si>
  <si>
    <t>9PC617</t>
  </si>
  <si>
    <t>Clomazona</t>
  </si>
  <si>
    <t>81777-89-1 </t>
  </si>
  <si>
    <t>9PC629</t>
  </si>
  <si>
    <t>Cloridazona</t>
  </si>
  <si>
    <t>1698-60-8 </t>
  </si>
  <si>
    <t>9PC331</t>
  </si>
  <si>
    <t>Clorotoluron</t>
  </si>
  <si>
    <t>15545-48-9 </t>
  </si>
  <si>
    <t>9PC330</t>
  </si>
  <si>
    <t>Clorsulfuron</t>
  </si>
  <si>
    <t>64902-72-3 </t>
  </si>
  <si>
    <t>9PC326</t>
  </si>
  <si>
    <t>Clotianidina</t>
  </si>
  <si>
    <t>210880-92-5 </t>
  </si>
  <si>
    <t>9PC659</t>
  </si>
  <si>
    <t>Cresoxim metilo</t>
  </si>
  <si>
    <t>143390-89-0 </t>
  </si>
  <si>
    <t>9PC195</t>
  </si>
  <si>
    <t>Diclofluanida</t>
  </si>
  <si>
    <t>1085-98-9 </t>
  </si>
  <si>
    <t>9PC200</t>
  </si>
  <si>
    <t>Difenoconazol</t>
  </si>
  <si>
    <t>119446-68-3 </t>
  </si>
  <si>
    <t>9PC355</t>
  </si>
  <si>
    <t>Diflubenzuron</t>
  </si>
  <si>
    <t>35367-38-5 </t>
  </si>
  <si>
    <t>9PC356</t>
  </si>
  <si>
    <t>Diflufenican</t>
  </si>
  <si>
    <t>83164-33-4 </t>
  </si>
  <si>
    <t>9PC615</t>
  </si>
  <si>
    <t>Dimetenamida</t>
  </si>
  <si>
    <t>87674-68-8 </t>
  </si>
  <si>
    <t>9PC474</t>
  </si>
  <si>
    <t>Dimetoato</t>
  </si>
  <si>
    <t>60-51-5 </t>
  </si>
  <si>
    <t>9PC358</t>
  </si>
  <si>
    <t>Dimetomorf</t>
  </si>
  <si>
    <t>110488-70-5 </t>
  </si>
  <si>
    <t>9PC359</t>
  </si>
  <si>
    <t>Diniconazol</t>
  </si>
  <si>
    <t>83657-24-3 </t>
  </si>
  <si>
    <t>9PC506</t>
  </si>
  <si>
    <t>Diuron</t>
  </si>
  <si>
    <t>330-54-1 </t>
  </si>
  <si>
    <t>9PC616</t>
  </si>
  <si>
    <t>Epoxiconazol</t>
  </si>
  <si>
    <t>106325-08-0 </t>
  </si>
  <si>
    <t>9PC630</t>
  </si>
  <si>
    <t>Fenamidona</t>
  </si>
  <si>
    <t>161326-34-7 </t>
  </si>
  <si>
    <t>9PC697</t>
  </si>
  <si>
    <t>Fenamifos sulfona</t>
  </si>
  <si>
    <t>31972-44-8 </t>
  </si>
  <si>
    <t>9PC698</t>
  </si>
  <si>
    <t>Fenamifos sulfoxido</t>
  </si>
  <si>
    <t>31972-43-7 </t>
  </si>
  <si>
    <t>9PC606</t>
  </si>
  <si>
    <t>Fenazaquina</t>
  </si>
  <si>
    <t>120928-09-8 </t>
  </si>
  <si>
    <t>9PC624</t>
  </si>
  <si>
    <t>Fenbuconazol</t>
  </si>
  <si>
    <t>114369-43-6 </t>
  </si>
  <si>
    <t>9PC532</t>
  </si>
  <si>
    <t>Fenhexamida</t>
  </si>
  <si>
    <t>126833-17-8 </t>
  </si>
  <si>
    <t>9PC612</t>
  </si>
  <si>
    <t>Fenoxaprop-p</t>
  </si>
  <si>
    <t>113158-40-0 </t>
  </si>
  <si>
    <t>9PC372</t>
  </si>
  <si>
    <t>Fenoxicarb</t>
  </si>
  <si>
    <t>72490-01-8 </t>
  </si>
  <si>
    <t>9PC614</t>
  </si>
  <si>
    <t>Fenpiroximato</t>
  </si>
  <si>
    <t>134098-61-6 </t>
  </si>
  <si>
    <t>9PC623</t>
  </si>
  <si>
    <t>Fluacifop</t>
  </si>
  <si>
    <t>69335-91-7 </t>
  </si>
  <si>
    <t>9PC620</t>
  </si>
  <si>
    <t>Fluacifop-p-butil</t>
  </si>
  <si>
    <t>79241-46-6 </t>
  </si>
  <si>
    <t>9PC631</t>
  </si>
  <si>
    <t>Fluacinam</t>
  </si>
  <si>
    <t>79622-59-6 </t>
  </si>
  <si>
    <t>9PC375</t>
  </si>
  <si>
    <t>Flufenoxuron</t>
  </si>
  <si>
    <t>101463-69-8 </t>
  </si>
  <si>
    <t>9PC537</t>
  </si>
  <si>
    <t>Fluometuron</t>
  </si>
  <si>
    <t>2164-17-2 </t>
  </si>
  <si>
    <t>9PC379</t>
  </si>
  <si>
    <t>Fluroxipir</t>
  </si>
  <si>
    <t>69377-81-7 </t>
  </si>
  <si>
    <t>9PC690</t>
  </si>
  <si>
    <t>Fluroxipir 1 metil heptil ester</t>
  </si>
  <si>
    <t>81406-37-3 </t>
  </si>
  <si>
    <t>9PC378</t>
  </si>
  <si>
    <t>Flusilazol</t>
  </si>
  <si>
    <t>85509-19-9 </t>
  </si>
  <si>
    <t>9PC647</t>
  </si>
  <si>
    <t>Haloxifop</t>
  </si>
  <si>
    <t>69806-34-4 </t>
  </si>
  <si>
    <t>9PC645</t>
  </si>
  <si>
    <t>Haloxifop metil</t>
  </si>
  <si>
    <t>69806-40-2 </t>
  </si>
  <si>
    <t>9PC646</t>
  </si>
  <si>
    <t>Haloxifop-2-etoxietilo</t>
  </si>
  <si>
    <t>87237-48-7 </t>
  </si>
  <si>
    <t>9PC610</t>
  </si>
  <si>
    <t>Haloxifop-R-metil</t>
  </si>
  <si>
    <t>72619-32-0 </t>
  </si>
  <si>
    <t>9PC388</t>
  </si>
  <si>
    <t>Hexaflumuron</t>
  </si>
  <si>
    <t>86479-06-3 </t>
  </si>
  <si>
    <t>9PC643</t>
  </si>
  <si>
    <t>Hexitiazox</t>
  </si>
  <si>
    <t>78587-05-0 </t>
  </si>
  <si>
    <t>9PC393</t>
  </si>
  <si>
    <t>Imazalil</t>
  </si>
  <si>
    <t>35554-44-0 </t>
  </si>
  <si>
    <t>9PC394</t>
  </si>
  <si>
    <t>Imidacloprid</t>
  </si>
  <si>
    <t>138261-41-3 </t>
  </si>
  <si>
    <t>9PC650</t>
  </si>
  <si>
    <t>Indoxacarbo</t>
  </si>
  <si>
    <t>173584-44-6 </t>
  </si>
  <si>
    <t>9PC405</t>
  </si>
  <si>
    <t>Iodosulfuron metil-sodium</t>
  </si>
  <si>
    <t>144550-36-7 </t>
  </si>
  <si>
    <t>9PC397</t>
  </si>
  <si>
    <t>Iprovalicarbo</t>
  </si>
  <si>
    <t>140923-17-7 </t>
  </si>
  <si>
    <t>9PC701</t>
  </si>
  <si>
    <t>Isofenfos</t>
  </si>
  <si>
    <t>25311-71-1 </t>
  </si>
  <si>
    <t>9PC504</t>
  </si>
  <si>
    <t>Isofenfos metilo</t>
  </si>
  <si>
    <t>99675-03-3 </t>
  </si>
  <si>
    <t>9PC509</t>
  </si>
  <si>
    <t>Isoproturon</t>
  </si>
  <si>
    <t>34123-59-6 </t>
  </si>
  <si>
    <t>9PC513</t>
  </si>
  <si>
    <t>Isoxaflutol</t>
  </si>
  <si>
    <t>141112-29-0 </t>
  </si>
  <si>
    <t>9PC651</t>
  </si>
  <si>
    <t>Linuron</t>
  </si>
  <si>
    <t>330-55-2 </t>
  </si>
  <si>
    <t>9PC400</t>
  </si>
  <si>
    <t>Lufenuron</t>
  </si>
  <si>
    <t>103055-07-8 </t>
  </si>
  <si>
    <t>9PC178</t>
  </si>
  <si>
    <t>Malaoxon</t>
  </si>
  <si>
    <t>1634-78-2 </t>
  </si>
  <si>
    <t>9PC657</t>
  </si>
  <si>
    <t>Mepanipirina</t>
  </si>
  <si>
    <t>110235-47-7 </t>
  </si>
  <si>
    <t>9PC371</t>
  </si>
  <si>
    <t>Mesosulfuron metilo</t>
  </si>
  <si>
    <t>208465-21-8 </t>
  </si>
  <si>
    <t>9PC470</t>
  </si>
  <si>
    <t>Metamidofos</t>
  </si>
  <si>
    <t>10265-92-6 </t>
  </si>
  <si>
    <t>9PC410</t>
  </si>
  <si>
    <t>Metazacloro</t>
  </si>
  <si>
    <t>67129-08-2 </t>
  </si>
  <si>
    <t>9PC403</t>
  </si>
  <si>
    <t>Metiocarb</t>
  </si>
  <si>
    <t>2032-65-7 </t>
  </si>
  <si>
    <t>9PC695</t>
  </si>
  <si>
    <t>Metiocarb sulfona</t>
  </si>
  <si>
    <t>2179-25-1 </t>
  </si>
  <si>
    <t>9PC699</t>
  </si>
  <si>
    <t>Metiocarb sulfoxido</t>
  </si>
  <si>
    <t>2635-10-1 </t>
  </si>
  <si>
    <t>9PC406</t>
  </si>
  <si>
    <t>Metomilo</t>
  </si>
  <si>
    <t>16752-77-5 </t>
  </si>
  <si>
    <t>9PC656</t>
  </si>
  <si>
    <t>Metoxifenocida</t>
  </si>
  <si>
    <t>161050-58-4 </t>
  </si>
  <si>
    <t>9PC413</t>
  </si>
  <si>
    <t>Napropamida</t>
  </si>
  <si>
    <t>15299-99-7 </t>
  </si>
  <si>
    <t>9PC637</t>
  </si>
  <si>
    <t>Nicosulfuron</t>
  </si>
  <si>
    <t>111991-09-4 </t>
  </si>
  <si>
    <t>9PC186</t>
  </si>
  <si>
    <t>Ometoato</t>
  </si>
  <si>
    <t>1113-02-6 </t>
  </si>
  <si>
    <t>9PC180</t>
  </si>
  <si>
    <t>Paraoxon metilo</t>
  </si>
  <si>
    <t>950-35-6 </t>
  </si>
  <si>
    <t>9PC418</t>
  </si>
  <si>
    <t>Pencicuron</t>
  </si>
  <si>
    <t>66063-05-6 </t>
  </si>
  <si>
    <t>9PC633</t>
  </si>
  <si>
    <t>Pimetrozina</t>
  </si>
  <si>
    <t>123312-89-0 </t>
  </si>
  <si>
    <t>9PC533</t>
  </si>
  <si>
    <t>Piraclostrobina</t>
  </si>
  <si>
    <t>175013-18-0 </t>
  </si>
  <si>
    <t>9PC430</t>
  </si>
  <si>
    <t>Piriproxifen</t>
  </si>
  <si>
    <t>95737-68-1 </t>
  </si>
  <si>
    <t>9PC193</t>
  </si>
  <si>
    <t>Procloraz</t>
  </si>
  <si>
    <t>67747-09-5 </t>
  </si>
  <si>
    <t>9PC655</t>
  </si>
  <si>
    <t>Propargita</t>
  </si>
  <si>
    <t>2312-35-8 </t>
  </si>
  <si>
    <t>9PC658</t>
  </si>
  <si>
    <t>Prosulfocarb</t>
  </si>
  <si>
    <t>52888-80-9 </t>
  </si>
  <si>
    <t>9PC640</t>
  </si>
  <si>
    <t>Quinoxifeno</t>
  </si>
  <si>
    <t>124495-18-7 </t>
  </si>
  <si>
    <t>9PC433</t>
  </si>
  <si>
    <t>Quizalofop etil</t>
  </si>
  <si>
    <t>76578-14-8 </t>
  </si>
  <si>
    <t>9PC636</t>
  </si>
  <si>
    <t>Rimsulfurona</t>
  </si>
  <si>
    <t>122931-48-0 </t>
  </si>
  <si>
    <t>9PC458</t>
  </si>
  <si>
    <t>Spinosad</t>
  </si>
  <si>
    <t>168316-95-8 </t>
  </si>
  <si>
    <t>9PC436</t>
  </si>
  <si>
    <t>Tebufenocida</t>
  </si>
  <si>
    <t>112410-23-8 </t>
  </si>
  <si>
    <t>9PC607</t>
  </si>
  <si>
    <t>Tebufenpirad</t>
  </si>
  <si>
    <t>119168-77-3 </t>
  </si>
  <si>
    <t>9PC441</t>
  </si>
  <si>
    <t>Tiabendazol</t>
  </si>
  <si>
    <t>148-79-8 </t>
  </si>
  <si>
    <t>9PC635</t>
  </si>
  <si>
    <t>Tiacloprid</t>
  </si>
  <si>
    <t>111988-49-9 </t>
  </si>
  <si>
    <t>9PC452</t>
  </si>
  <si>
    <t>Tiametoxam</t>
  </si>
  <si>
    <t>153719-23-4 </t>
  </si>
  <si>
    <t>9PC644</t>
  </si>
  <si>
    <t>Tifensulfuron metilo</t>
  </si>
  <si>
    <t>79277-27-3 </t>
  </si>
  <si>
    <t>9PC444</t>
  </si>
  <si>
    <t>Tiodicarb</t>
  </si>
  <si>
    <t>59669-26-0 </t>
  </si>
  <si>
    <t>9PC471</t>
  </si>
  <si>
    <t>Tolilfluanida</t>
  </si>
  <si>
    <t>731-27-1 </t>
  </si>
  <si>
    <t>9PC529</t>
  </si>
  <si>
    <t>Tralcoxidim</t>
  </si>
  <si>
    <t>87820-88-0 </t>
  </si>
  <si>
    <t>9PC510</t>
  </si>
  <si>
    <t>Tribenuron metil</t>
  </si>
  <si>
    <t>101200-48-0 </t>
  </si>
  <si>
    <t>9PC468</t>
  </si>
  <si>
    <t>Triclorfon</t>
  </si>
  <si>
    <t>52-68-6 </t>
  </si>
  <si>
    <t>9PC649</t>
  </si>
  <si>
    <t>Trifloxistrobina</t>
  </si>
  <si>
    <t>141517-21-7 </t>
  </si>
  <si>
    <t>9PC448</t>
  </si>
  <si>
    <t>Triflumizol</t>
  </si>
  <si>
    <t>99387-89-0 </t>
  </si>
  <si>
    <t>9PC454</t>
  </si>
  <si>
    <t>Vamidotion</t>
  </si>
  <si>
    <t>2275-23-2 </t>
  </si>
  <si>
    <t>9PC177</t>
  </si>
  <si>
    <t>Medicamentos veterinarios</t>
  </si>
  <si>
    <t>Cloranfenicol</t>
  </si>
  <si>
    <t>56-75-7</t>
  </si>
  <si>
    <t>9PC187</t>
  </si>
  <si>
    <t>Sulfatiazole</t>
  </si>
  <si>
    <t>72-14-0</t>
  </si>
  <si>
    <t>9PC198</t>
  </si>
  <si>
    <t>Oxitetraciclina HCl</t>
  </si>
  <si>
    <t>2058-46-0</t>
  </si>
  <si>
    <t>9PC219</t>
  </si>
  <si>
    <t>Zeranol</t>
  </si>
  <si>
    <t>55331-29-8</t>
  </si>
  <si>
    <t>9PC221</t>
  </si>
  <si>
    <t>Clembuterol</t>
  </si>
  <si>
    <t>21898-19-1</t>
  </si>
  <si>
    <t>9PC238</t>
  </si>
  <si>
    <t>Promacina HCl</t>
  </si>
  <si>
    <t>53-60-1</t>
  </si>
  <si>
    <t>9PC239</t>
  </si>
  <si>
    <t>Sulfametazina</t>
  </si>
  <si>
    <t>57-68-1</t>
  </si>
  <si>
    <t>9PC240</t>
  </si>
  <si>
    <t>Sulfapiridina</t>
  </si>
  <si>
    <t>144-83-2</t>
  </si>
  <si>
    <t>9PC241</t>
  </si>
  <si>
    <t>Sulfadimetoxina</t>
  </si>
  <si>
    <t>122-11-2</t>
  </si>
  <si>
    <t>9PC242</t>
  </si>
  <si>
    <t>Sulfametizol</t>
  </si>
  <si>
    <t>144-82-1</t>
  </si>
  <si>
    <t>9PC243</t>
  </si>
  <si>
    <t>Monensina sodica hidrato</t>
  </si>
  <si>
    <t>22373-78-0</t>
  </si>
  <si>
    <t>9PC245</t>
  </si>
  <si>
    <t>Sulfametoxi piridazina</t>
  </si>
  <si>
    <t>80-35-3</t>
  </si>
  <si>
    <t>9PC246</t>
  </si>
  <si>
    <t>Oxacilina monosodica sal hidrato</t>
  </si>
  <si>
    <t>7240-38-2</t>
  </si>
  <si>
    <t>9PC247</t>
  </si>
  <si>
    <t>Dicloxacilina monosodica sal hidrato</t>
  </si>
  <si>
    <t>13412-64-1</t>
  </si>
  <si>
    <t>9PC248</t>
  </si>
  <si>
    <t>Norfloxacina</t>
  </si>
  <si>
    <t>70458-96-7</t>
  </si>
  <si>
    <t>9PC250</t>
  </si>
  <si>
    <t>Salbutamol</t>
  </si>
  <si>
    <t>18559-94-9</t>
  </si>
  <si>
    <t>9PC253</t>
  </si>
  <si>
    <t>Doxiciclina "hyclate"</t>
  </si>
  <si>
    <t>24390-14-5</t>
  </si>
  <si>
    <t>9PC254</t>
  </si>
  <si>
    <t>Cloxacilina monosodica sal hidrato</t>
  </si>
  <si>
    <t>7081-44-9</t>
  </si>
  <si>
    <t>9PC257</t>
  </si>
  <si>
    <t>Penicilina V sal potásica</t>
  </si>
  <si>
    <t>132-98-9</t>
  </si>
  <si>
    <t>9PC258</t>
  </si>
  <si>
    <t>Hexestrol</t>
  </si>
  <si>
    <t>84-16-2</t>
  </si>
  <si>
    <t>9PC259</t>
  </si>
  <si>
    <t>Dietilestilbestrol</t>
  </si>
  <si>
    <t>56-53-1</t>
  </si>
  <si>
    <t>9PC260</t>
  </si>
  <si>
    <t>Dienestrol</t>
  </si>
  <si>
    <t>84-17-3</t>
  </si>
  <si>
    <t>9PC266</t>
  </si>
  <si>
    <t>Trembolona</t>
  </si>
  <si>
    <t>10161-33-8</t>
  </si>
  <si>
    <t>9PC269</t>
  </si>
  <si>
    <t>Clorpromacina</t>
  </si>
  <si>
    <t>69-09-0</t>
  </si>
  <si>
    <t>9PC270</t>
  </si>
  <si>
    <t>Acetopromacina maleato</t>
  </si>
  <si>
    <t>3598-37-6</t>
  </si>
  <si>
    <t>9PC271</t>
  </si>
  <si>
    <t>Propionil promacina HCl</t>
  </si>
  <si>
    <t>7168-67-6</t>
  </si>
  <si>
    <t>9PC272</t>
  </si>
  <si>
    <t>Mercaptoimidazol (Metimazol)</t>
  </si>
  <si>
    <t>60-56-0</t>
  </si>
  <si>
    <t>9PC273</t>
  </si>
  <si>
    <t>Metiltiouracilo</t>
  </si>
  <si>
    <t>56-04-2</t>
  </si>
  <si>
    <t>9PC274</t>
  </si>
  <si>
    <t>6-Feniltiouracilo</t>
  </si>
  <si>
    <t>36822-11-4</t>
  </si>
  <si>
    <t>9PC275</t>
  </si>
  <si>
    <t>2-Tiouracilo</t>
  </si>
  <si>
    <t>141-90-2</t>
  </si>
  <si>
    <t>9PC276</t>
  </si>
  <si>
    <t>Flumequine</t>
  </si>
  <si>
    <t>42835-25-6</t>
  </si>
  <si>
    <t>9PC280</t>
  </si>
  <si>
    <t>Sulfadiacina</t>
  </si>
  <si>
    <t>68-35-9</t>
  </si>
  <si>
    <t>9PC281</t>
  </si>
  <si>
    <t>63-74-1</t>
  </si>
  <si>
    <t>9PC284</t>
  </si>
  <si>
    <t>Sulfaguanidina</t>
  </si>
  <si>
    <t>57-67-0</t>
  </si>
  <si>
    <t>9PC285</t>
  </si>
  <si>
    <t>Sarafloxacina HCl</t>
  </si>
  <si>
    <t>91296-87-6</t>
  </si>
  <si>
    <t>9PC286</t>
  </si>
  <si>
    <t>Enrofloxacina</t>
  </si>
  <si>
    <t>93106-60-6</t>
  </si>
  <si>
    <t>9PC287</t>
  </si>
  <si>
    <t>Ciprofloxacina</t>
  </si>
  <si>
    <t>85721-33-1</t>
  </si>
  <si>
    <t>9PC288</t>
  </si>
  <si>
    <t>Penicilina G sal potásica</t>
  </si>
  <si>
    <t>113-98-4</t>
  </si>
  <si>
    <t>9PC289</t>
  </si>
  <si>
    <t>Terbutalina</t>
  </si>
  <si>
    <t>23031-32-5</t>
  </si>
  <si>
    <t>9PC301</t>
  </si>
  <si>
    <t>Metoprol</t>
  </si>
  <si>
    <t>56392-17-7</t>
  </si>
  <si>
    <t>9PC498</t>
  </si>
  <si>
    <t>Clortetraciclina HCl</t>
  </si>
  <si>
    <t>64-72-2</t>
  </si>
  <si>
    <t>9PC499</t>
  </si>
  <si>
    <t>Tetraciclina HCl</t>
  </si>
  <si>
    <t>64-75-5</t>
  </si>
  <si>
    <t>9PC502</t>
  </si>
  <si>
    <t>Diclazuril</t>
  </si>
  <si>
    <t>101831-37-2</t>
  </si>
  <si>
    <t>9PC503</t>
  </si>
  <si>
    <t>Nicarbazina</t>
  </si>
  <si>
    <t>330-95-0</t>
  </si>
  <si>
    <t>9PC515</t>
  </si>
  <si>
    <t>Carazolol</t>
  </si>
  <si>
    <t>57775-29-8</t>
  </si>
  <si>
    <t>9PC541</t>
  </si>
  <si>
    <t>Amoxicilina 3hidrato</t>
  </si>
  <si>
    <t>61336-70-7</t>
  </si>
  <si>
    <t>9PC543</t>
  </si>
  <si>
    <t>Sulfadiacina 13C6</t>
  </si>
  <si>
    <t>1189426-16-1</t>
  </si>
  <si>
    <t>9PC545</t>
  </si>
  <si>
    <t>17-b-estradiol-2,4-d2</t>
  </si>
  <si>
    <t>53866-33-4</t>
  </si>
  <si>
    <t>9PC589</t>
  </si>
  <si>
    <t>Eritromicina dihidrato</t>
  </si>
  <si>
    <t>59319-72-1</t>
  </si>
  <si>
    <t>9PC590</t>
  </si>
  <si>
    <t>Sulfameracina</t>
  </si>
  <si>
    <t>127-79-7</t>
  </si>
  <si>
    <t>9PC591</t>
  </si>
  <si>
    <t>Ampicilina</t>
  </si>
  <si>
    <t>7177-48-2</t>
  </si>
  <si>
    <t>9PC592</t>
  </si>
  <si>
    <t>Piperalicina</t>
  </si>
  <si>
    <t>59703-84-3</t>
  </si>
  <si>
    <t>9PC593</t>
  </si>
  <si>
    <t>Norfloxacina-d5</t>
  </si>
  <si>
    <t xml:space="preserve"> 1015856-57-1</t>
  </si>
  <si>
    <t>9PC594</t>
  </si>
  <si>
    <t>Danofloxacina</t>
  </si>
  <si>
    <t>112398-08-0</t>
  </si>
  <si>
    <t>9PC595</t>
  </si>
  <si>
    <t>Difloxacina HCl</t>
  </si>
  <si>
    <t>91296-86-5</t>
  </si>
  <si>
    <t>9PC596</t>
  </si>
  <si>
    <t>Marbofloxacina</t>
  </si>
  <si>
    <t>115550-35-1</t>
  </si>
  <si>
    <t>9PC597</t>
  </si>
  <si>
    <t>Ac. Oxolinico</t>
  </si>
  <si>
    <t>14698-29-4</t>
  </si>
  <si>
    <t>9PC598</t>
  </si>
  <si>
    <t>Tilosina tartrate</t>
  </si>
  <si>
    <t>74610-55-2</t>
  </si>
  <si>
    <t>9PC599</t>
  </si>
  <si>
    <t>Demeclociclina</t>
  </si>
  <si>
    <t>64-73-3</t>
  </si>
  <si>
    <t>9PC600</t>
  </si>
  <si>
    <t>Sulfacloropiridacina</t>
  </si>
  <si>
    <t>80-32-0</t>
  </si>
  <si>
    <t>9PC601</t>
  </si>
  <si>
    <t>Espiramicina</t>
  </si>
  <si>
    <t>8025-81-8</t>
  </si>
  <si>
    <t>9PC602</t>
  </si>
  <si>
    <t>Sulfadoxina</t>
  </si>
  <si>
    <t>2447-57-6</t>
  </si>
  <si>
    <t>9PC603</t>
  </si>
  <si>
    <t>Roxitromicina</t>
  </si>
  <si>
    <t>80214-83-1</t>
  </si>
  <si>
    <t>9PC604</t>
  </si>
  <si>
    <t>Sulfisoxazol</t>
  </si>
  <si>
    <t>127-69-5</t>
  </si>
  <si>
    <t>9PC626</t>
  </si>
  <si>
    <t>Maduramicina amonio</t>
  </si>
  <si>
    <t>84878-61-5</t>
  </si>
  <si>
    <t>9PC662</t>
  </si>
  <si>
    <t>Sulfamonometoxina</t>
  </si>
  <si>
    <t>1220-83-3</t>
  </si>
  <si>
    <t>9PC740</t>
  </si>
  <si>
    <t>Fenilbutazona</t>
  </si>
  <si>
    <t>50-33-9</t>
  </si>
  <si>
    <t>9PC794</t>
  </si>
  <si>
    <t>Fenbendazol</t>
  </si>
  <si>
    <t>43210-67-9</t>
  </si>
  <si>
    <t>9PC795</t>
  </si>
  <si>
    <t>Oxibendazol</t>
  </si>
  <si>
    <t>20559-55-1</t>
  </si>
  <si>
    <t>9PC797</t>
  </si>
  <si>
    <t>Decoquinato</t>
  </si>
  <si>
    <t>18507-89-6</t>
  </si>
  <si>
    <t>9PC802</t>
  </si>
  <si>
    <t>Florfenicol</t>
  </si>
  <si>
    <t>73231-34-2</t>
  </si>
  <si>
    <t>9PC803</t>
  </si>
  <si>
    <t>Lincomicina HCl</t>
  </si>
  <si>
    <t>859-18-7</t>
  </si>
  <si>
    <t>9PC804</t>
  </si>
  <si>
    <t>Tilmicosina</t>
  </si>
  <si>
    <t>108050-54-0</t>
  </si>
  <si>
    <t>9PC805</t>
  </si>
  <si>
    <t>Halofuginona HBr</t>
  </si>
  <si>
    <t>64924-67-0</t>
  </si>
  <si>
    <t>9PC806</t>
  </si>
  <si>
    <t>Narasina</t>
  </si>
  <si>
    <t>55134-13-9</t>
  </si>
  <si>
    <t>9PC807</t>
  </si>
  <si>
    <t>Flubendazol</t>
  </si>
  <si>
    <t>31430-15-6</t>
  </si>
  <si>
    <t>9PC808</t>
  </si>
  <si>
    <t>Robenidina HCl</t>
  </si>
  <si>
    <t>25875-50-7</t>
  </si>
  <si>
    <t>9PC809</t>
  </si>
  <si>
    <t>Trimetopina</t>
  </si>
  <si>
    <t>738-70-5</t>
  </si>
  <si>
    <t>9PC810</t>
  </si>
  <si>
    <t>Valnemulin HCl</t>
  </si>
  <si>
    <t>133868-46-9</t>
  </si>
  <si>
    <t>9PC811</t>
  </si>
  <si>
    <t>Salinomicina monosodica sal hidrato</t>
  </si>
  <si>
    <t>55721-31-8</t>
  </si>
  <si>
    <t>9PC871</t>
  </si>
  <si>
    <t>Lasalocid A sodium</t>
  </si>
  <si>
    <t>25999-20-6</t>
  </si>
  <si>
    <t>9PC812</t>
  </si>
  <si>
    <t>Lasalocid A sodium salt "100 ppm" en acetonitrilo</t>
  </si>
  <si>
    <t>0,1 mg/ml</t>
  </si>
  <si>
    <t>9PC789</t>
  </si>
  <si>
    <t>Micotoxinas</t>
  </si>
  <si>
    <t>Aflatoxina B1</t>
  </si>
  <si>
    <t>1162-65-8</t>
  </si>
  <si>
    <t>9PC790</t>
  </si>
  <si>
    <t>Aflatoxina B2</t>
  </si>
  <si>
    <t>7220-81-7</t>
  </si>
  <si>
    <t>9PC791</t>
  </si>
  <si>
    <t>Aflatoxina G1</t>
  </si>
  <si>
    <t>1165-39-5</t>
  </si>
  <si>
    <t>9PC814</t>
  </si>
  <si>
    <t>Aflatoxina G2</t>
  </si>
  <si>
    <t>7241-98-7</t>
  </si>
  <si>
    <t>9PC788</t>
  </si>
  <si>
    <t>Ocratoxina A</t>
  </si>
  <si>
    <t>303-47-9</t>
  </si>
  <si>
    <t>9PC787</t>
  </si>
  <si>
    <t>Deoxinivalenol</t>
  </si>
  <si>
    <t>51481-10-8</t>
  </si>
  <si>
    <t>9PC792</t>
  </si>
  <si>
    <t>Zearalenona</t>
  </si>
  <si>
    <t>17924-92-4</t>
  </si>
  <si>
    <t>9PC793</t>
  </si>
  <si>
    <t>Toxina T-2</t>
  </si>
  <si>
    <t>21259-20-1</t>
  </si>
  <si>
    <t>9PC841</t>
  </si>
  <si>
    <t>Toxina HT-2</t>
  </si>
  <si>
    <t>26934-87-2</t>
  </si>
  <si>
    <t>9PC785</t>
  </si>
  <si>
    <t>Fumonisina B1</t>
  </si>
  <si>
    <t>116355-83-0</t>
  </si>
  <si>
    <t>9PC786</t>
  </si>
  <si>
    <t>Fumonisina B2</t>
  </si>
  <si>
    <t>116355-84-1</t>
  </si>
  <si>
    <t>9PC833</t>
  </si>
  <si>
    <t>13C17-Aflatoxina B1</t>
  </si>
  <si>
    <t>0.5 µg/ml</t>
  </si>
  <si>
    <t>1217449-45-0</t>
  </si>
  <si>
    <t>9PC868</t>
  </si>
  <si>
    <t>13C17-Aflatoxina B2</t>
  </si>
  <si>
    <t>1217470-98-8</t>
  </si>
  <si>
    <t>9PC869</t>
  </si>
  <si>
    <t>13C17-Aflatoxina G1</t>
  </si>
  <si>
    <t>1217444-07-9</t>
  </si>
  <si>
    <t>9PC870</t>
  </si>
  <si>
    <t>13C17-Aflatoxina G2</t>
  </si>
  <si>
    <t>1217462-49-1</t>
  </si>
  <si>
    <t>9PC840</t>
  </si>
  <si>
    <t>13C29-Ocratoxina A</t>
  </si>
  <si>
    <t>10 µg/ml</t>
  </si>
  <si>
    <t>911392-42-2</t>
  </si>
  <si>
    <t>9PC839</t>
  </si>
  <si>
    <t>13C18-Zearalenona</t>
  </si>
  <si>
    <t>25 µg/ml</t>
  </si>
  <si>
    <t>911392-43-3</t>
  </si>
  <si>
    <t>9PC834</t>
  </si>
  <si>
    <t>13C15-Deoxinivalenol</t>
  </si>
  <si>
    <t>911392-36-4</t>
  </si>
  <si>
    <t>9PC838</t>
  </si>
  <si>
    <t>13C24-T2</t>
  </si>
  <si>
    <t>9PC837</t>
  </si>
  <si>
    <t>13C22-HT2</t>
  </si>
  <si>
    <t>1486469-92-4</t>
  </si>
  <si>
    <t>9PC835</t>
  </si>
  <si>
    <t>13C34-Fumonisina B1</t>
  </si>
  <si>
    <t>1217458-62-2</t>
  </si>
  <si>
    <t>9PC836</t>
  </si>
  <si>
    <t>13C34-Fumonisina B2</t>
  </si>
  <si>
    <t>1217481-36-1</t>
  </si>
  <si>
    <t>9PC851</t>
  </si>
  <si>
    <t>Sustancias controladas</t>
  </si>
  <si>
    <t>6-acetilmorfina en solución 1 mg/ml</t>
  </si>
  <si>
    <t>1000 mg/l</t>
  </si>
  <si>
    <t>2784-73-8</t>
  </si>
  <si>
    <t>9PC763</t>
  </si>
  <si>
    <t>alfa hidroxialprazolam "1000 ppm"</t>
  </si>
  <si>
    <t>37115-43-8</t>
  </si>
  <si>
    <t>9PC768</t>
  </si>
  <si>
    <t>alfa hidroximidazolam "100 ppm"</t>
  </si>
  <si>
    <t>100 mg/l</t>
  </si>
  <si>
    <t>59468-90-5</t>
  </si>
  <si>
    <t>9PC856</t>
  </si>
  <si>
    <t>Alprazolam</t>
  </si>
  <si>
    <t>28981-97-7</t>
  </si>
  <si>
    <t>9PC732</t>
  </si>
  <si>
    <t>Amitriptilina HCl "1000 ppm"</t>
  </si>
  <si>
    <t>549-18-8</t>
  </si>
  <si>
    <t>9PC547</t>
  </si>
  <si>
    <t>Anfetamina "1000 ppm" en metanol</t>
  </si>
  <si>
    <t>300-62-9</t>
  </si>
  <si>
    <t>9PC311</t>
  </si>
  <si>
    <t>Azaperona</t>
  </si>
  <si>
    <t>1649-18-9</t>
  </si>
  <si>
    <t>9PC559</t>
  </si>
  <si>
    <t>Benzoilecgonina</t>
  </si>
  <si>
    <t>519-09-5</t>
  </si>
  <si>
    <t>9PC558</t>
  </si>
  <si>
    <t>Benzoylecgonina "1000ppm"</t>
  </si>
  <si>
    <t>9PC560</t>
  </si>
  <si>
    <t>Benzoyleconina-d3</t>
  </si>
  <si>
    <t>115732-68-8</t>
  </si>
  <si>
    <t>9PC744</t>
  </si>
  <si>
    <t>Bromazepam</t>
  </si>
  <si>
    <t>1812-30-2</t>
  </si>
  <si>
    <t>9PC580</t>
  </si>
  <si>
    <t>Cannabidiol</t>
  </si>
  <si>
    <t>13956-29-1</t>
  </si>
  <si>
    <t>9PC579</t>
  </si>
  <si>
    <t>Cannabinol</t>
  </si>
  <si>
    <t>521-35-7</t>
  </si>
  <si>
    <t>9PC735</t>
  </si>
  <si>
    <t>Carisoprodol "1000 mg/L"</t>
  </si>
  <si>
    <t>78-44-4</t>
  </si>
  <si>
    <t>9PC770</t>
  </si>
  <si>
    <t>Clobazam "1000 ppm" en metanol</t>
  </si>
  <si>
    <t>22316-47-8</t>
  </si>
  <si>
    <t>9PC734</t>
  </si>
  <si>
    <t>Clomipramina HCl "1000 ppm"</t>
  </si>
  <si>
    <t>17321-77-6</t>
  </si>
  <si>
    <t>9PC743</t>
  </si>
  <si>
    <t>Clonazepam "1000 ppm"</t>
  </si>
  <si>
    <t>1622-61-3</t>
  </si>
  <si>
    <t>9PC747</t>
  </si>
  <si>
    <t>Clordiazepoxido "1000 ppm"</t>
  </si>
  <si>
    <t>58-25-3</t>
  </si>
  <si>
    <t>9PC725</t>
  </si>
  <si>
    <t>Clozapina "1000 ppm"</t>
  </si>
  <si>
    <t>5786-21-0</t>
  </si>
  <si>
    <t>9PC759</t>
  </si>
  <si>
    <t>Cocaetileno "1000 ppm"</t>
  </si>
  <si>
    <t>529-38-4</t>
  </si>
  <si>
    <t>9PC884</t>
  </si>
  <si>
    <t>Codeina</t>
  </si>
  <si>
    <t>76-57-3</t>
  </si>
  <si>
    <t>9PC764</t>
  </si>
  <si>
    <t>Desalkylflurazepam</t>
  </si>
  <si>
    <t>2886-65-9</t>
  </si>
  <si>
    <t>9PC583</t>
  </si>
  <si>
    <t>Diazepam</t>
  </si>
  <si>
    <t>439-14-5</t>
  </si>
  <si>
    <t>9PC721</t>
  </si>
  <si>
    <t>Difenhidramina HCl "1000 ppm"</t>
  </si>
  <si>
    <t>174-24-0</t>
  </si>
  <si>
    <t>9PC758</t>
  </si>
  <si>
    <t>Dihidrocodeina HCl "1000 ppm"</t>
  </si>
  <si>
    <t>125-28-0</t>
  </si>
  <si>
    <t>9PC720</t>
  </si>
  <si>
    <t>Diltiazen HCl "1000 ppm"</t>
  </si>
  <si>
    <t>33286-22-5</t>
  </si>
  <si>
    <t>9PC731</t>
  </si>
  <si>
    <t>Doxepina HCl "1000 ppm"</t>
  </si>
  <si>
    <t>1229-29-4</t>
  </si>
  <si>
    <t>9PC577</t>
  </si>
  <si>
    <t>EDDP</t>
  </si>
  <si>
    <t>66729-78-0</t>
  </si>
  <si>
    <t>9PC748</t>
  </si>
  <si>
    <t>Estazolam "1000 ppm"</t>
  </si>
  <si>
    <t>29975-16-4</t>
  </si>
  <si>
    <t>9PC737</t>
  </si>
  <si>
    <t>Estricnina</t>
  </si>
  <si>
    <t>57-24-9</t>
  </si>
  <si>
    <t>9PC719</t>
  </si>
  <si>
    <t>Flunarizina 2HCl "1000 ppm"</t>
  </si>
  <si>
    <t>30484-77-6</t>
  </si>
  <si>
    <t>9PC752</t>
  </si>
  <si>
    <t>Flunitrazepam "1000 ppm"</t>
  </si>
  <si>
    <t>1622-62-4</t>
  </si>
  <si>
    <t>9PC730</t>
  </si>
  <si>
    <t>Fluoxetina HCl "1000 ppm"</t>
  </si>
  <si>
    <t>59333-67-4</t>
  </si>
  <si>
    <t>9PC745</t>
  </si>
  <si>
    <t>Flurazepam "1000 ppm"</t>
  </si>
  <si>
    <t>17617-23-1</t>
  </si>
  <si>
    <t>9PC724</t>
  </si>
  <si>
    <t>Haloperidol "982 ppm"</t>
  </si>
  <si>
    <t>52-86-8</t>
  </si>
  <si>
    <t>9PC565</t>
  </si>
  <si>
    <t>Heroína "1000ppm"  en acetonitrilo</t>
  </si>
  <si>
    <t>561-27-3</t>
  </si>
  <si>
    <t>9PC711</t>
  </si>
  <si>
    <t>Imipramina HCl "1000 ppm"</t>
  </si>
  <si>
    <t>113-52-0</t>
  </si>
  <si>
    <t>9PC718</t>
  </si>
  <si>
    <t>Lidocaina "1000 ppm"</t>
  </si>
  <si>
    <t>137-58-6</t>
  </si>
  <si>
    <t>9PC587</t>
  </si>
  <si>
    <t>Lorazepam</t>
  </si>
  <si>
    <t>846-49-1</t>
  </si>
  <si>
    <t>9PC749</t>
  </si>
  <si>
    <t>Lormetazepam "1000 ppm"</t>
  </si>
  <si>
    <t>848-75-9</t>
  </si>
  <si>
    <t>9PC581</t>
  </si>
  <si>
    <t>LSD "1000 ppm"</t>
  </si>
  <si>
    <t>50-37-3</t>
  </si>
  <si>
    <t>9PC677</t>
  </si>
  <si>
    <t>MBDB HCl</t>
  </si>
  <si>
    <t>128767-12-4</t>
  </si>
  <si>
    <t>9PC783</t>
  </si>
  <si>
    <t>MBDB HCl "1000 ppm" en metanol</t>
  </si>
  <si>
    <t>9PC550</t>
  </si>
  <si>
    <t>MDA "1000 ppm" en metanol</t>
  </si>
  <si>
    <t>4764-17-4</t>
  </si>
  <si>
    <t>9PC678</t>
  </si>
  <si>
    <t>MDEA "1000 ppm" en metanol</t>
  </si>
  <si>
    <t>82801-81-8</t>
  </si>
  <si>
    <t>9PC549</t>
  </si>
  <si>
    <t>MDMA "1000 ppm"</t>
  </si>
  <si>
    <t>42542-10-9</t>
  </si>
  <si>
    <t>9PC552</t>
  </si>
  <si>
    <t>MDMA-d5</t>
  </si>
  <si>
    <t>136765-43-0</t>
  </si>
  <si>
    <t>9PC750</t>
  </si>
  <si>
    <t>Meperidina "1000 ppm"</t>
  </si>
  <si>
    <t>57-42-1</t>
  </si>
  <si>
    <t>9PC771</t>
  </si>
  <si>
    <t>Meprobamato "1000 ppm"</t>
  </si>
  <si>
    <t>57-53-4</t>
  </si>
  <si>
    <t>9PC751</t>
  </si>
  <si>
    <t>Metacualona "1000 ppm"</t>
  </si>
  <si>
    <t>72-44-6</t>
  </si>
  <si>
    <t>9PC574</t>
  </si>
  <si>
    <t xml:space="preserve">Metadona </t>
  </si>
  <si>
    <t>76-99-3</t>
  </si>
  <si>
    <t>9PC576</t>
  </si>
  <si>
    <t>Metadona-d3 "1000 ppm"</t>
  </si>
  <si>
    <t>60263-63-0</t>
  </si>
  <si>
    <t>9PC548</t>
  </si>
  <si>
    <t>Metanfetamina "1000 ppm" en metanol</t>
  </si>
  <si>
    <t>7632-10-2</t>
  </si>
  <si>
    <t>9PC729</t>
  </si>
  <si>
    <t>Mianserina HCl "1000 ppm"</t>
  </si>
  <si>
    <t>21535-47-7</t>
  </si>
  <si>
    <t>9PC753</t>
  </si>
  <si>
    <t>Midazolam "1000 ppm"</t>
  </si>
  <si>
    <t>59467-70-8</t>
  </si>
  <si>
    <t>9PC715</t>
  </si>
  <si>
    <t>Mirtazapina "1000ppm"</t>
  </si>
  <si>
    <t>61337-67-5</t>
  </si>
  <si>
    <t>9PC570</t>
  </si>
  <si>
    <t>Morfina "1000 ppm"</t>
  </si>
  <si>
    <t>57-27-2</t>
  </si>
  <si>
    <t>9PC569</t>
  </si>
  <si>
    <t>Morfina sulfato</t>
  </si>
  <si>
    <t>64-31-3</t>
  </si>
  <si>
    <t>9PC571</t>
  </si>
  <si>
    <t>Morfina-d3</t>
  </si>
  <si>
    <t>67293-88-3</t>
  </si>
  <si>
    <t>9PC572</t>
  </si>
  <si>
    <t>Morfina-d3 HCl</t>
  </si>
  <si>
    <t>118357-24-7</t>
  </si>
  <si>
    <t>9PC741</t>
  </si>
  <si>
    <t>Nitrazepam "1000 ppm"</t>
  </si>
  <si>
    <t>146-22-5</t>
  </si>
  <si>
    <t>9PC746</t>
  </si>
  <si>
    <t>Nordazepam "1000 ppm"</t>
  </si>
  <si>
    <t>1088-11-5</t>
  </si>
  <si>
    <t>9PC726</t>
  </si>
  <si>
    <t>Nortriptilina HCl "1000 ppm"</t>
  </si>
  <si>
    <t>894-71-3</t>
  </si>
  <si>
    <t>9PC723</t>
  </si>
  <si>
    <t>Olanzapina "1000 ppm"</t>
  </si>
  <si>
    <t>132539-06-1</t>
  </si>
  <si>
    <t>9PC742</t>
  </si>
  <si>
    <t>Oxazepam "1000 ppm"</t>
  </si>
  <si>
    <t>604-75-1</t>
  </si>
  <si>
    <t>9PC728</t>
  </si>
  <si>
    <t>Paroxetina HCl "1000 ppm"</t>
  </si>
  <si>
    <t>110429-35-1</t>
  </si>
  <si>
    <t>9PC772</t>
  </si>
  <si>
    <t>Pentazocina "1000 ppm" en metanol</t>
  </si>
  <si>
    <t>359-83-1</t>
  </si>
  <si>
    <t>9PC754</t>
  </si>
  <si>
    <t>Prazepam "1000 ppm" en metanol</t>
  </si>
  <si>
    <t>2955-38-6</t>
  </si>
  <si>
    <t>9PC727</t>
  </si>
  <si>
    <t>Sertralina HCl "1000 ppm" en metanol</t>
  </si>
  <si>
    <t>79559-97-0</t>
  </si>
  <si>
    <t>9PC755</t>
  </si>
  <si>
    <t>Temazepam "1000 ppm" en metanol</t>
  </si>
  <si>
    <t>846-50-4</t>
  </si>
  <si>
    <t>9PC784</t>
  </si>
  <si>
    <t>THC</t>
  </si>
  <si>
    <t>1972-08-3</t>
  </si>
  <si>
    <t>9PC679</t>
  </si>
  <si>
    <t>THC-d3 "100 mg/L" en metanol</t>
  </si>
  <si>
    <t>81586-39-2</t>
  </si>
  <si>
    <t>9PC733</t>
  </si>
  <si>
    <t>Tramadol 13C-D3 "1000 ppm"</t>
  </si>
  <si>
    <t xml:space="preserve"> </t>
  </si>
  <si>
    <t>9PC713</t>
  </si>
  <si>
    <t>Trazodona HCl "1000 ppm" en metanol</t>
  </si>
  <si>
    <t>25332-39-2</t>
  </si>
  <si>
    <t>9PC761</t>
  </si>
  <si>
    <t>Triazolam "1000 ppm" en metanol</t>
  </si>
  <si>
    <t>28911-01-5</t>
  </si>
  <si>
    <t>9PC712</t>
  </si>
  <si>
    <t>Venlafaxina HCl "1000 ppm" en metanol</t>
  </si>
  <si>
    <t>99300-78-4</t>
  </si>
  <si>
    <t>9PC756</t>
  </si>
  <si>
    <t>Zolpidem "1000 ppm" en metanol</t>
  </si>
  <si>
    <t>99294-93-6</t>
  </si>
  <si>
    <t>9PC765</t>
  </si>
  <si>
    <t>Zoplicona "1000 ppm" en acetonitrilo</t>
  </si>
  <si>
    <t>43200-80-2</t>
  </si>
  <si>
    <t>9PC885</t>
  </si>
  <si>
    <t>Cocaína</t>
  </si>
  <si>
    <t>1 mg/ml</t>
  </si>
  <si>
    <t>50-36-2</t>
  </si>
  <si>
    <t>9PC858</t>
  </si>
  <si>
    <t>Ketamina</t>
  </si>
  <si>
    <t>1867-66-9</t>
  </si>
  <si>
    <t>9PC736</t>
  </si>
  <si>
    <t>Levomepromacina HCl</t>
  </si>
  <si>
    <t>1236-99-3</t>
  </si>
  <si>
    <t>9PC889</t>
  </si>
  <si>
    <t>Heroina d9</t>
  </si>
  <si>
    <t>1338713-49-7</t>
  </si>
  <si>
    <t>9PC896</t>
  </si>
  <si>
    <t>Codeina d6</t>
  </si>
  <si>
    <t>1007844-34-9</t>
  </si>
  <si>
    <t>9PC890</t>
  </si>
  <si>
    <t>Ketamina d4</t>
  </si>
  <si>
    <t>1246815-97-3</t>
  </si>
  <si>
    <t>9PC557</t>
  </si>
  <si>
    <t>Cocaina d3</t>
  </si>
  <si>
    <t>138704-14-0</t>
  </si>
  <si>
    <t>9PC891</t>
  </si>
  <si>
    <t>LSD d3</t>
  </si>
  <si>
    <t>136765-38-3</t>
  </si>
  <si>
    <t>9PC551</t>
  </si>
  <si>
    <t>Anfetamina d5</t>
  </si>
  <si>
    <t>65538-33-2</t>
  </si>
  <si>
    <t>9PC888</t>
  </si>
  <si>
    <t>Metanfetamina d5</t>
  </si>
  <si>
    <t>60124-88-1</t>
  </si>
  <si>
    <t>9PC553</t>
  </si>
  <si>
    <t>MDA-d5</t>
  </si>
  <si>
    <t>136765-42-9</t>
  </si>
  <si>
    <t>Multipatrón cgmsms</t>
  </si>
  <si>
    <t xml:space="preserve">Descripción </t>
  </si>
  <si>
    <t>Nº CAS</t>
  </si>
  <si>
    <t>959-98-8 </t>
  </si>
  <si>
    <t>nombre</t>
  </si>
  <si>
    <t>nº cas</t>
  </si>
  <si>
    <t>Multipatrón LCmsms</t>
  </si>
  <si>
    <t>30560-19-1</t>
  </si>
  <si>
    <t>135410-20-7</t>
  </si>
  <si>
    <t>3 hidroxicarbofurano </t>
  </si>
  <si>
    <t>16655-82-6 </t>
  </si>
  <si>
    <t>15972-60-8</t>
  </si>
  <si>
    <t>Acefato </t>
  </si>
  <si>
    <t>1912-24-9</t>
  </si>
  <si>
    <t>Acetamiprid </t>
  </si>
  <si>
    <t>86-50-0</t>
  </si>
  <si>
    <t>Alacloro </t>
  </si>
  <si>
    <t>131860-33-8</t>
  </si>
  <si>
    <t>Atrazina </t>
  </si>
  <si>
    <t>55179-31-2</t>
  </si>
  <si>
    <t>Azinfos metilo </t>
  </si>
  <si>
    <t>188425-85-6</t>
  </si>
  <si>
    <t>Azoxistrobina </t>
  </si>
  <si>
    <t>69327-76-0</t>
  </si>
  <si>
    <t>Bitertanol </t>
  </si>
  <si>
    <t>63-25-2</t>
  </si>
  <si>
    <t>Boscalida </t>
  </si>
  <si>
    <t>10605-21-7</t>
  </si>
  <si>
    <t>Buprofecina </t>
  </si>
  <si>
    <t>1563-66-2</t>
  </si>
  <si>
    <t>Carbaril </t>
  </si>
  <si>
    <t>Carbendazina </t>
  </si>
  <si>
    <t>120116-88-3</t>
  </si>
  <si>
    <t>Carbofurano </t>
  </si>
  <si>
    <t>101205-02-1</t>
  </si>
  <si>
    <t>Ciazofamida </t>
  </si>
  <si>
    <t>57966-95-7</t>
  </si>
  <si>
    <t>Cicloxidim </t>
  </si>
  <si>
    <t>113096-99-4</t>
  </si>
  <si>
    <t>Cimoxanilo </t>
  </si>
  <si>
    <t>99129-21-2</t>
  </si>
  <si>
    <t>Ciproconazol </t>
  </si>
  <si>
    <t>105512-06-9</t>
  </si>
  <si>
    <t>Cletodim </t>
  </si>
  <si>
    <t>81777-89-1</t>
  </si>
  <si>
    <t>Clodinafop propargil </t>
  </si>
  <si>
    <t>1698-60-8</t>
  </si>
  <si>
    <t>Clomazona </t>
  </si>
  <si>
    <t>15545-48-9</t>
  </si>
  <si>
    <t>Cloridazona </t>
  </si>
  <si>
    <t>64902-72-3</t>
  </si>
  <si>
    <t>Clorotoluron </t>
  </si>
  <si>
    <t>210880-92-5</t>
  </si>
  <si>
    <t>Clorsulfuron </t>
  </si>
  <si>
    <t>143390-89-0</t>
  </si>
  <si>
    <t>Clotianidina </t>
  </si>
  <si>
    <t>1085-98-9</t>
  </si>
  <si>
    <t>Cresoxim metilo </t>
  </si>
  <si>
    <t>119446-68-3</t>
  </si>
  <si>
    <t>Diclofluanida </t>
  </si>
  <si>
    <t>35367-38-5</t>
  </si>
  <si>
    <t>Difenoconazol </t>
  </si>
  <si>
    <t>83164-33-4</t>
  </si>
  <si>
    <t>Diflubenzuron </t>
  </si>
  <si>
    <t>87674-68-8</t>
  </si>
  <si>
    <t>Diflufenican </t>
  </si>
  <si>
    <t>60-51-5</t>
  </si>
  <si>
    <t>Dimetenamida </t>
  </si>
  <si>
    <t>110488-70-5</t>
  </si>
  <si>
    <t>Dimetoato </t>
  </si>
  <si>
    <t>83657-24-3</t>
  </si>
  <si>
    <t>Dimetomorf </t>
  </si>
  <si>
    <t>330-54-1</t>
  </si>
  <si>
    <t>Diniconazol </t>
  </si>
  <si>
    <t>106325-08-0</t>
  </si>
  <si>
    <t>Diuron </t>
  </si>
  <si>
    <t>161326-34-7</t>
  </si>
  <si>
    <t>Epoxiconazol </t>
  </si>
  <si>
    <t>31972-44-8</t>
  </si>
  <si>
    <t>Fenamidona </t>
  </si>
  <si>
    <t>31972-43-7</t>
  </si>
  <si>
    <t>Fenamifos sulfona </t>
  </si>
  <si>
    <t>120928-09-8</t>
  </si>
  <si>
    <t>Fenamifos sulfoxido </t>
  </si>
  <si>
    <t>114369-43-6</t>
  </si>
  <si>
    <t>Fenazaquina </t>
  </si>
  <si>
    <t>126833-17-8</t>
  </si>
  <si>
    <t>Fenbuconazol </t>
  </si>
  <si>
    <t>113158-40-0</t>
  </si>
  <si>
    <t>Fenhexamida </t>
  </si>
  <si>
    <t>79127-80-3</t>
  </si>
  <si>
    <t>Fenoxaprop-p </t>
  </si>
  <si>
    <t>111812-58-9</t>
  </si>
  <si>
    <t>Fenoxicarb </t>
  </si>
  <si>
    <t>69335-91-7</t>
  </si>
  <si>
    <t>Fenpiroximato </t>
  </si>
  <si>
    <t>79241-46-6</t>
  </si>
  <si>
    <t>Fluacifop </t>
  </si>
  <si>
    <t>79622-59-6</t>
  </si>
  <si>
    <t>Fluacifop-p-butil </t>
  </si>
  <si>
    <t>101463-69-8</t>
  </si>
  <si>
    <t>Fluacinam </t>
  </si>
  <si>
    <t>2164-17-2</t>
  </si>
  <si>
    <t>Flufenoxuron </t>
  </si>
  <si>
    <t>69377-81-7</t>
  </si>
  <si>
    <t>Fluometuron </t>
  </si>
  <si>
    <t>81406-37-3</t>
  </si>
  <si>
    <t>Fluroxipir </t>
  </si>
  <si>
    <t>85509-19-9</t>
  </si>
  <si>
    <t>Fluroxipir 1 metil heptil ester </t>
  </si>
  <si>
    <t>69806-34-4</t>
  </si>
  <si>
    <t>Flusilazol </t>
  </si>
  <si>
    <t>69806-49-2</t>
  </si>
  <si>
    <t>Haloxifop </t>
  </si>
  <si>
    <t>87237-48-7</t>
  </si>
  <si>
    <t>Haloxifop metil </t>
  </si>
  <si>
    <t>72619-32-0</t>
  </si>
  <si>
    <t>Haloxifop-2-etoxietilo </t>
  </si>
  <si>
    <t>86479-06-3</t>
  </si>
  <si>
    <t>Haloxifop-R-metil </t>
  </si>
  <si>
    <t>78587-05-0</t>
  </si>
  <si>
    <t>Hexaflumuron </t>
  </si>
  <si>
    <t>35554-44-0</t>
  </si>
  <si>
    <t>Hexitiazox </t>
  </si>
  <si>
    <t>138261-41-3</t>
  </si>
  <si>
    <t>Imazalil </t>
  </si>
  <si>
    <t>173584-44-6</t>
  </si>
  <si>
    <t>Imidacloprid </t>
  </si>
  <si>
    <r>
      <t>Iodosulfuron metil-</t>
    </r>
    <r>
      <rPr>
        <sz val="10"/>
        <color indexed="10"/>
        <rFont val="Arial"/>
        <family val="2"/>
      </rPr>
      <t>sodium</t>
    </r>
  </si>
  <si>
    <t>144550-36-7</t>
  </si>
  <si>
    <t>Indoxacarbo </t>
  </si>
  <si>
    <t>140923-17-7</t>
  </si>
  <si>
    <t>Iodosulfuron metil-sodium </t>
  </si>
  <si>
    <t>25311-71-1</t>
  </si>
  <si>
    <t>Iprovalicarbo </t>
  </si>
  <si>
    <t>99675-03-3</t>
  </si>
  <si>
    <t>Isofenfos </t>
  </si>
  <si>
    <t>34123-59-6</t>
  </si>
  <si>
    <t>Isofenfos metilo </t>
  </si>
  <si>
    <t>141112-29-0</t>
  </si>
  <si>
    <t>Isoproturon </t>
  </si>
  <si>
    <t>330-55-2</t>
  </si>
  <si>
    <t>Isoxaflutol </t>
  </si>
  <si>
    <t>103055-07-8</t>
  </si>
  <si>
    <t>Linuron </t>
  </si>
  <si>
    <t>1634-78-2</t>
  </si>
  <si>
    <t>Lufenuron </t>
  </si>
  <si>
    <t>110235-47-7</t>
  </si>
  <si>
    <t>Malaoxon </t>
  </si>
  <si>
    <t>208465-21-8</t>
  </si>
  <si>
    <t>Mepanipirina </t>
  </si>
  <si>
    <t>10265-92-6</t>
  </si>
  <si>
    <t>Mesosulfuron metilo </t>
  </si>
  <si>
    <t>67129-08-2</t>
  </si>
  <si>
    <t>Metamidofos </t>
  </si>
  <si>
    <t>2032-65-7</t>
  </si>
  <si>
    <t>Metazacloro </t>
  </si>
  <si>
    <t>2179-25-1</t>
  </si>
  <si>
    <t>Metiocarb </t>
  </si>
  <si>
    <t>2635-10-1</t>
  </si>
  <si>
    <t>Metiocarb sulfona </t>
  </si>
  <si>
    <t>16752-77-5</t>
  </si>
  <si>
    <t>Metiocarb sulfoxido </t>
  </si>
  <si>
    <t>161050-58-4</t>
  </si>
  <si>
    <t>Metomilo </t>
  </si>
  <si>
    <t>15299-99-7</t>
  </si>
  <si>
    <t>Metoxifenocida </t>
  </si>
  <si>
    <t>111991-09-4</t>
  </si>
  <si>
    <t>Napropamida </t>
  </si>
  <si>
    <t>1113-02-6</t>
  </si>
  <si>
    <t>Nicosulfuron </t>
  </si>
  <si>
    <t>950-35-6</t>
  </si>
  <si>
    <t>Ometoato </t>
  </si>
  <si>
    <t>66063-05-6</t>
  </si>
  <si>
    <t>Paraoxon metilo </t>
  </si>
  <si>
    <t>123312-89-0</t>
  </si>
  <si>
    <t>Pencicuron </t>
  </si>
  <si>
    <t>175013-18-0</t>
  </si>
  <si>
    <t>Pimetrozina </t>
  </si>
  <si>
    <t>95737-68-1</t>
  </si>
  <si>
    <t>Piraclostrobina </t>
  </si>
  <si>
    <t>67747-09-5</t>
  </si>
  <si>
    <t>Piriproxifen </t>
  </si>
  <si>
    <t>2312-35-8</t>
  </si>
  <si>
    <t>Procloraz </t>
  </si>
  <si>
    <t>52888-80-9</t>
  </si>
  <si>
    <t>Propargita </t>
  </si>
  <si>
    <t>124495-18-7</t>
  </si>
  <si>
    <t>Prosulfocarb </t>
  </si>
  <si>
    <t>76578-14-8</t>
  </si>
  <si>
    <t>Quinoxifeno </t>
  </si>
  <si>
    <t>122931-48-0</t>
  </si>
  <si>
    <t>Quizalofop etil </t>
  </si>
  <si>
    <t>168316-95-8</t>
  </si>
  <si>
    <t>Rimsulfurona </t>
  </si>
  <si>
    <t>112410-23-8</t>
  </si>
  <si>
    <t>Spinosad </t>
  </si>
  <si>
    <t>119168-77-3</t>
  </si>
  <si>
    <t>Tebufenocida </t>
  </si>
  <si>
    <t>148-79-8</t>
  </si>
  <si>
    <t>Tebufenpirad </t>
  </si>
  <si>
    <t>111988-49-9</t>
  </si>
  <si>
    <t>Tiabendazol </t>
  </si>
  <si>
    <t>153719-23-4</t>
  </si>
  <si>
    <t>Tiacloprid </t>
  </si>
  <si>
    <t>79277-27-3</t>
  </si>
  <si>
    <t>Tiametoxam </t>
  </si>
  <si>
    <t>59669-26-0</t>
  </si>
  <si>
    <t>Tifensulfuron metilo </t>
  </si>
  <si>
    <t>731-27-1</t>
  </si>
  <si>
    <t>Tiodicarb </t>
  </si>
  <si>
    <t>87820-88-0</t>
  </si>
  <si>
    <t>Tolilfluanida </t>
  </si>
  <si>
    <t>101200-48-0</t>
  </si>
  <si>
    <t>Tralcoxidim </t>
  </si>
  <si>
    <t>52-68-6</t>
  </si>
  <si>
    <t>Tribenuron metil </t>
  </si>
  <si>
    <t>141517-21-7</t>
  </si>
  <si>
    <t>Triclorfon </t>
  </si>
  <si>
    <t>68694-11-1</t>
  </si>
  <si>
    <t>Trifloxistrobina </t>
  </si>
  <si>
    <t>2275-23-2</t>
  </si>
  <si>
    <t>Triflumizol </t>
  </si>
  <si>
    <t>Vamidotion </t>
  </si>
  <si>
    <t>9FU015</t>
  </si>
  <si>
    <t>Pañuelos faciales papel</t>
  </si>
  <si>
    <t xml:space="preserve">cajas de 100 </t>
  </si>
  <si>
    <t>9FU016</t>
  </si>
  <si>
    <t>Bobinas papel para dispensador de pared</t>
  </si>
  <si>
    <t>Bobinas</t>
  </si>
  <si>
    <t>9FU017</t>
  </si>
  <si>
    <t>Bobinas papel para dispensador de suelo</t>
  </si>
  <si>
    <t>9FU020</t>
  </si>
  <si>
    <t>Guantes de látex pequeño</t>
  </si>
  <si>
    <t>cajas de 100 guantes</t>
  </si>
  <si>
    <t>9FU021</t>
  </si>
  <si>
    <t>Guantes de látex grande</t>
  </si>
  <si>
    <t>9FU022</t>
  </si>
  <si>
    <t>Guantes de nitrilo sin empolvar mediano</t>
  </si>
  <si>
    <t>9FU023</t>
  </si>
  <si>
    <t>Guantes de nitrilo sin empolvar  grande</t>
  </si>
  <si>
    <t>9FU028</t>
  </si>
  <si>
    <t>Monos de polipropileno no impermeable de 40 g/m2</t>
  </si>
  <si>
    <t>Ud.</t>
  </si>
  <si>
    <t>9FU051</t>
  </si>
  <si>
    <t>Mono de polipropileno plastificado de 30 g/m2</t>
  </si>
  <si>
    <t>9FU100</t>
  </si>
  <si>
    <t>Guantes de nitrilo pequeños sin empolvar</t>
  </si>
  <si>
    <t>9FU120</t>
  </si>
  <si>
    <t>Crema para manos</t>
  </si>
  <si>
    <t>9FU121</t>
  </si>
  <si>
    <t>Jabón de manos bactericida en garrafa</t>
  </si>
  <si>
    <t>9FU243</t>
  </si>
  <si>
    <t>Mascarillas protección FFP3</t>
  </si>
  <si>
    <t>9FU332</t>
  </si>
  <si>
    <t>Lejía amarilla</t>
  </si>
  <si>
    <t>Caja de 15 botellas de litro</t>
  </si>
  <si>
    <t>El suministro de las cinco unidades de consumo anual se realiza de manera conjunta.</t>
  </si>
  <si>
    <t>&gt;95 %</t>
  </si>
  <si>
    <t>Jabón Lavavajillas (manual)</t>
  </si>
  <si>
    <t>&gt; 98%</t>
  </si>
  <si>
    <t>&gt; 97%</t>
  </si>
  <si>
    <t>&gt; 95%</t>
  </si>
  <si>
    <t>&gt; 94 %</t>
  </si>
  <si>
    <t>&gt; 92 %</t>
  </si>
  <si>
    <t>&gt; 89%</t>
  </si>
  <si>
    <t>&gt; 85 %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</si>
</sst>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2"/>
      <color indexed="8"/>
      <name val="Times New Roman"/>
      <family val="1"/>
    </font>
    <font>
      <i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color rgb="FF000000"/>
      <name val="Times New Roman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  <xf numFmtId="0" fontId="9" fillId="0" borderId="0"/>
    <xf numFmtId="0" fontId="7" fillId="0" borderId="0"/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80">
    <xf numFmtId="0" fontId="0" fillId="0" borderId="0" xfId="0"/>
    <xf numFmtId="0" fontId="16" fillId="0" borderId="0" xfId="0" applyFont="1"/>
    <xf numFmtId="0" fontId="2" fillId="0" borderId="0" xfId="1" applyFont="1" applyAlignment="1" applyProtection="1"/>
    <xf numFmtId="0" fontId="17" fillId="0" borderId="0" xfId="0" applyFont="1"/>
    <xf numFmtId="2" fontId="0" fillId="0" borderId="0" xfId="0" applyNumberFormat="1"/>
    <xf numFmtId="0" fontId="6" fillId="0" borderId="1" xfId="0" applyFont="1" applyBorder="1" applyAlignment="1">
      <alignment horizontal="left" wrapText="1"/>
    </xf>
    <xf numFmtId="0" fontId="18" fillId="0" borderId="0" xfId="0" applyFont="1" applyAlignment="1">
      <alignment horizontal="left"/>
    </xf>
    <xf numFmtId="0" fontId="0" fillId="0" borderId="2" xfId="0" applyBorder="1"/>
    <xf numFmtId="0" fontId="19" fillId="0" borderId="2" xfId="0" applyFont="1" applyBorder="1" applyAlignment="1">
      <alignment horizontal="left"/>
    </xf>
    <xf numFmtId="0" fontId="10" fillId="0" borderId="2" xfId="3" applyFont="1" applyBorder="1"/>
    <xf numFmtId="0" fontId="9" fillId="0" borderId="2" xfId="3" applyBorder="1"/>
    <xf numFmtId="49" fontId="9" fillId="0" borderId="2" xfId="3" applyNumberFormat="1" applyBorder="1" applyAlignment="1" applyProtection="1">
      <alignment horizontal="left"/>
      <protection locked="0"/>
    </xf>
    <xf numFmtId="49" fontId="9" fillId="0" borderId="2" xfId="3" applyNumberFormat="1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 applyAlignment="1">
      <alignment vertical="top"/>
    </xf>
    <xf numFmtId="0" fontId="14" fillId="0" borderId="0" xfId="0" applyFont="1"/>
    <xf numFmtId="44" fontId="13" fillId="0" borderId="0" xfId="2" applyFont="1"/>
    <xf numFmtId="0" fontId="18" fillId="0" borderId="0" xfId="0" applyFont="1"/>
    <xf numFmtId="0" fontId="21" fillId="0" borderId="0" xfId="0" applyFont="1"/>
    <xf numFmtId="0" fontId="0" fillId="0" borderId="0" xfId="0" applyAlignment="1">
      <alignment wrapText="1"/>
    </xf>
    <xf numFmtId="9" fontId="17" fillId="0" borderId="0" xfId="0" applyNumberFormat="1" applyFont="1"/>
    <xf numFmtId="10" fontId="17" fillId="0" borderId="0" xfId="0" applyNumberFormat="1" applyFont="1"/>
    <xf numFmtId="0" fontId="2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20" fillId="0" borderId="0" xfId="0" applyFont="1" applyAlignment="1">
      <alignment vertical="center"/>
    </xf>
    <xf numFmtId="0" fontId="23" fillId="0" borderId="0" xfId="0" applyFont="1"/>
    <xf numFmtId="10" fontId="0" fillId="0" borderId="0" xfId="0" applyNumberFormat="1"/>
    <xf numFmtId="10" fontId="13" fillId="0" borderId="0" xfId="5" applyNumberFormat="1" applyFont="1"/>
    <xf numFmtId="0" fontId="24" fillId="0" borderId="3" xfId="0" applyFont="1" applyBorder="1"/>
    <xf numFmtId="49" fontId="24" fillId="0" borderId="3" xfId="0" applyNumberFormat="1" applyFont="1" applyBorder="1"/>
    <xf numFmtId="0" fontId="26" fillId="0" borderId="4" xfId="0" applyFont="1" applyBorder="1"/>
    <xf numFmtId="0" fontId="26" fillId="0" borderId="5" xfId="0" applyFont="1" applyBorder="1"/>
    <xf numFmtId="0" fontId="25" fillId="0" borderId="5" xfId="6" applyBorder="1"/>
    <xf numFmtId="0" fontId="26" fillId="0" borderId="6" xfId="0" applyFont="1" applyBorder="1"/>
    <xf numFmtId="0" fontId="26" fillId="0" borderId="7" xfId="0" applyFont="1" applyBorder="1"/>
    <xf numFmtId="0" fontId="26" fillId="0" borderId="8" xfId="0" applyFont="1" applyBorder="1"/>
    <xf numFmtId="0" fontId="26" fillId="0" borderId="9" xfId="0" applyFont="1" applyBorder="1"/>
    <xf numFmtId="0" fontId="27" fillId="0" borderId="3" xfId="0" applyFont="1" applyBorder="1" applyAlignment="1">
      <alignment wrapText="1"/>
    </xf>
    <xf numFmtId="0" fontId="28" fillId="0" borderId="0" xfId="0" applyFont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/>
    <xf numFmtId="0" fontId="20" fillId="0" borderId="0" xfId="0" applyFont="1"/>
    <xf numFmtId="49" fontId="18" fillId="0" borderId="0" xfId="0" applyNumberFormat="1" applyFont="1" applyAlignment="1">
      <alignment horizontal="left"/>
    </xf>
    <xf numFmtId="2" fontId="17" fillId="0" borderId="0" xfId="0" applyNumberFormat="1" applyFont="1"/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2" fontId="17" fillId="0" borderId="0" xfId="5" applyNumberFormat="1" applyFont="1"/>
    <xf numFmtId="0" fontId="6" fillId="0" borderId="1" xfId="4" applyFont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 wrapText="1"/>
    </xf>
    <xf numFmtId="0" fontId="8" fillId="0" borderId="1" xfId="4" applyFont="1" applyBorder="1" applyAlignment="1">
      <alignment horizontal="left" wrapText="1"/>
    </xf>
    <xf numFmtId="0" fontId="6" fillId="0" borderId="1" xfId="4" applyFont="1" applyBorder="1" applyAlignment="1">
      <alignment horizontal="right" wrapText="1"/>
    </xf>
    <xf numFmtId="0" fontId="17" fillId="0" borderId="1" xfId="0" applyFont="1" applyBorder="1"/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right"/>
    </xf>
    <xf numFmtId="0" fontId="17" fillId="0" borderId="1" xfId="0" applyFont="1" applyBorder="1" applyAlignment="1">
      <alignment vertical="center" wrapText="1"/>
    </xf>
    <xf numFmtId="0" fontId="8" fillId="0" borderId="0" xfId="4" applyFont="1" applyAlignment="1">
      <alignment horizontal="left" wrapText="1"/>
    </xf>
    <xf numFmtId="49" fontId="8" fillId="0" borderId="1" xfId="4" applyNumberFormat="1" applyFont="1" applyBorder="1" applyAlignment="1">
      <alignment horizontal="left" wrapText="1"/>
    </xf>
    <xf numFmtId="49" fontId="8" fillId="0" borderId="0" xfId="4" applyNumberFormat="1" applyFont="1" applyAlignment="1">
      <alignment horizontal="left" wrapText="1"/>
    </xf>
    <xf numFmtId="49" fontId="17" fillId="0" borderId="0" xfId="0" applyNumberFormat="1" applyFont="1"/>
    <xf numFmtId="1" fontId="0" fillId="0" borderId="0" xfId="0" applyNumberFormat="1"/>
    <xf numFmtId="1" fontId="6" fillId="0" borderId="1" xfId="4" applyNumberFormat="1" applyFont="1" applyBorder="1" applyAlignment="1">
      <alignment horizontal="right" wrapText="1"/>
    </xf>
    <xf numFmtId="1" fontId="26" fillId="0" borderId="4" xfId="0" applyNumberFormat="1" applyFont="1" applyBorder="1" applyAlignment="1">
      <alignment horizontal="right"/>
    </xf>
    <xf numFmtId="1" fontId="26" fillId="0" borderId="5" xfId="0" applyNumberFormat="1" applyFont="1" applyBorder="1" applyAlignment="1">
      <alignment horizontal="right"/>
    </xf>
    <xf numFmtId="1" fontId="26" fillId="0" borderId="6" xfId="0" applyNumberFormat="1" applyFont="1" applyBorder="1" applyAlignment="1">
      <alignment horizontal="right"/>
    </xf>
    <xf numFmtId="1" fontId="17" fillId="0" borderId="0" xfId="0" applyNumberFormat="1" applyFont="1" applyAlignment="1">
      <alignment horizontal="right"/>
    </xf>
    <xf numFmtId="1" fontId="17" fillId="0" borderId="1" xfId="0" applyNumberFormat="1" applyFont="1" applyBorder="1" applyAlignment="1">
      <alignment horizontal="right"/>
    </xf>
    <xf numFmtId="2" fontId="6" fillId="0" borderId="1" xfId="4" applyNumberFormat="1" applyFont="1" applyBorder="1" applyAlignment="1">
      <alignment horizontal="right" wrapText="1"/>
    </xf>
    <xf numFmtId="2" fontId="17" fillId="0" borderId="0" xfId="0" applyNumberFormat="1" applyFont="1" applyAlignment="1">
      <alignment horizontal="right"/>
    </xf>
    <xf numFmtId="164" fontId="26" fillId="0" borderId="5" xfId="0" applyNumberFormat="1" applyFont="1" applyFill="1" applyBorder="1" applyAlignment="1">
      <alignment horizontal="right"/>
    </xf>
    <xf numFmtId="0" fontId="0" fillId="0" borderId="0" xfId="0" applyFill="1" applyAlignment="1">
      <alignment vertical="center" wrapText="1"/>
    </xf>
    <xf numFmtId="49" fontId="6" fillId="0" borderId="1" xfId="5" applyNumberFormat="1" applyFont="1" applyFill="1" applyBorder="1" applyAlignment="1">
      <alignment horizontal="left" wrapText="1"/>
    </xf>
    <xf numFmtId="164" fontId="6" fillId="0" borderId="1" xfId="4" applyNumberFormat="1" applyFont="1" applyFill="1" applyBorder="1" applyAlignment="1">
      <alignment horizontal="right" wrapText="1"/>
    </xf>
    <xf numFmtId="0" fontId="6" fillId="0" borderId="1" xfId="4" applyFont="1" applyFill="1" applyBorder="1" applyAlignment="1">
      <alignment horizontal="left" wrapText="1"/>
    </xf>
    <xf numFmtId="0" fontId="20" fillId="0" borderId="0" xfId="0" applyFont="1" applyFill="1"/>
    <xf numFmtId="2" fontId="13" fillId="0" borderId="0" xfId="2" applyNumberFormat="1" applyFont="1"/>
    <xf numFmtId="1" fontId="17" fillId="0" borderId="0" xfId="2" applyNumberFormat="1" applyFont="1"/>
    <xf numFmtId="164" fontId="17" fillId="0" borderId="0" xfId="0" applyNumberFormat="1" applyFont="1" applyAlignment="1">
      <alignment horizontal="right"/>
    </xf>
  </cellXfs>
  <cellStyles count="7">
    <cellStyle name="Hipervínculo" xfId="1" builtinId="8"/>
    <cellStyle name="Hyperlink" xfId="6"/>
    <cellStyle name="Moneda" xfId="2" builtinId="4"/>
    <cellStyle name="Normal" xfId="0" builtinId="0"/>
    <cellStyle name="Normal 2" xfId="3"/>
    <cellStyle name="Normal_L15 - Patrones" xfId="4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hermofisher.com/es/es/home/products-and-services/product-types/primers-oligos-nucleotides/applied-biosystems-custom-primers-probes/custom-taqman-probes/taqman-tamra-probes.html" TargetMode="External"/><Relationship Id="rId1" Type="http://schemas.openxmlformats.org/officeDocument/2006/relationships/hyperlink" Target="https://www.thermofisher.com/es/es/home/products-and-services/product-types/primers-oligos-nucleotides/applied-biosystems-custom-primers-probes/custom-taqman-probes/taqman-mgb-probe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gmaaldrich.com/catalog/search?term=6059-47-8&amp;interface=CAS%20No.&amp;lang=en&amp;region=US&amp;focus=produ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E3" sqref="E3"/>
    </sheetView>
  </sheetViews>
  <sheetFormatPr baseColWidth="10" defaultColWidth="9.140625" defaultRowHeight="15" x14ac:dyDescent="0.25"/>
  <cols>
    <col min="1" max="1" width="9" customWidth="1"/>
    <col min="2" max="2" width="9.7109375" bestFit="1" customWidth="1"/>
    <col min="3" max="3" width="27.5703125" bestFit="1" customWidth="1"/>
    <col min="4" max="4" width="165.5703125" customWidth="1"/>
    <col min="5" max="5" width="22.5703125" bestFit="1" customWidth="1"/>
    <col min="6" max="6" width="27.28515625" bestFit="1" customWidth="1"/>
    <col min="7" max="7" width="9" bestFit="1" customWidth="1"/>
    <col min="8" max="8" width="11.42578125" customWidth="1"/>
    <col min="9" max="9" width="12" bestFit="1" customWidth="1"/>
    <col min="10" max="10" width="20.140625" bestFit="1" customWidth="1"/>
    <col min="11" max="11" width="16.28515625" customWidth="1"/>
    <col min="12" max="12" width="24.28515625" style="62" bestFit="1" customWidth="1"/>
    <col min="13" max="13" width="10.28515625" bestFit="1" customWidth="1"/>
    <col min="14" max="14" width="10.140625" customWidth="1"/>
    <col min="15" max="15" width="11.42578125" style="28" customWidth="1"/>
    <col min="16" max="16" width="9.5703125" customWidth="1"/>
    <col min="17" max="17" width="12" bestFit="1" customWidth="1"/>
    <col min="18" max="18" width="94.85546875" bestFit="1" customWidth="1"/>
    <col min="19" max="256" width="11.42578125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62" t="s">
        <v>11</v>
      </c>
      <c r="M1" t="s">
        <v>12</v>
      </c>
      <c r="N1" t="s">
        <v>13</v>
      </c>
      <c r="O1" s="28" t="s">
        <v>14</v>
      </c>
      <c r="P1" t="s">
        <v>15</v>
      </c>
      <c r="Q1" t="s">
        <v>16</v>
      </c>
      <c r="R1" t="s">
        <v>17</v>
      </c>
      <c r="S1" s="16" t="s">
        <v>18</v>
      </c>
      <c r="T1" s="16" t="s">
        <v>19</v>
      </c>
    </row>
    <row r="2" spans="1:20" x14ac:dyDescent="0.25">
      <c r="A2" t="s">
        <v>20</v>
      </c>
      <c r="B2" s="27" t="s">
        <v>21</v>
      </c>
      <c r="C2" t="s">
        <v>22</v>
      </c>
      <c r="D2" t="s">
        <v>23</v>
      </c>
      <c r="E2">
        <v>2000</v>
      </c>
      <c r="F2" t="s">
        <v>24</v>
      </c>
      <c r="G2">
        <v>1</v>
      </c>
      <c r="H2" s="41"/>
      <c r="I2" s="41"/>
      <c r="J2" s="13" t="s">
        <v>19</v>
      </c>
      <c r="K2" s="4"/>
      <c r="L2" s="62">
        <f>+IF(J2="Si",+IF(+(E2*G2/K2)-INT(E2*G2/K2)&gt;0,+INT(E2*G2/K2)+1,+INT(E2*G2/K2)),+IF(J2="No",G2,"Declarar presentacion"))</f>
        <v>1</v>
      </c>
      <c r="N2">
        <f>+L2*M2</f>
        <v>0</v>
      </c>
      <c r="P2">
        <f>+M2*(1-O2)</f>
        <v>0</v>
      </c>
      <c r="Q2">
        <f>+L2*P2</f>
        <v>0</v>
      </c>
      <c r="R2" t="str">
        <f>+C2&amp;" - "&amp;D2&amp;" Tamaño: "&amp;E2&amp;" "&amp;F2&amp;" Marca: "&amp;H2&amp;" - Referencia: "&amp;I2</f>
        <v xml:space="preserve">EXOSAP-IT - Exonuclease I and Shrimp Alkaline Phosphatase (SAP) Tamaño: 2000 reacciones Marca:  - Referencia: </v>
      </c>
    </row>
    <row r="3" spans="1:20" x14ac:dyDescent="0.25">
      <c r="A3" t="s">
        <v>25</v>
      </c>
      <c r="B3" s="27" t="s">
        <v>21</v>
      </c>
      <c r="C3" t="s">
        <v>26</v>
      </c>
      <c r="D3" t="s">
        <v>27</v>
      </c>
      <c r="E3" s="76">
        <v>500</v>
      </c>
      <c r="F3" t="s">
        <v>24</v>
      </c>
      <c r="G3">
        <v>1</v>
      </c>
      <c r="H3" s="41"/>
      <c r="I3" s="42"/>
      <c r="J3" s="13" t="s">
        <v>19</v>
      </c>
      <c r="L3" s="62">
        <f t="shared" ref="L3:L20" si="0">+IF(J3="Si",+IF(+(E3*G3/K3)-INT(E3*G3/K3)&gt;0,+INT(E3*G3/K3)+1,+INT(E3*G3/K3)),+IF(J3="No",G3,"Declarar presentacion"))</f>
        <v>1</v>
      </c>
      <c r="N3">
        <f t="shared" ref="N3:N20" si="1">+L3*M3</f>
        <v>0</v>
      </c>
      <c r="P3">
        <f t="shared" ref="P3:P20" si="2">+M3*(1-O3)</f>
        <v>0</v>
      </c>
      <c r="Q3">
        <f t="shared" ref="Q3:Q20" si="3">+L3*P3</f>
        <v>0</v>
      </c>
      <c r="R3" t="str">
        <f>+C3&amp;" - "&amp;D3&amp;" Tamaño: "&amp;E3&amp;" "&amp;F3&amp;" Marca: "&amp;H3&amp;" - Referencia: "&amp;I4</f>
        <v xml:space="preserve">SAP -  Shrimp Alkaline Phosphatase (SAP) Tamaño: 500 reacciones Marca:  - Referencia: </v>
      </c>
    </row>
    <row r="4" spans="1:20" x14ac:dyDescent="0.25">
      <c r="A4" t="s">
        <v>28</v>
      </c>
      <c r="B4" s="27" t="s">
        <v>21</v>
      </c>
      <c r="C4" t="s">
        <v>29</v>
      </c>
      <c r="D4" t="s">
        <v>30</v>
      </c>
      <c r="E4">
        <v>2000</v>
      </c>
      <c r="F4" t="s">
        <v>31</v>
      </c>
      <c r="G4">
        <v>1</v>
      </c>
      <c r="H4" s="42"/>
      <c r="I4" s="42"/>
      <c r="J4" s="13" t="s">
        <v>19</v>
      </c>
      <c r="L4" s="62">
        <f t="shared" si="0"/>
        <v>1</v>
      </c>
      <c r="N4">
        <f t="shared" si="1"/>
        <v>0</v>
      </c>
      <c r="P4">
        <f t="shared" si="2"/>
        <v>0</v>
      </c>
      <c r="Q4">
        <f t="shared" si="3"/>
        <v>0</v>
      </c>
      <c r="R4" t="str">
        <f>+C4&amp;" - "&amp;D4&amp;" Tamaño: "&amp;E4&amp;" "&amp;F4&amp;" Marca: "&amp;H4&amp;" - Referencia: "&amp;I5</f>
        <v xml:space="preserve">Taq Gold - Enzima Taq polimerasa Gold, que incluya Buffer y Cl2Mg por separado. Tamaño: 2000 reacciones de 5 u/ul Marca:  - Referencia: </v>
      </c>
    </row>
    <row r="5" spans="1:20" x14ac:dyDescent="0.25">
      <c r="A5" t="s">
        <v>32</v>
      </c>
      <c r="B5" s="27" t="s">
        <v>21</v>
      </c>
      <c r="C5" t="s">
        <v>33</v>
      </c>
      <c r="D5" t="s">
        <v>34</v>
      </c>
      <c r="E5">
        <v>1</v>
      </c>
      <c r="F5" t="s">
        <v>35</v>
      </c>
      <c r="G5">
        <v>10</v>
      </c>
      <c r="H5" s="42"/>
      <c r="I5" s="42"/>
      <c r="J5" s="13" t="s">
        <v>19</v>
      </c>
      <c r="L5" s="62">
        <f t="shared" si="0"/>
        <v>10</v>
      </c>
      <c r="N5">
        <f t="shared" si="1"/>
        <v>0</v>
      </c>
      <c r="P5">
        <f t="shared" si="2"/>
        <v>0</v>
      </c>
      <c r="Q5">
        <f t="shared" si="3"/>
        <v>0</v>
      </c>
      <c r="R5" t="str">
        <f>+C5&amp;" - "&amp;D5&amp;" Tamaño: "&amp;E5&amp;" "&amp;F5&amp;" Marca: "&amp;H5&amp;" - Referencia: "&amp;I3</f>
        <v xml:space="preserve">Agua  Ultra pura - El agua (no tratada con DEPC) ha sido desionizada, filtrada en el frasco final y esterilizada en autoclave. Esta agua libre de nucleasas  y ARNasa Tamaño: 1 litros Marca:  - Referencia: </v>
      </c>
    </row>
    <row r="6" spans="1:20" x14ac:dyDescent="0.25">
      <c r="A6" t="s">
        <v>36</v>
      </c>
      <c r="B6" s="27" t="s">
        <v>21</v>
      </c>
      <c r="C6" t="s">
        <v>37</v>
      </c>
      <c r="D6" t="s">
        <v>38</v>
      </c>
      <c r="E6">
        <v>1</v>
      </c>
      <c r="F6" t="s">
        <v>35</v>
      </c>
      <c r="G6">
        <v>10</v>
      </c>
      <c r="H6" s="42"/>
      <c r="I6" s="42"/>
      <c r="J6" s="13" t="s">
        <v>19</v>
      </c>
      <c r="L6" s="62">
        <f t="shared" si="0"/>
        <v>10</v>
      </c>
      <c r="N6">
        <f t="shared" si="1"/>
        <v>0</v>
      </c>
      <c r="P6">
        <f t="shared" si="2"/>
        <v>0</v>
      </c>
      <c r="Q6">
        <f t="shared" si="3"/>
        <v>0</v>
      </c>
      <c r="R6" t="str">
        <f t="shared" ref="R6:R18" si="4">+C6&amp;" - "&amp;D6&amp;" Tamaño: "&amp;E6&amp;" "&amp;F6&amp;" Marca: "&amp;H6&amp;" - Referencia: "&amp;I6</f>
        <v xml:space="preserve">Agua DEPC - El agua (tratada con DEPC) ha sido desionizada, filtrada en el frasco final y esterilizada en autoclave. Esta agua libre de nucleasas  y ARNasa Tamaño: 1 litros Marca:  - Referencia: </v>
      </c>
    </row>
    <row r="7" spans="1:20" x14ac:dyDescent="0.25">
      <c r="A7" t="s">
        <v>39</v>
      </c>
      <c r="B7" s="27" t="s">
        <v>21</v>
      </c>
      <c r="C7" t="s">
        <v>40</v>
      </c>
      <c r="D7" t="s">
        <v>41</v>
      </c>
      <c r="E7">
        <v>2000</v>
      </c>
      <c r="F7" t="s">
        <v>42</v>
      </c>
      <c r="G7">
        <v>1</v>
      </c>
      <c r="H7" s="42"/>
      <c r="I7" s="42"/>
      <c r="J7" s="13" t="s">
        <v>19</v>
      </c>
      <c r="L7" s="62">
        <f t="shared" si="0"/>
        <v>1</v>
      </c>
      <c r="N7">
        <f t="shared" si="1"/>
        <v>0</v>
      </c>
      <c r="P7">
        <f t="shared" si="2"/>
        <v>0</v>
      </c>
      <c r="Q7">
        <f t="shared" si="3"/>
        <v>0</v>
      </c>
      <c r="R7" t="str">
        <f t="shared" si="4"/>
        <v xml:space="preserve">dNTPs - El conjunto de dNTPs (desoxiadenosina trifosfato [dATP], desoxicitidina trifosfato [dCTP], desoxiguanosina trifosfato [dGTP], desoxitimidina trifosfato [dTTP]). Mínima concentración 2 mM Tamaño: 2000 reacciones de 2mM Marca:  - Referencia: </v>
      </c>
    </row>
    <row r="8" spans="1:20" x14ac:dyDescent="0.25">
      <c r="A8" t="s">
        <v>43</v>
      </c>
      <c r="B8" s="27" t="s">
        <v>21</v>
      </c>
      <c r="C8" t="s">
        <v>44</v>
      </c>
      <c r="D8" t="s">
        <v>45</v>
      </c>
      <c r="E8">
        <v>3000</v>
      </c>
      <c r="F8" t="s">
        <v>46</v>
      </c>
      <c r="G8">
        <v>1</v>
      </c>
      <c r="H8" s="42"/>
      <c r="I8" s="42"/>
      <c r="J8" s="13" t="s">
        <v>19</v>
      </c>
      <c r="L8" s="62">
        <f t="shared" si="0"/>
        <v>1</v>
      </c>
      <c r="N8">
        <f t="shared" si="1"/>
        <v>0</v>
      </c>
      <c r="P8">
        <f t="shared" si="2"/>
        <v>0</v>
      </c>
      <c r="Q8">
        <f t="shared" si="3"/>
        <v>0</v>
      </c>
      <c r="R8" t="str">
        <f t="shared" si="4"/>
        <v xml:space="preserve">Proteinasa K - Mínima concentración 20 mg/ml Tamaño: 3000  reacciones de 20mg/ml Marca:  - Referencia: </v>
      </c>
    </row>
    <row r="9" spans="1:20" x14ac:dyDescent="0.25">
      <c r="A9" s="19" t="s">
        <v>47</v>
      </c>
      <c r="B9" s="27" t="s">
        <v>21</v>
      </c>
      <c r="C9" t="s">
        <v>48</v>
      </c>
      <c r="D9" t="s">
        <v>49</v>
      </c>
      <c r="E9">
        <v>20</v>
      </c>
      <c r="F9" t="s">
        <v>50</v>
      </c>
      <c r="G9">
        <v>1</v>
      </c>
      <c r="H9" s="42"/>
      <c r="I9" s="42"/>
      <c r="J9" s="13" t="s">
        <v>19</v>
      </c>
      <c r="L9" s="62">
        <f t="shared" si="0"/>
        <v>1</v>
      </c>
      <c r="N9">
        <f t="shared" si="1"/>
        <v>0</v>
      </c>
      <c r="P9">
        <f t="shared" si="2"/>
        <v>0</v>
      </c>
      <c r="Q9">
        <f t="shared" si="3"/>
        <v>0</v>
      </c>
      <c r="R9" t="str">
        <f t="shared" si="4"/>
        <v xml:space="preserve">Primers sin marcar - De 15 a 50 nucleotidos sin marcar para RT-PCR o PCR Tamaño: 20 unidades de 10 nmol Marca:  - Referencia: </v>
      </c>
    </row>
    <row r="10" spans="1:20" x14ac:dyDescent="0.25">
      <c r="A10" s="18" t="s">
        <v>51</v>
      </c>
      <c r="B10" s="27" t="s">
        <v>21</v>
      </c>
      <c r="C10" s="2" t="s">
        <v>52</v>
      </c>
      <c r="D10" t="s">
        <v>53</v>
      </c>
      <c r="E10" s="15">
        <v>300</v>
      </c>
      <c r="F10" s="15" t="s">
        <v>54</v>
      </c>
      <c r="G10" s="15">
        <v>1</v>
      </c>
      <c r="H10" s="42"/>
      <c r="I10" s="42"/>
      <c r="J10" s="13" t="s">
        <v>19</v>
      </c>
      <c r="L10" s="62">
        <f t="shared" si="0"/>
        <v>1</v>
      </c>
      <c r="N10">
        <f t="shared" si="1"/>
        <v>0</v>
      </c>
      <c r="P10">
        <f t="shared" si="2"/>
        <v>0</v>
      </c>
      <c r="Q10">
        <f t="shared" si="3"/>
        <v>0</v>
      </c>
      <c r="R10" t="str">
        <f t="shared" si="4"/>
        <v xml:space="preserve"> MGB probes - sondas MGB marcadas (FAM,VIC,TET,NED) Tamaño: 300  reacciones de 0,73 µl (5 µmol/l) Marca:  - Referencia: </v>
      </c>
    </row>
    <row r="11" spans="1:20" x14ac:dyDescent="0.25">
      <c r="A11" s="19" t="s">
        <v>55</v>
      </c>
      <c r="B11" s="27" t="s">
        <v>21</v>
      </c>
      <c r="C11" s="2" t="s">
        <v>56</v>
      </c>
      <c r="D11" t="s">
        <v>57</v>
      </c>
      <c r="E11" s="15">
        <v>300</v>
      </c>
      <c r="F11" s="15" t="s">
        <v>54</v>
      </c>
      <c r="G11" s="15">
        <v>1</v>
      </c>
      <c r="H11" s="42"/>
      <c r="I11" s="42"/>
      <c r="J11" s="13" t="s">
        <v>19</v>
      </c>
      <c r="L11" s="62">
        <f t="shared" si="0"/>
        <v>1</v>
      </c>
      <c r="N11">
        <f t="shared" si="1"/>
        <v>0</v>
      </c>
      <c r="P11">
        <f t="shared" si="2"/>
        <v>0</v>
      </c>
      <c r="Q11">
        <f t="shared" si="3"/>
        <v>0</v>
      </c>
      <c r="R11" t="str">
        <f t="shared" si="4"/>
        <v xml:space="preserve">TAMRA probes - Sondas TAMRA marcadas (FAM, VIC, TET) Tamaño: 300  reacciones de 0,73 µl (5 µmol/l) Marca:  - Referencia: </v>
      </c>
    </row>
    <row r="12" spans="1:20" x14ac:dyDescent="0.25">
      <c r="A12" t="s">
        <v>58</v>
      </c>
      <c r="B12" s="27" t="s">
        <v>21</v>
      </c>
      <c r="C12" t="s">
        <v>59</v>
      </c>
      <c r="D12" t="s">
        <v>60</v>
      </c>
      <c r="E12" s="15">
        <v>5</v>
      </c>
      <c r="F12" s="15" t="s">
        <v>61</v>
      </c>
      <c r="G12" s="15">
        <v>1</v>
      </c>
      <c r="H12" s="41"/>
      <c r="I12" s="42"/>
      <c r="J12" s="13" t="s">
        <v>19</v>
      </c>
      <c r="L12" s="62">
        <f t="shared" si="0"/>
        <v>1</v>
      </c>
      <c r="N12">
        <f t="shared" si="1"/>
        <v>0</v>
      </c>
      <c r="P12">
        <f t="shared" si="2"/>
        <v>0</v>
      </c>
      <c r="Q12">
        <f t="shared" si="3"/>
        <v>0</v>
      </c>
      <c r="R12" t="str">
        <f t="shared" si="4"/>
        <v xml:space="preserve"> Universal RT- PCR Master Mix - Buffer para RT-PCR Tamaño: 5  reacciones de 12,7 µl  Marca:  - Referencia: </v>
      </c>
    </row>
    <row r="13" spans="1:20" x14ac:dyDescent="0.25">
      <c r="A13" t="s">
        <v>62</v>
      </c>
      <c r="B13" s="27" t="s">
        <v>21</v>
      </c>
      <c r="C13" t="s">
        <v>63</v>
      </c>
      <c r="D13" t="s">
        <v>64</v>
      </c>
      <c r="E13">
        <v>100</v>
      </c>
      <c r="F13" t="s">
        <v>65</v>
      </c>
      <c r="G13" s="15">
        <v>1</v>
      </c>
      <c r="H13" s="41"/>
      <c r="I13" s="42"/>
      <c r="J13" s="13" t="s">
        <v>19</v>
      </c>
      <c r="L13" s="62">
        <f t="shared" si="0"/>
        <v>1</v>
      </c>
      <c r="N13">
        <f t="shared" si="1"/>
        <v>0</v>
      </c>
      <c r="P13">
        <f t="shared" si="2"/>
        <v>0</v>
      </c>
      <c r="Q13">
        <f t="shared" si="3"/>
        <v>0</v>
      </c>
      <c r="R13" t="str">
        <f t="shared" si="4"/>
        <v xml:space="preserve">Film adhesivo calidad optica - Film adhesivo con calidad óptica para sellar placas RT-PCR Tamaño: 100 unidades Marca:  - Referencia: </v>
      </c>
    </row>
    <row r="14" spans="1:20" x14ac:dyDescent="0.25">
      <c r="A14" t="s">
        <v>66</v>
      </c>
      <c r="B14" s="27" t="s">
        <v>21</v>
      </c>
      <c r="C14" t="s">
        <v>67</v>
      </c>
      <c r="D14" t="s">
        <v>68</v>
      </c>
      <c r="E14">
        <v>25</v>
      </c>
      <c r="F14" s="15" t="s">
        <v>69</v>
      </c>
      <c r="G14">
        <v>1</v>
      </c>
      <c r="H14" s="42"/>
      <c r="I14" s="42"/>
      <c r="J14" s="13" t="s">
        <v>19</v>
      </c>
      <c r="L14" s="62">
        <f t="shared" si="0"/>
        <v>1</v>
      </c>
      <c r="N14">
        <f t="shared" si="1"/>
        <v>0</v>
      </c>
      <c r="P14">
        <f t="shared" si="2"/>
        <v>0</v>
      </c>
      <c r="Q14">
        <f t="shared" si="3"/>
        <v>0</v>
      </c>
      <c r="R14" t="str">
        <f t="shared" si="4"/>
        <v xml:space="preserve">Aluminio chloride, ultra dry 99.9999%  - Aluminio chloride, ultra dry 99.9999%   Tamaño: 25  gr Marca:  - Referencia: </v>
      </c>
    </row>
    <row r="15" spans="1:20" x14ac:dyDescent="0.25">
      <c r="A15" t="s">
        <v>70</v>
      </c>
      <c r="B15" s="27" t="s">
        <v>21</v>
      </c>
      <c r="C15" t="s">
        <v>71</v>
      </c>
      <c r="D15" t="s">
        <v>72</v>
      </c>
      <c r="E15">
        <v>500</v>
      </c>
      <c r="F15" t="s">
        <v>73</v>
      </c>
      <c r="G15">
        <v>1</v>
      </c>
      <c r="H15" s="42"/>
      <c r="I15" s="42"/>
      <c r="J15" s="13" t="s">
        <v>19</v>
      </c>
      <c r="L15" s="62">
        <f t="shared" si="0"/>
        <v>1</v>
      </c>
      <c r="N15">
        <f t="shared" si="1"/>
        <v>0</v>
      </c>
      <c r="P15">
        <f t="shared" si="2"/>
        <v>0</v>
      </c>
      <c r="Q15">
        <f t="shared" si="3"/>
        <v>0</v>
      </c>
      <c r="R15" t="str">
        <f t="shared" si="4"/>
        <v xml:space="preserve">Beef Extract - beef extract (extracto de carne bovina en polvo para medios de cultivo), soluble en agua al 2%, Estabilidad desp. autoclave No precipita, Pérdida por desecación (% humedad) ≤ 6,00pH (solución 5%)entre 6,5 - 7,5, Nitrógeno Total NT (%  w/w)11 - 13, Contenido Cenizas (%) ≤ 22,0 Tamaño: 500 gr Marca:  - Referencia: </v>
      </c>
    </row>
    <row r="16" spans="1:20" x14ac:dyDescent="0.25">
      <c r="A16" t="s">
        <v>74</v>
      </c>
      <c r="B16" s="27" t="s">
        <v>21</v>
      </c>
      <c r="C16" t="s">
        <v>75</v>
      </c>
      <c r="D16" t="s">
        <v>76</v>
      </c>
      <c r="E16">
        <v>1</v>
      </c>
      <c r="F16" t="s">
        <v>77</v>
      </c>
      <c r="G16">
        <v>1</v>
      </c>
      <c r="H16" s="42"/>
      <c r="I16" s="42"/>
      <c r="J16" s="13" t="s">
        <v>19</v>
      </c>
      <c r="L16" s="62">
        <f t="shared" si="0"/>
        <v>1</v>
      </c>
      <c r="N16">
        <f t="shared" si="1"/>
        <v>0</v>
      </c>
      <c r="P16">
        <f t="shared" si="2"/>
        <v>0</v>
      </c>
      <c r="Q16">
        <f t="shared" si="3"/>
        <v>0</v>
      </c>
      <c r="R16" t="str">
        <f t="shared" si="4"/>
        <v xml:space="preserve">TE pH 8.0 (1X TE Solution) - TE pH 8.0 (1X TE Solution, (10 mM Tris, 0.1 mM EDTA)), calidad biologia molecular, ha sido desionizada, filtrada en el frasco final y esterilizada en autoclave. Esta agua libre de nucleasas  y ARNasa. Tamaño: 1 litro Marca:  - Referencia: </v>
      </c>
    </row>
    <row r="17" spans="1:18" x14ac:dyDescent="0.25">
      <c r="A17" t="s">
        <v>78</v>
      </c>
      <c r="B17" s="27" t="s">
        <v>21</v>
      </c>
      <c r="C17" t="s">
        <v>79</v>
      </c>
      <c r="D17" t="s">
        <v>80</v>
      </c>
      <c r="E17">
        <v>1</v>
      </c>
      <c r="F17" t="s">
        <v>77</v>
      </c>
      <c r="G17">
        <v>1</v>
      </c>
      <c r="H17" s="41"/>
      <c r="I17" s="42"/>
      <c r="J17" s="13" t="s">
        <v>19</v>
      </c>
      <c r="L17" s="62">
        <f t="shared" si="0"/>
        <v>1</v>
      </c>
      <c r="N17">
        <f t="shared" si="1"/>
        <v>0</v>
      </c>
      <c r="P17">
        <f t="shared" si="2"/>
        <v>0</v>
      </c>
      <c r="Q17">
        <f t="shared" si="3"/>
        <v>0</v>
      </c>
      <c r="R17" t="str">
        <f t="shared" si="4"/>
        <v xml:space="preserve">PBS, pH 7.4 - PBS, pH 7.4, calidad biologia molecular, ha sido desionizada, filtrada en el frasco final y esterilizada en autoclave. Esta agua libre de nucleasas  y ARNasa. Tamaño: 1 litro Marca:  - Referencia: </v>
      </c>
    </row>
    <row r="18" spans="1:18" x14ac:dyDescent="0.25">
      <c r="A18" t="s">
        <v>81</v>
      </c>
      <c r="B18" s="27" t="s">
        <v>21</v>
      </c>
      <c r="C18" t="s">
        <v>82</v>
      </c>
      <c r="D18" t="s">
        <v>83</v>
      </c>
      <c r="E18">
        <v>1</v>
      </c>
      <c r="F18" t="s">
        <v>77</v>
      </c>
      <c r="G18">
        <v>6</v>
      </c>
      <c r="H18" s="41"/>
      <c r="I18" s="42"/>
      <c r="J18" s="13" t="s">
        <v>19</v>
      </c>
      <c r="L18" s="62">
        <f t="shared" si="0"/>
        <v>6</v>
      </c>
      <c r="N18">
        <f t="shared" si="1"/>
        <v>0</v>
      </c>
      <c r="P18">
        <f t="shared" si="2"/>
        <v>0</v>
      </c>
      <c r="Q18">
        <f t="shared" si="3"/>
        <v>0</v>
      </c>
      <c r="R18" t="str">
        <f t="shared" si="4"/>
        <v xml:space="preserve">RNase Decontamination Solution -  RNase Decontamination Solution.  Solución para pulverizar de descontaminación superficial que destruye la ARNasa al entrar en contacto con ella. Tamaño: 1 litro Marca:  - Referencia: </v>
      </c>
    </row>
    <row r="19" spans="1:18" x14ac:dyDescent="0.25">
      <c r="A19" t="s">
        <v>84</v>
      </c>
      <c r="B19" s="27" t="s">
        <v>21</v>
      </c>
      <c r="C19" t="s">
        <v>85</v>
      </c>
      <c r="D19" t="s">
        <v>86</v>
      </c>
      <c r="E19" s="44">
        <v>1</v>
      </c>
      <c r="F19" t="s">
        <v>77</v>
      </c>
      <c r="G19">
        <v>1</v>
      </c>
      <c r="H19" s="41"/>
      <c r="I19" s="42"/>
      <c r="J19" s="13" t="s">
        <v>19</v>
      </c>
      <c r="L19" s="62">
        <f t="shared" si="0"/>
        <v>1</v>
      </c>
      <c r="N19">
        <f t="shared" si="1"/>
        <v>0</v>
      </c>
      <c r="P19">
        <f t="shared" si="2"/>
        <v>0</v>
      </c>
      <c r="Q19">
        <f t="shared" si="3"/>
        <v>0</v>
      </c>
      <c r="R19" t="str">
        <f>+C19&amp;" - "&amp;D19&amp;" Tamaño: "&amp;E20&amp;" "&amp;F20&amp;" Marca: "&amp;H19&amp;" - Referencia: "&amp;I19</f>
        <v xml:space="preserve">TRIS-HCl 1M pH8 - TRIS-HCl 1M pH8,  calidad biologia molecular, ha sido desionizada, filtrada en el frasco final y esterilizada en autoclave. Esta agua libre de nucleasas, ARNasa y proteasas. Tamaño: 1 litros Marca:  - Referencia: </v>
      </c>
    </row>
    <row r="20" spans="1:18" x14ac:dyDescent="0.25">
      <c r="A20" t="s">
        <v>87</v>
      </c>
      <c r="B20" s="27" t="s">
        <v>21</v>
      </c>
      <c r="C20" t="s">
        <v>88</v>
      </c>
      <c r="D20" t="s">
        <v>89</v>
      </c>
      <c r="E20">
        <v>1</v>
      </c>
      <c r="F20" t="s">
        <v>35</v>
      </c>
      <c r="G20">
        <v>5</v>
      </c>
      <c r="H20" s="41"/>
      <c r="I20" s="42"/>
      <c r="J20" s="13" t="s">
        <v>19</v>
      </c>
      <c r="L20" s="62">
        <f t="shared" si="0"/>
        <v>5</v>
      </c>
      <c r="N20">
        <f t="shared" si="1"/>
        <v>0</v>
      </c>
      <c r="P20">
        <f t="shared" si="2"/>
        <v>0</v>
      </c>
      <c r="Q20">
        <f t="shared" si="3"/>
        <v>0</v>
      </c>
      <c r="R20" t="str">
        <f>+C20&amp;" - "&amp;D20&amp;" Tamaño: "&amp;E21&amp;" "&amp;F21&amp;" Marca: "&amp;H20&amp;" - Referencia: "&amp;I20</f>
        <v xml:space="preserve">Etanol absoluto biologia Molecular - Etanol absoluto para biologia Molecular Tamaño:   Marca:  - Referencia: </v>
      </c>
    </row>
    <row r="21" spans="1:18" x14ac:dyDescent="0.25">
      <c r="J21" s="13"/>
      <c r="N21">
        <f>+SUM(N2:N20)</f>
        <v>0</v>
      </c>
      <c r="Q21">
        <f>+SUM(Q2:Q20)</f>
        <v>0</v>
      </c>
    </row>
    <row r="22" spans="1:18" x14ac:dyDescent="0.25">
      <c r="J22" s="13"/>
    </row>
    <row r="23" spans="1:18" x14ac:dyDescent="0.25">
      <c r="J23" s="13"/>
      <c r="P23" s="14" t="s">
        <v>90</v>
      </c>
      <c r="Q23" s="17">
        <v>11000</v>
      </c>
    </row>
    <row r="24" spans="1:18" x14ac:dyDescent="0.25">
      <c r="J24" s="13"/>
      <c r="N24" s="14" t="s">
        <v>91</v>
      </c>
      <c r="O24" s="29" t="e">
        <f>1-(Q21/N21)</f>
        <v>#DIV/0!</v>
      </c>
    </row>
    <row r="25" spans="1:18" x14ac:dyDescent="0.25">
      <c r="J25" s="13"/>
    </row>
    <row r="26" spans="1:18" x14ac:dyDescent="0.25">
      <c r="J26" s="13"/>
    </row>
    <row r="27" spans="1:18" x14ac:dyDescent="0.25">
      <c r="J27" s="13"/>
    </row>
    <row r="28" spans="1:18" x14ac:dyDescent="0.25">
      <c r="J28" s="13"/>
    </row>
    <row r="29" spans="1:18" x14ac:dyDescent="0.25">
      <c r="J29" s="13"/>
    </row>
    <row r="30" spans="1:18" x14ac:dyDescent="0.25">
      <c r="J30" s="13"/>
    </row>
    <row r="31" spans="1:18" x14ac:dyDescent="0.25">
      <c r="J31" s="13"/>
    </row>
    <row r="32" spans="1:18" x14ac:dyDescent="0.25">
      <c r="J32" s="13"/>
    </row>
  </sheetData>
  <dataValidations count="1">
    <dataValidation type="list" allowBlank="1" showInputMessage="1" showErrorMessage="1" sqref="J2:J32">
      <formula1>$S$1:$T$1</formula1>
    </dataValidation>
  </dataValidations>
  <hyperlinks>
    <hyperlink ref="C10" r:id="rId1" display="https://www.thermofisher.com/es/es/home/products-and-services/product-types/primers-oligos-nucleotides/applied-biosystems-custom-primers-probes/custom-taqman-probes/taqman-mgb-probes.html"/>
    <hyperlink ref="C11" r:id="rId2" display="https://www.thermofisher.com/es/es/home/products-and-services/product-types/primers-oligos-nucleotides/applied-biosystems-custom-primers-probes/custom-taqman-probes/taqman-tamra-probes.html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J2" sqref="J2"/>
    </sheetView>
  </sheetViews>
  <sheetFormatPr baseColWidth="10" defaultColWidth="9.140625" defaultRowHeight="15" x14ac:dyDescent="0.25"/>
  <cols>
    <col min="1" max="1" width="7.28515625" bestFit="1" customWidth="1"/>
    <col min="2" max="2" width="8.140625" bestFit="1" customWidth="1"/>
    <col min="3" max="3" width="14.140625" bestFit="1" customWidth="1"/>
    <col min="4" max="11" width="11.42578125" customWidth="1"/>
    <col min="12" max="12" width="26.140625" bestFit="1" customWidth="1"/>
    <col min="13" max="14" width="11.42578125" customWidth="1"/>
    <col min="15" max="15" width="11.42578125" style="28" customWidth="1"/>
    <col min="16" max="17" width="11.42578125" customWidth="1"/>
    <col min="18" max="18" width="48.28515625" bestFit="1" customWidth="1"/>
    <col min="19" max="256" width="11.42578125" customWidth="1"/>
  </cols>
  <sheetData>
    <row r="1" spans="1:20" x14ac:dyDescent="0.25">
      <c r="A1" t="s">
        <v>92</v>
      </c>
      <c r="B1" t="s">
        <v>1</v>
      </c>
      <c r="C1" t="s">
        <v>3</v>
      </c>
      <c r="D1" t="s">
        <v>93</v>
      </c>
      <c r="E1" t="s">
        <v>94</v>
      </c>
      <c r="F1" t="s">
        <v>95</v>
      </c>
      <c r="G1" t="s">
        <v>96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t="s">
        <v>12</v>
      </c>
      <c r="N1" t="s">
        <v>13</v>
      </c>
      <c r="O1" s="28" t="s">
        <v>14</v>
      </c>
      <c r="P1" t="s">
        <v>15</v>
      </c>
      <c r="Q1" t="s">
        <v>16</v>
      </c>
      <c r="R1" t="s">
        <v>17</v>
      </c>
      <c r="S1" s="16" t="s">
        <v>18</v>
      </c>
      <c r="T1" s="16" t="s">
        <v>19</v>
      </c>
    </row>
    <row r="2" spans="1:20" x14ac:dyDescent="0.25">
      <c r="A2" t="s">
        <v>97</v>
      </c>
      <c r="B2" s="27" t="s">
        <v>98</v>
      </c>
      <c r="C2" t="s">
        <v>99</v>
      </c>
      <c r="E2">
        <v>100</v>
      </c>
      <c r="F2" t="s">
        <v>100</v>
      </c>
      <c r="G2">
        <v>28</v>
      </c>
      <c r="J2" s="13" t="s">
        <v>19</v>
      </c>
      <c r="K2" s="4"/>
      <c r="L2" s="4">
        <f>+IF(J2="Si",+IF(+(E2*G2/K2)-INT(E2*G2/K2)&gt;0,+INT(E2*G2/K2)+1,+INT(E2*G2/K2)),+IF(J2="No",G2,"Declarar presentacion"))</f>
        <v>28</v>
      </c>
      <c r="N2">
        <f>+L2*M2</f>
        <v>0</v>
      </c>
      <c r="P2">
        <f>+M2*(1-O2)</f>
        <v>0</v>
      </c>
      <c r="Q2">
        <f>+L2*P2</f>
        <v>0</v>
      </c>
      <c r="R2" t="str">
        <f>+C2&amp;" - "&amp;D2&amp;" Tamaño: "&amp;E2&amp;" "&amp;F2&amp;" Marca: "&amp;H2&amp;" - Referencia: "&amp;I2</f>
        <v xml:space="preserve">Toxitubes tipo A -  Tamaño: 100 Ud Marca:  - Referencia: </v>
      </c>
    </row>
    <row r="3" spans="1:20" x14ac:dyDescent="0.25">
      <c r="N3">
        <f>+N2</f>
        <v>0</v>
      </c>
      <c r="Q3">
        <f>+Q2</f>
        <v>0</v>
      </c>
    </row>
    <row r="4" spans="1:20" x14ac:dyDescent="0.25">
      <c r="P4" s="14" t="s">
        <v>90</v>
      </c>
      <c r="Q4" s="17">
        <v>7000</v>
      </c>
    </row>
    <row r="5" spans="1:20" x14ac:dyDescent="0.25">
      <c r="N5" s="14" t="s">
        <v>91</v>
      </c>
      <c r="O5" s="29" t="e">
        <f>1-(Q3/N3)</f>
        <v>#DIV/0!</v>
      </c>
    </row>
  </sheetData>
  <dataValidations count="1">
    <dataValidation type="list" allowBlank="1" showInputMessage="1" showErrorMessage="1" sqref="J2">
      <formula1>$S$1:$T$1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opLeftCell="A37" workbookViewId="0">
      <selection activeCell="E51" sqref="E51:F51"/>
    </sheetView>
  </sheetViews>
  <sheetFormatPr baseColWidth="10" defaultColWidth="9.140625" defaultRowHeight="15" x14ac:dyDescent="0.25"/>
  <cols>
    <col min="1" max="1" width="7.7109375" bestFit="1" customWidth="1"/>
    <col min="2" max="2" width="7.7109375" style="27" customWidth="1"/>
    <col min="3" max="3" width="44.85546875" customWidth="1"/>
    <col min="4" max="4" width="22.5703125" customWidth="1"/>
    <col min="5" max="7" width="11.42578125" customWidth="1"/>
    <col min="8" max="9" width="14.140625" customWidth="1"/>
    <col min="10" max="10" width="21.85546875" bestFit="1" customWidth="1"/>
    <col min="11" max="11" width="18.85546875" bestFit="1" customWidth="1"/>
    <col min="12" max="12" width="26.140625" bestFit="1" customWidth="1"/>
    <col min="13" max="13" width="11.42578125" customWidth="1"/>
    <col min="14" max="14" width="16.7109375" bestFit="1" customWidth="1"/>
    <col min="15" max="15" width="12.28515625" style="28" bestFit="1" customWidth="1"/>
    <col min="16" max="16" width="11" bestFit="1" customWidth="1"/>
    <col min="17" max="17" width="14.85546875" bestFit="1" customWidth="1"/>
    <col min="18" max="256" width="11.42578125" customWidth="1"/>
  </cols>
  <sheetData>
    <row r="1" spans="1:20" x14ac:dyDescent="0.25">
      <c r="A1" t="s">
        <v>92</v>
      </c>
      <c r="B1" s="27" t="s">
        <v>1</v>
      </c>
      <c r="C1" t="s">
        <v>3</v>
      </c>
      <c r="D1" t="s">
        <v>93</v>
      </c>
      <c r="E1" t="s">
        <v>94</v>
      </c>
      <c r="F1" t="s">
        <v>95</v>
      </c>
      <c r="G1" t="s">
        <v>96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t="s">
        <v>12</v>
      </c>
      <c r="N1" t="s">
        <v>13</v>
      </c>
      <c r="O1" s="28" t="s">
        <v>14</v>
      </c>
      <c r="P1" t="s">
        <v>15</v>
      </c>
      <c r="Q1" t="s">
        <v>16</v>
      </c>
      <c r="R1" t="s">
        <v>17</v>
      </c>
      <c r="S1" s="16" t="s">
        <v>18</v>
      </c>
      <c r="T1" s="16" t="s">
        <v>19</v>
      </c>
    </row>
    <row r="2" spans="1:20" x14ac:dyDescent="0.25">
      <c r="A2" t="s">
        <v>101</v>
      </c>
      <c r="B2" s="27" t="s">
        <v>102</v>
      </c>
      <c r="C2" t="s">
        <v>103</v>
      </c>
      <c r="D2" t="s">
        <v>104</v>
      </c>
      <c r="E2">
        <v>2500</v>
      </c>
      <c r="F2" t="s">
        <v>105</v>
      </c>
      <c r="G2">
        <v>12</v>
      </c>
      <c r="J2" s="13" t="s">
        <v>19</v>
      </c>
      <c r="L2" s="4">
        <f>+IF(J2="Si",+IF(+(E2*G2/K2)-INT(E2*G2/K2)&gt;0,+INT(E2*G2/K2)+1,+INT(E2*G2/K2)),+IF(J2="No",G2,"Declarar presentacion"))</f>
        <v>12</v>
      </c>
      <c r="N2">
        <f t="shared" ref="N2:N28" si="0">+L2*M2</f>
        <v>0</v>
      </c>
      <c r="P2">
        <f t="shared" ref="P2:P28" si="1">+M2*(1-O2)</f>
        <v>0</v>
      </c>
      <c r="Q2">
        <f t="shared" ref="Q2:Q28" si="2">+L2*P2</f>
        <v>0</v>
      </c>
      <c r="R2" t="str">
        <f t="shared" ref="R2:R27" si="3">+C2&amp;" - "&amp;D2&amp;" Tamaño: "&amp;E2&amp;" "&amp;F2&amp;" Marca: "&amp;H2&amp;" - Referencia: "&amp;I2</f>
        <v xml:space="preserve">Acetato de etilo - PA Tamaño: 2500 mL Marca:  - Referencia: </v>
      </c>
    </row>
    <row r="3" spans="1:20" x14ac:dyDescent="0.25">
      <c r="A3" t="s">
        <v>106</v>
      </c>
      <c r="B3" s="27" t="s">
        <v>102</v>
      </c>
      <c r="C3" t="s">
        <v>107</v>
      </c>
      <c r="D3" t="s">
        <v>104</v>
      </c>
      <c r="E3">
        <v>500</v>
      </c>
      <c r="F3" t="s">
        <v>108</v>
      </c>
      <c r="G3">
        <v>1</v>
      </c>
      <c r="J3" s="13" t="s">
        <v>19</v>
      </c>
      <c r="L3" s="4">
        <f t="shared" ref="L3:L66" si="4">+IF(J3="Si",+IF(+(E3*G3/K3)-INT(E3*G3/K3)&gt;0,+INT(E3*G3/K3)+1,+INT(E3*G3/K3)),+IF(J3="No",G3,"Declarar presentacion"))</f>
        <v>1</v>
      </c>
      <c r="N3">
        <f t="shared" si="0"/>
        <v>0</v>
      </c>
      <c r="P3">
        <f t="shared" si="1"/>
        <v>0</v>
      </c>
      <c r="Q3">
        <f t="shared" si="2"/>
        <v>0</v>
      </c>
      <c r="R3" t="str">
        <f t="shared" si="3"/>
        <v xml:space="preserve">Acetato de sodio anhidro - PA Tamaño: 500 g Marca:  - Referencia: </v>
      </c>
    </row>
    <row r="4" spans="1:20" x14ac:dyDescent="0.25">
      <c r="A4" t="s">
        <v>109</v>
      </c>
      <c r="B4" s="27" t="s">
        <v>102</v>
      </c>
      <c r="C4" s="20" t="s">
        <v>110</v>
      </c>
      <c r="D4" t="s">
        <v>111</v>
      </c>
      <c r="E4">
        <v>2500</v>
      </c>
      <c r="F4" t="s">
        <v>105</v>
      </c>
      <c r="G4">
        <v>1</v>
      </c>
      <c r="J4" s="13" t="s">
        <v>19</v>
      </c>
      <c r="L4" s="4">
        <f t="shared" si="4"/>
        <v>1</v>
      </c>
      <c r="N4">
        <f t="shared" si="0"/>
        <v>0</v>
      </c>
      <c r="P4">
        <f t="shared" si="1"/>
        <v>0</v>
      </c>
      <c r="Q4">
        <f t="shared" si="2"/>
        <v>0</v>
      </c>
      <c r="R4" t="str">
        <f t="shared" si="3"/>
        <v xml:space="preserve">Acetona HPLC - HPLC Tamaño: 2500 mL Marca:  - Referencia: </v>
      </c>
    </row>
    <row r="5" spans="1:20" x14ac:dyDescent="0.25">
      <c r="A5" t="s">
        <v>112</v>
      </c>
      <c r="B5" s="27" t="s">
        <v>102</v>
      </c>
      <c r="C5" t="s">
        <v>113</v>
      </c>
      <c r="D5" t="s">
        <v>114</v>
      </c>
      <c r="E5">
        <v>2500</v>
      </c>
      <c r="F5" t="s">
        <v>105</v>
      </c>
      <c r="G5">
        <v>8</v>
      </c>
      <c r="J5" s="13" t="s">
        <v>19</v>
      </c>
      <c r="L5" s="4">
        <f t="shared" si="4"/>
        <v>8</v>
      </c>
      <c r="N5">
        <f t="shared" si="0"/>
        <v>0</v>
      </c>
      <c r="P5">
        <f t="shared" si="1"/>
        <v>0</v>
      </c>
      <c r="Q5">
        <f t="shared" si="2"/>
        <v>0</v>
      </c>
      <c r="R5" t="str">
        <f t="shared" si="3"/>
        <v xml:space="preserve">Acetonitrilo UPLC-MS - UPLC-MS Tamaño: 2500 mL Marca:  - Referencia: </v>
      </c>
    </row>
    <row r="6" spans="1:20" x14ac:dyDescent="0.25">
      <c r="A6" t="s">
        <v>115</v>
      </c>
      <c r="B6" s="27" t="s">
        <v>102</v>
      </c>
      <c r="C6" t="s">
        <v>116</v>
      </c>
      <c r="D6" t="s">
        <v>104</v>
      </c>
      <c r="E6">
        <v>1000</v>
      </c>
      <c r="F6" t="s">
        <v>105</v>
      </c>
      <c r="G6">
        <v>4</v>
      </c>
      <c r="J6" s="13" t="s">
        <v>19</v>
      </c>
      <c r="L6" s="4">
        <f t="shared" si="4"/>
        <v>4</v>
      </c>
      <c r="N6">
        <f t="shared" si="0"/>
        <v>0</v>
      </c>
      <c r="P6">
        <f t="shared" si="1"/>
        <v>0</v>
      </c>
      <c r="Q6">
        <f t="shared" si="2"/>
        <v>0</v>
      </c>
      <c r="R6" t="str">
        <f t="shared" si="3"/>
        <v xml:space="preserve">Acido acetico glacial - PA Tamaño: 1000 mL Marca:  - Referencia: </v>
      </c>
    </row>
    <row r="7" spans="1:20" x14ac:dyDescent="0.25">
      <c r="A7" t="s">
        <v>117</v>
      </c>
      <c r="B7" s="27" t="s">
        <v>102</v>
      </c>
      <c r="C7" t="s">
        <v>118</v>
      </c>
      <c r="D7" t="s">
        <v>104</v>
      </c>
      <c r="E7">
        <v>1000</v>
      </c>
      <c r="F7" t="s">
        <v>105</v>
      </c>
      <c r="G7">
        <v>4</v>
      </c>
      <c r="J7" s="13" t="s">
        <v>19</v>
      </c>
      <c r="L7" s="4">
        <f t="shared" si="4"/>
        <v>4</v>
      </c>
      <c r="N7">
        <f t="shared" si="0"/>
        <v>0</v>
      </c>
      <c r="P7">
        <f t="shared" si="1"/>
        <v>0</v>
      </c>
      <c r="Q7">
        <f t="shared" si="2"/>
        <v>0</v>
      </c>
      <c r="R7" t="str">
        <f t="shared" si="3"/>
        <v xml:space="preserve">Acido nitrico 65 % - PA Tamaño: 1000 mL Marca:  - Referencia: </v>
      </c>
    </row>
    <row r="8" spans="1:20" x14ac:dyDescent="0.25">
      <c r="A8" t="s">
        <v>119</v>
      </c>
      <c r="B8" s="27" t="s">
        <v>102</v>
      </c>
      <c r="C8" t="s">
        <v>120</v>
      </c>
      <c r="D8" t="s">
        <v>104</v>
      </c>
      <c r="E8">
        <v>1000</v>
      </c>
      <c r="F8" t="s">
        <v>105</v>
      </c>
      <c r="G8">
        <v>8</v>
      </c>
      <c r="J8" s="13" t="s">
        <v>19</v>
      </c>
      <c r="L8" s="4">
        <f t="shared" si="4"/>
        <v>8</v>
      </c>
      <c r="N8">
        <f t="shared" si="0"/>
        <v>0</v>
      </c>
      <c r="P8">
        <f t="shared" si="1"/>
        <v>0</v>
      </c>
      <c r="Q8">
        <f t="shared" si="2"/>
        <v>0</v>
      </c>
      <c r="R8" t="str">
        <f t="shared" si="3"/>
        <v xml:space="preserve">Acido ortofosforico 85 % - PA Tamaño: 1000 mL Marca:  - Referencia: </v>
      </c>
    </row>
    <row r="9" spans="1:20" x14ac:dyDescent="0.25">
      <c r="A9" t="s">
        <v>121</v>
      </c>
      <c r="B9" s="27" t="s">
        <v>102</v>
      </c>
      <c r="C9" t="s">
        <v>122</v>
      </c>
      <c r="D9" t="s">
        <v>104</v>
      </c>
      <c r="E9">
        <v>1000</v>
      </c>
      <c r="F9" t="s">
        <v>105</v>
      </c>
      <c r="G9">
        <v>12</v>
      </c>
      <c r="J9" s="13" t="s">
        <v>19</v>
      </c>
      <c r="L9" s="4">
        <f t="shared" si="4"/>
        <v>12</v>
      </c>
      <c r="N9">
        <f t="shared" si="0"/>
        <v>0</v>
      </c>
      <c r="P9">
        <f t="shared" si="1"/>
        <v>0</v>
      </c>
      <c r="Q9">
        <f t="shared" si="2"/>
        <v>0</v>
      </c>
      <c r="R9" t="str">
        <f t="shared" si="3"/>
        <v xml:space="preserve">Acido sulfurico 95-97 % - PA Tamaño: 1000 mL Marca:  - Referencia: </v>
      </c>
    </row>
    <row r="10" spans="1:20" x14ac:dyDescent="0.25">
      <c r="A10" t="s">
        <v>123</v>
      </c>
      <c r="B10" s="27" t="s">
        <v>102</v>
      </c>
      <c r="C10" t="s">
        <v>124</v>
      </c>
      <c r="D10" t="s">
        <v>104</v>
      </c>
      <c r="E10">
        <v>1000</v>
      </c>
      <c r="F10" t="s">
        <v>105</v>
      </c>
      <c r="G10">
        <v>8</v>
      </c>
      <c r="J10" s="13" t="s">
        <v>19</v>
      </c>
      <c r="L10" s="4">
        <f t="shared" si="4"/>
        <v>8</v>
      </c>
      <c r="N10">
        <f t="shared" si="0"/>
        <v>0</v>
      </c>
      <c r="P10">
        <f t="shared" si="1"/>
        <v>0</v>
      </c>
      <c r="Q10">
        <f t="shared" si="2"/>
        <v>0</v>
      </c>
      <c r="R10" t="str">
        <f t="shared" si="3"/>
        <v xml:space="preserve">Amoniaco 32% - PA Tamaño: 1000 mL Marca:  - Referencia: </v>
      </c>
    </row>
    <row r="11" spans="1:20" x14ac:dyDescent="0.25">
      <c r="A11" t="s">
        <v>125</v>
      </c>
      <c r="B11" s="27" t="s">
        <v>102</v>
      </c>
      <c r="C11" t="s">
        <v>126</v>
      </c>
      <c r="D11" t="s">
        <v>104</v>
      </c>
      <c r="E11">
        <v>500</v>
      </c>
      <c r="F11" t="s">
        <v>108</v>
      </c>
      <c r="G11">
        <v>2</v>
      </c>
      <c r="J11" s="13" t="s">
        <v>19</v>
      </c>
      <c r="L11" s="4">
        <f t="shared" si="4"/>
        <v>2</v>
      </c>
      <c r="N11">
        <f>+L11*M11</f>
        <v>0</v>
      </c>
      <c r="P11">
        <f>+M11*(1-O11)</f>
        <v>0</v>
      </c>
      <c r="Q11">
        <f>+L11*P11</f>
        <v>0</v>
      </c>
      <c r="R11" t="str">
        <f t="shared" si="3"/>
        <v xml:space="preserve">Bromurocetiltrimetil amonio 98 % - PA Tamaño: 500 g Marca:  - Referencia: </v>
      </c>
    </row>
    <row r="12" spans="1:20" x14ac:dyDescent="0.25">
      <c r="A12" t="s">
        <v>127</v>
      </c>
      <c r="B12" s="27" t="s">
        <v>102</v>
      </c>
      <c r="C12" t="s">
        <v>128</v>
      </c>
      <c r="D12" t="s">
        <v>104</v>
      </c>
      <c r="E12">
        <v>1000</v>
      </c>
      <c r="F12" t="s">
        <v>108</v>
      </c>
      <c r="G12">
        <v>2</v>
      </c>
      <c r="J12" s="13" t="s">
        <v>19</v>
      </c>
      <c r="L12" s="4">
        <f t="shared" si="4"/>
        <v>2</v>
      </c>
      <c r="N12">
        <f t="shared" si="0"/>
        <v>0</v>
      </c>
      <c r="P12">
        <f t="shared" si="1"/>
        <v>0</v>
      </c>
      <c r="Q12">
        <f t="shared" si="2"/>
        <v>0</v>
      </c>
      <c r="R12" t="str">
        <f t="shared" si="3"/>
        <v xml:space="preserve">Carbonato hidrogeno de sodio - PA Tamaño: 1000 g Marca:  - Referencia: </v>
      </c>
    </row>
    <row r="13" spans="1:20" x14ac:dyDescent="0.25">
      <c r="A13" t="s">
        <v>129</v>
      </c>
      <c r="B13" s="27" t="s">
        <v>102</v>
      </c>
      <c r="C13" t="s">
        <v>130</v>
      </c>
      <c r="D13" t="s">
        <v>131</v>
      </c>
      <c r="E13">
        <v>1000</v>
      </c>
      <c r="F13" t="s">
        <v>108</v>
      </c>
      <c r="G13">
        <v>1</v>
      </c>
      <c r="J13" s="13" t="s">
        <v>19</v>
      </c>
      <c r="L13" s="4">
        <f t="shared" si="4"/>
        <v>1</v>
      </c>
      <c r="N13">
        <f t="shared" si="0"/>
        <v>0</v>
      </c>
      <c r="P13">
        <f t="shared" si="1"/>
        <v>0</v>
      </c>
      <c r="Q13">
        <f t="shared" si="2"/>
        <v>0</v>
      </c>
      <c r="R13" t="str">
        <f t="shared" si="3"/>
        <v xml:space="preserve">Catalizador Kjeldahl - RE Tamaño: 1000 g Marca:  - Referencia: </v>
      </c>
    </row>
    <row r="14" spans="1:20" x14ac:dyDescent="0.25">
      <c r="A14" t="s">
        <v>132</v>
      </c>
      <c r="B14" s="27" t="s">
        <v>102</v>
      </c>
      <c r="C14" t="s">
        <v>133</v>
      </c>
      <c r="D14" t="s">
        <v>134</v>
      </c>
      <c r="E14">
        <v>2500</v>
      </c>
      <c r="F14" t="s">
        <v>105</v>
      </c>
      <c r="G14">
        <v>1</v>
      </c>
      <c r="J14" s="13" t="s">
        <v>19</v>
      </c>
      <c r="L14" s="4">
        <f t="shared" si="4"/>
        <v>1</v>
      </c>
      <c r="N14">
        <f t="shared" si="0"/>
        <v>0</v>
      </c>
      <c r="P14">
        <f t="shared" si="1"/>
        <v>0</v>
      </c>
      <c r="Q14">
        <f t="shared" si="2"/>
        <v>0</v>
      </c>
      <c r="R14" t="str">
        <f t="shared" si="3"/>
        <v xml:space="preserve">Ciclohexano - GC Tamaño: 2500 mL Marca:  - Referencia: </v>
      </c>
    </row>
    <row r="15" spans="1:20" x14ac:dyDescent="0.25">
      <c r="A15" t="s">
        <v>135</v>
      </c>
      <c r="B15" s="27" t="s">
        <v>102</v>
      </c>
      <c r="C15" t="s">
        <v>136</v>
      </c>
      <c r="D15" t="s">
        <v>104</v>
      </c>
      <c r="E15">
        <v>2500</v>
      </c>
      <c r="F15" t="s">
        <v>105</v>
      </c>
      <c r="G15">
        <v>2</v>
      </c>
      <c r="J15" s="13" t="s">
        <v>19</v>
      </c>
      <c r="L15" s="4">
        <f t="shared" si="4"/>
        <v>2</v>
      </c>
      <c r="N15">
        <f t="shared" si="0"/>
        <v>0</v>
      </c>
      <c r="P15">
        <f t="shared" si="1"/>
        <v>0</v>
      </c>
      <c r="Q15">
        <f t="shared" si="2"/>
        <v>0</v>
      </c>
      <c r="R15" t="str">
        <f t="shared" si="3"/>
        <v xml:space="preserve">Cloroformo (Triclorometano) - PA Tamaño: 2500 mL Marca:  - Referencia: </v>
      </c>
    </row>
    <row r="16" spans="1:20" x14ac:dyDescent="0.25">
      <c r="A16" t="s">
        <v>137</v>
      </c>
      <c r="B16" s="27" t="s">
        <v>102</v>
      </c>
      <c r="C16" t="s">
        <v>138</v>
      </c>
      <c r="D16" t="s">
        <v>104</v>
      </c>
      <c r="E16">
        <v>1000</v>
      </c>
      <c r="F16" t="s">
        <v>108</v>
      </c>
      <c r="G16">
        <v>1</v>
      </c>
      <c r="J16" s="13" t="s">
        <v>19</v>
      </c>
      <c r="L16" s="4">
        <f t="shared" si="4"/>
        <v>1</v>
      </c>
      <c r="N16">
        <f t="shared" si="0"/>
        <v>0</v>
      </c>
      <c r="P16">
        <f t="shared" si="1"/>
        <v>0</v>
      </c>
      <c r="Q16">
        <f t="shared" si="2"/>
        <v>0</v>
      </c>
      <c r="R16" t="str">
        <f t="shared" si="3"/>
        <v xml:space="preserve">Cloruro de bario dihidrato - PA Tamaño: 1000 g Marca:  - Referencia: </v>
      </c>
    </row>
    <row r="17" spans="1:18" x14ac:dyDescent="0.25">
      <c r="A17" t="s">
        <v>139</v>
      </c>
      <c r="B17" s="27" t="s">
        <v>102</v>
      </c>
      <c r="C17" t="s">
        <v>140</v>
      </c>
      <c r="D17" t="s">
        <v>104</v>
      </c>
      <c r="E17">
        <v>1000</v>
      </c>
      <c r="F17" t="s">
        <v>108</v>
      </c>
      <c r="G17">
        <v>8</v>
      </c>
      <c r="J17" s="13" t="s">
        <v>19</v>
      </c>
      <c r="L17" s="4">
        <f t="shared" si="4"/>
        <v>8</v>
      </c>
      <c r="N17">
        <f t="shared" si="0"/>
        <v>0</v>
      </c>
      <c r="P17">
        <f t="shared" si="1"/>
        <v>0</v>
      </c>
      <c r="Q17">
        <f t="shared" si="2"/>
        <v>0</v>
      </c>
      <c r="R17" t="str">
        <f t="shared" si="3"/>
        <v xml:space="preserve">Cloruro de potasio - PA Tamaño: 1000 g Marca:  - Referencia: </v>
      </c>
    </row>
    <row r="18" spans="1:18" x14ac:dyDescent="0.25">
      <c r="A18" t="s">
        <v>141</v>
      </c>
      <c r="B18" s="27" t="s">
        <v>102</v>
      </c>
      <c r="C18" t="s">
        <v>142</v>
      </c>
      <c r="D18" t="s">
        <v>104</v>
      </c>
      <c r="E18">
        <v>1000</v>
      </c>
      <c r="F18" t="s">
        <v>105</v>
      </c>
      <c r="G18">
        <v>4</v>
      </c>
      <c r="J18" s="13" t="s">
        <v>19</v>
      </c>
      <c r="L18" s="4">
        <f t="shared" si="4"/>
        <v>4</v>
      </c>
      <c r="N18">
        <f t="shared" si="0"/>
        <v>0</v>
      </c>
      <c r="P18">
        <f t="shared" si="1"/>
        <v>0</v>
      </c>
      <c r="Q18">
        <f t="shared" si="2"/>
        <v>0</v>
      </c>
      <c r="R18" t="str">
        <f t="shared" si="3"/>
        <v xml:space="preserve">Eter de petroleo - PA Tamaño: 1000 mL Marca:  - Referencia: </v>
      </c>
    </row>
    <row r="19" spans="1:18" x14ac:dyDescent="0.25">
      <c r="A19" t="s">
        <v>143</v>
      </c>
      <c r="B19" s="27" t="s">
        <v>102</v>
      </c>
      <c r="C19" t="s">
        <v>144</v>
      </c>
      <c r="D19" t="s">
        <v>104</v>
      </c>
      <c r="E19">
        <v>1000</v>
      </c>
      <c r="F19" t="s">
        <v>105</v>
      </c>
      <c r="G19">
        <v>1</v>
      </c>
      <c r="J19" s="13" t="s">
        <v>19</v>
      </c>
      <c r="L19" s="4">
        <f t="shared" si="4"/>
        <v>1</v>
      </c>
      <c r="N19">
        <f t="shared" si="0"/>
        <v>0</v>
      </c>
      <c r="P19">
        <f t="shared" si="1"/>
        <v>0</v>
      </c>
      <c r="Q19">
        <f t="shared" si="2"/>
        <v>0</v>
      </c>
      <c r="R19" t="str">
        <f t="shared" si="3"/>
        <v xml:space="preserve">Eter dietilico - PA Tamaño: 1000 mL Marca:  - Referencia: </v>
      </c>
    </row>
    <row r="20" spans="1:18" x14ac:dyDescent="0.25">
      <c r="A20" t="s">
        <v>145</v>
      </c>
      <c r="B20" s="27" t="s">
        <v>102</v>
      </c>
      <c r="C20" t="s">
        <v>146</v>
      </c>
      <c r="D20" t="s">
        <v>104</v>
      </c>
      <c r="E20">
        <v>2500</v>
      </c>
      <c r="F20" t="s">
        <v>105</v>
      </c>
      <c r="G20">
        <v>4</v>
      </c>
      <c r="J20" s="13" t="s">
        <v>19</v>
      </c>
      <c r="L20" s="4">
        <f t="shared" si="4"/>
        <v>4</v>
      </c>
      <c r="N20">
        <f t="shared" si="0"/>
        <v>0</v>
      </c>
      <c r="P20">
        <f t="shared" si="1"/>
        <v>0</v>
      </c>
      <c r="Q20">
        <f t="shared" si="2"/>
        <v>0</v>
      </c>
      <c r="R20" t="str">
        <f t="shared" si="3"/>
        <v xml:space="preserve">Hexano - PA Tamaño: 2500 mL Marca:  - Referencia: </v>
      </c>
    </row>
    <row r="21" spans="1:18" x14ac:dyDescent="0.25">
      <c r="A21" t="s">
        <v>147</v>
      </c>
      <c r="B21" s="27" t="s">
        <v>102</v>
      </c>
      <c r="C21" t="s">
        <v>148</v>
      </c>
      <c r="D21" t="s">
        <v>104</v>
      </c>
      <c r="E21">
        <v>1000</v>
      </c>
      <c r="F21" t="s">
        <v>149</v>
      </c>
      <c r="G21">
        <v>16</v>
      </c>
      <c r="J21" s="13" t="s">
        <v>19</v>
      </c>
      <c r="L21" s="4">
        <f t="shared" si="4"/>
        <v>16</v>
      </c>
      <c r="N21">
        <f t="shared" si="0"/>
        <v>0</v>
      </c>
      <c r="P21">
        <f t="shared" si="1"/>
        <v>0</v>
      </c>
      <c r="Q21">
        <f t="shared" si="2"/>
        <v>0</v>
      </c>
      <c r="R21" t="str">
        <f t="shared" si="3"/>
        <v xml:space="preserve">Acido Clorhidrico 37 % - PA Tamaño: 1000 ml Marca:  - Referencia: </v>
      </c>
    </row>
    <row r="22" spans="1:18" x14ac:dyDescent="0.25">
      <c r="A22" t="s">
        <v>150</v>
      </c>
      <c r="B22" s="27" t="s">
        <v>102</v>
      </c>
      <c r="C22" t="s">
        <v>151</v>
      </c>
      <c r="D22" t="s">
        <v>152</v>
      </c>
      <c r="E22">
        <v>2500</v>
      </c>
      <c r="F22" t="s">
        <v>105</v>
      </c>
      <c r="G22">
        <v>12</v>
      </c>
      <c r="J22" s="13" t="s">
        <v>19</v>
      </c>
      <c r="L22" s="4">
        <f t="shared" si="4"/>
        <v>12</v>
      </c>
      <c r="N22">
        <f t="shared" si="0"/>
        <v>0</v>
      </c>
      <c r="P22">
        <f t="shared" si="1"/>
        <v>0</v>
      </c>
      <c r="Q22">
        <f t="shared" si="2"/>
        <v>0</v>
      </c>
      <c r="R22" t="str">
        <f t="shared" si="3"/>
        <v xml:space="preserve">Metanol UHPLC-MS - UHPLC-MS Tamaño: 2500 mL Marca:  - Referencia: </v>
      </c>
    </row>
    <row r="23" spans="1:18" x14ac:dyDescent="0.25">
      <c r="A23" t="s">
        <v>153</v>
      </c>
      <c r="B23" s="27" t="s">
        <v>102</v>
      </c>
      <c r="C23" t="s">
        <v>154</v>
      </c>
      <c r="D23" t="s">
        <v>104</v>
      </c>
      <c r="E23">
        <v>1000</v>
      </c>
      <c r="F23" t="s">
        <v>108</v>
      </c>
      <c r="G23">
        <v>1</v>
      </c>
      <c r="J23" s="13" t="s">
        <v>19</v>
      </c>
      <c r="L23" s="4">
        <f t="shared" si="4"/>
        <v>1</v>
      </c>
      <c r="N23">
        <f t="shared" si="0"/>
        <v>0</v>
      </c>
      <c r="P23">
        <f t="shared" si="1"/>
        <v>0</v>
      </c>
      <c r="Q23">
        <f t="shared" si="2"/>
        <v>0</v>
      </c>
      <c r="R23" t="str">
        <f t="shared" si="3"/>
        <v xml:space="preserve">Oxalato de amonio monohidrato - PA Tamaño: 1000 g Marca:  - Referencia: </v>
      </c>
    </row>
    <row r="24" spans="1:18" x14ac:dyDescent="0.25">
      <c r="A24" t="s">
        <v>155</v>
      </c>
      <c r="B24" s="27" t="s">
        <v>102</v>
      </c>
      <c r="C24" t="s">
        <v>156</v>
      </c>
      <c r="D24" t="s">
        <v>157</v>
      </c>
      <c r="E24">
        <v>500</v>
      </c>
      <c r="F24" t="s">
        <v>108</v>
      </c>
      <c r="G24">
        <v>1</v>
      </c>
      <c r="J24" s="13" t="s">
        <v>19</v>
      </c>
      <c r="L24" s="4">
        <f t="shared" si="4"/>
        <v>1</v>
      </c>
      <c r="N24">
        <f t="shared" si="0"/>
        <v>0</v>
      </c>
      <c r="P24">
        <f t="shared" si="1"/>
        <v>0</v>
      </c>
      <c r="Q24">
        <f t="shared" si="2"/>
        <v>0</v>
      </c>
      <c r="R24" t="str">
        <f t="shared" si="3"/>
        <v xml:space="preserve">Oxido de magnesio - QP Tamaño: 500 g Marca:  - Referencia: </v>
      </c>
    </row>
    <row r="25" spans="1:18" x14ac:dyDescent="0.25">
      <c r="A25" t="s">
        <v>158</v>
      </c>
      <c r="B25" s="27" t="s">
        <v>102</v>
      </c>
      <c r="C25" t="s">
        <v>159</v>
      </c>
      <c r="D25" t="s">
        <v>160</v>
      </c>
      <c r="E25">
        <v>100</v>
      </c>
      <c r="F25" t="s">
        <v>108</v>
      </c>
      <c r="G25">
        <v>1</v>
      </c>
      <c r="J25" s="13" t="s">
        <v>19</v>
      </c>
      <c r="L25" s="4">
        <f t="shared" si="4"/>
        <v>1</v>
      </c>
      <c r="N25">
        <f t="shared" si="0"/>
        <v>0</v>
      </c>
      <c r="P25">
        <f t="shared" si="1"/>
        <v>0</v>
      </c>
      <c r="Q25">
        <f t="shared" si="2"/>
        <v>0</v>
      </c>
      <c r="R25" t="str">
        <f t="shared" si="3"/>
        <v xml:space="preserve">Sulfanilamida - PRS Tamaño: 100 g Marca:  - Referencia: </v>
      </c>
    </row>
    <row r="26" spans="1:18" x14ac:dyDescent="0.25">
      <c r="A26" t="s">
        <v>161</v>
      </c>
      <c r="B26" s="27" t="s">
        <v>102</v>
      </c>
      <c r="C26" t="s">
        <v>162</v>
      </c>
      <c r="D26" t="s">
        <v>104</v>
      </c>
      <c r="E26">
        <v>1000</v>
      </c>
      <c r="F26" t="s">
        <v>108</v>
      </c>
      <c r="G26">
        <v>1</v>
      </c>
      <c r="J26" s="13" t="s">
        <v>19</v>
      </c>
      <c r="L26" s="4">
        <f t="shared" si="4"/>
        <v>1</v>
      </c>
      <c r="N26">
        <f t="shared" si="0"/>
        <v>0</v>
      </c>
      <c r="P26">
        <f t="shared" si="1"/>
        <v>0</v>
      </c>
      <c r="Q26">
        <f t="shared" si="2"/>
        <v>0</v>
      </c>
      <c r="R26" t="str">
        <f t="shared" si="3"/>
        <v xml:space="preserve">Sulfato de amonio hierro II hexahidrato - PA Tamaño: 1000 g Marca:  - Referencia: </v>
      </c>
    </row>
    <row r="27" spans="1:18" x14ac:dyDescent="0.25">
      <c r="A27" t="s">
        <v>163</v>
      </c>
      <c r="B27" s="27" t="s">
        <v>102</v>
      </c>
      <c r="C27" t="s">
        <v>164</v>
      </c>
      <c r="D27" t="s">
        <v>160</v>
      </c>
      <c r="E27">
        <v>1000</v>
      </c>
      <c r="F27" t="s">
        <v>108</v>
      </c>
      <c r="G27">
        <v>1</v>
      </c>
      <c r="J27" s="13" t="s">
        <v>19</v>
      </c>
      <c r="L27" s="4">
        <f t="shared" si="4"/>
        <v>1</v>
      </c>
      <c r="N27">
        <f t="shared" si="0"/>
        <v>0</v>
      </c>
      <c r="P27">
        <f t="shared" si="1"/>
        <v>0</v>
      </c>
      <c r="Q27">
        <f t="shared" si="2"/>
        <v>0</v>
      </c>
      <c r="R27" t="str">
        <f t="shared" si="3"/>
        <v xml:space="preserve">Sulfato de sodio dodecilo - PRS Tamaño: 1000 g Marca:  - Referencia: </v>
      </c>
    </row>
    <row r="28" spans="1:18" x14ac:dyDescent="0.25">
      <c r="A28" t="s">
        <v>165</v>
      </c>
      <c r="B28" s="27" t="s">
        <v>102</v>
      </c>
      <c r="C28" t="s">
        <v>166</v>
      </c>
      <c r="D28" t="s">
        <v>104</v>
      </c>
      <c r="E28">
        <v>2500</v>
      </c>
      <c r="F28" t="s">
        <v>105</v>
      </c>
      <c r="G28">
        <v>1</v>
      </c>
      <c r="H28" s="4"/>
      <c r="I28" s="4"/>
      <c r="J28" s="13" t="s">
        <v>19</v>
      </c>
      <c r="K28" s="4"/>
      <c r="L28" s="4">
        <f t="shared" si="4"/>
        <v>1</v>
      </c>
      <c r="N28">
        <f t="shared" si="0"/>
        <v>0</v>
      </c>
      <c r="P28">
        <f t="shared" si="1"/>
        <v>0</v>
      </c>
      <c r="Q28">
        <f t="shared" si="2"/>
        <v>0</v>
      </c>
      <c r="R28" t="str">
        <f>+C28&amp;" - "&amp;D28&amp;" Tamaño: "&amp;E28&amp;" "&amp;F28&amp;" Marca: "&amp;H28&amp;" - Referencia: "&amp;I28</f>
        <v xml:space="preserve">Tert butil metil eter - PA Tamaño: 2500 mL Marca:  - Referencia: </v>
      </c>
    </row>
    <row r="29" spans="1:18" x14ac:dyDescent="0.25">
      <c r="A29" t="s">
        <v>167</v>
      </c>
      <c r="B29" s="27" t="s">
        <v>102</v>
      </c>
      <c r="C29" t="s">
        <v>168</v>
      </c>
      <c r="D29" t="s">
        <v>169</v>
      </c>
      <c r="E29">
        <v>2500</v>
      </c>
      <c r="F29" t="s">
        <v>105</v>
      </c>
      <c r="G29">
        <v>4</v>
      </c>
      <c r="J29" s="13" t="s">
        <v>19</v>
      </c>
      <c r="K29" s="4"/>
      <c r="L29" s="4">
        <f t="shared" si="4"/>
        <v>4</v>
      </c>
      <c r="N29">
        <f t="shared" ref="N29:N37" si="5">+L29*M29</f>
        <v>0</v>
      </c>
      <c r="P29">
        <f t="shared" ref="P29:P37" si="6">+M29*(1-O29)</f>
        <v>0</v>
      </c>
      <c r="Q29">
        <f t="shared" ref="Q29:Q37" si="7">+L29*P29</f>
        <v>0</v>
      </c>
      <c r="R29" t="str">
        <f t="shared" ref="R29:R37" si="8">+C29&amp;" - "&amp;D29&amp;" Tamaño: "&amp;E29&amp;" "&amp;F29&amp;" Marca: "&amp;H29&amp;" - Referencia: "&amp;I29</f>
        <v xml:space="preserve">Acido Nítrico 69% - Ultratrace Tamaño: 2500 mL Marca:  - Referencia: </v>
      </c>
    </row>
    <row r="30" spans="1:18" x14ac:dyDescent="0.25">
      <c r="A30" t="s">
        <v>170</v>
      </c>
      <c r="B30" s="27" t="s">
        <v>102</v>
      </c>
      <c r="C30" t="s">
        <v>171</v>
      </c>
      <c r="D30" t="s">
        <v>111</v>
      </c>
      <c r="E30">
        <v>500</v>
      </c>
      <c r="F30" t="s">
        <v>149</v>
      </c>
      <c r="G30">
        <v>1</v>
      </c>
      <c r="J30" s="13" t="s">
        <v>19</v>
      </c>
      <c r="K30" s="4"/>
      <c r="L30" s="4">
        <f t="shared" si="4"/>
        <v>1</v>
      </c>
      <c r="N30">
        <f t="shared" si="5"/>
        <v>0</v>
      </c>
      <c r="P30">
        <f t="shared" si="6"/>
        <v>0</v>
      </c>
      <c r="Q30">
        <f t="shared" si="7"/>
        <v>0</v>
      </c>
      <c r="R30" t="str">
        <f t="shared" si="8"/>
        <v xml:space="preserve">N,N-dimetilformamide - HPLC Tamaño: 500 ml Marca:  - Referencia: </v>
      </c>
    </row>
    <row r="31" spans="1:18" x14ac:dyDescent="0.25">
      <c r="A31" t="s">
        <v>172</v>
      </c>
      <c r="B31" s="27" t="s">
        <v>102</v>
      </c>
      <c r="C31" t="s">
        <v>173</v>
      </c>
      <c r="D31" t="s">
        <v>174</v>
      </c>
      <c r="E31">
        <v>1000</v>
      </c>
      <c r="F31" t="s">
        <v>108</v>
      </c>
      <c r="G31">
        <v>1</v>
      </c>
      <c r="J31" s="13" t="s">
        <v>19</v>
      </c>
      <c r="K31" s="4"/>
      <c r="L31" s="4">
        <f t="shared" si="4"/>
        <v>1</v>
      </c>
      <c r="N31">
        <f t="shared" si="5"/>
        <v>0</v>
      </c>
      <c r="P31">
        <f t="shared" si="6"/>
        <v>0</v>
      </c>
      <c r="Q31">
        <f t="shared" si="7"/>
        <v>0</v>
      </c>
      <c r="R31" t="str">
        <f t="shared" si="8"/>
        <v xml:space="preserve">Sulfato de magnesio anhidro - PS Tamaño: 1000 g Marca:  - Referencia: </v>
      </c>
    </row>
    <row r="32" spans="1:18" x14ac:dyDescent="0.25">
      <c r="A32" t="s">
        <v>175</v>
      </c>
      <c r="B32" s="27" t="s">
        <v>102</v>
      </c>
      <c r="C32" t="s">
        <v>176</v>
      </c>
      <c r="D32" t="s">
        <v>104</v>
      </c>
      <c r="E32">
        <v>1000</v>
      </c>
      <c r="F32" t="s">
        <v>108</v>
      </c>
      <c r="G32">
        <v>8</v>
      </c>
      <c r="J32" s="13" t="s">
        <v>19</v>
      </c>
      <c r="K32" s="4"/>
      <c r="L32" s="4">
        <f t="shared" si="4"/>
        <v>8</v>
      </c>
      <c r="N32">
        <f t="shared" si="5"/>
        <v>0</v>
      </c>
      <c r="P32">
        <f t="shared" si="6"/>
        <v>0</v>
      </c>
      <c r="Q32">
        <f t="shared" si="7"/>
        <v>0</v>
      </c>
      <c r="R32" t="str">
        <f t="shared" si="8"/>
        <v xml:space="preserve">Sulfato de sodio anhidro - PA Tamaño: 1000 g Marca:  - Referencia: </v>
      </c>
    </row>
    <row r="33" spans="1:18" x14ac:dyDescent="0.25">
      <c r="A33" t="s">
        <v>177</v>
      </c>
      <c r="B33" s="27" t="s">
        <v>102</v>
      </c>
      <c r="C33" t="s">
        <v>178</v>
      </c>
      <c r="D33" t="s">
        <v>179</v>
      </c>
      <c r="E33">
        <v>2500</v>
      </c>
      <c r="F33" t="s">
        <v>105</v>
      </c>
      <c r="G33">
        <v>1</v>
      </c>
      <c r="J33" s="13" t="s">
        <v>19</v>
      </c>
      <c r="K33" s="4"/>
      <c r="L33" s="4">
        <f t="shared" si="4"/>
        <v>1</v>
      </c>
      <c r="N33">
        <f t="shared" si="5"/>
        <v>0</v>
      </c>
      <c r="P33">
        <f t="shared" si="6"/>
        <v>0</v>
      </c>
      <c r="Q33">
        <f t="shared" si="7"/>
        <v>0</v>
      </c>
      <c r="R33" t="str">
        <f t="shared" si="8"/>
        <v xml:space="preserve">2-propanol lc-ms -  Tamaño: 2500 mL Marca:  - Referencia: </v>
      </c>
    </row>
    <row r="34" spans="1:18" x14ac:dyDescent="0.25">
      <c r="A34" t="s">
        <v>180</v>
      </c>
      <c r="B34" s="27" t="s">
        <v>102</v>
      </c>
      <c r="C34" t="s">
        <v>181</v>
      </c>
      <c r="D34" t="s">
        <v>104</v>
      </c>
      <c r="E34">
        <v>1000</v>
      </c>
      <c r="F34" t="s">
        <v>108</v>
      </c>
      <c r="G34">
        <v>1</v>
      </c>
      <c r="J34" s="13" t="s">
        <v>19</v>
      </c>
      <c r="K34" s="4"/>
      <c r="L34" s="4">
        <f t="shared" si="4"/>
        <v>1</v>
      </c>
      <c r="N34">
        <f t="shared" si="5"/>
        <v>0</v>
      </c>
      <c r="P34">
        <f t="shared" si="6"/>
        <v>0</v>
      </c>
      <c r="Q34">
        <f t="shared" si="7"/>
        <v>0</v>
      </c>
      <c r="R34" t="str">
        <f t="shared" si="8"/>
        <v xml:space="preserve">Citrato disodio sesquihidrato - PA Tamaño: 1000 g Marca:  - Referencia: </v>
      </c>
    </row>
    <row r="35" spans="1:18" x14ac:dyDescent="0.25">
      <c r="A35" t="s">
        <v>182</v>
      </c>
      <c r="B35" s="27" t="s">
        <v>102</v>
      </c>
      <c r="C35" t="s">
        <v>183</v>
      </c>
      <c r="D35" t="s">
        <v>179</v>
      </c>
      <c r="E35">
        <v>50</v>
      </c>
      <c r="F35" t="s">
        <v>105</v>
      </c>
      <c r="G35">
        <v>1</v>
      </c>
      <c r="J35" s="13" t="s">
        <v>19</v>
      </c>
      <c r="K35" s="4"/>
      <c r="L35" s="4">
        <f t="shared" si="4"/>
        <v>1</v>
      </c>
      <c r="N35">
        <f t="shared" si="5"/>
        <v>0</v>
      </c>
      <c r="P35">
        <f t="shared" si="6"/>
        <v>0</v>
      </c>
      <c r="Q35">
        <f t="shared" si="7"/>
        <v>0</v>
      </c>
      <c r="R35" t="str">
        <f t="shared" si="8"/>
        <v xml:space="preserve">Ac. Formico LC-MS -  Tamaño: 50 mL Marca:  - Referencia: </v>
      </c>
    </row>
    <row r="36" spans="1:18" x14ac:dyDescent="0.25">
      <c r="A36" t="s">
        <v>184</v>
      </c>
      <c r="B36" s="27" t="s">
        <v>102</v>
      </c>
      <c r="C36" t="s">
        <v>185</v>
      </c>
      <c r="D36" t="s">
        <v>104</v>
      </c>
      <c r="E36">
        <v>25</v>
      </c>
      <c r="F36" t="s">
        <v>108</v>
      </c>
      <c r="G36">
        <v>1</v>
      </c>
      <c r="J36" s="13" t="s">
        <v>19</v>
      </c>
      <c r="K36" s="4"/>
      <c r="L36" s="4">
        <f t="shared" si="4"/>
        <v>1</v>
      </c>
      <c r="N36">
        <f t="shared" si="5"/>
        <v>0</v>
      </c>
      <c r="P36">
        <f t="shared" si="6"/>
        <v>0</v>
      </c>
      <c r="Q36">
        <f t="shared" si="7"/>
        <v>0</v>
      </c>
      <c r="R36" t="str">
        <f t="shared" si="8"/>
        <v xml:space="preserve">cloruro de vanadio ( III) 97% - PA Tamaño: 25 g Marca:  - Referencia: </v>
      </c>
    </row>
    <row r="37" spans="1:18" x14ac:dyDescent="0.25">
      <c r="A37" s="19" t="s">
        <v>186</v>
      </c>
      <c r="B37" s="27" t="s">
        <v>102</v>
      </c>
      <c r="C37" s="19" t="s">
        <v>187</v>
      </c>
      <c r="D37" s="19" t="s">
        <v>104</v>
      </c>
      <c r="E37" s="19">
        <v>500</v>
      </c>
      <c r="F37" s="19" t="s">
        <v>108</v>
      </c>
      <c r="G37">
        <v>1</v>
      </c>
      <c r="J37" s="13" t="s">
        <v>19</v>
      </c>
      <c r="K37" s="4"/>
      <c r="L37" s="4">
        <f t="shared" si="4"/>
        <v>1</v>
      </c>
      <c r="N37">
        <f t="shared" si="5"/>
        <v>0</v>
      </c>
      <c r="P37">
        <f t="shared" si="6"/>
        <v>0</v>
      </c>
      <c r="Q37">
        <f t="shared" si="7"/>
        <v>0</v>
      </c>
      <c r="R37" t="str">
        <f t="shared" si="8"/>
        <v xml:space="preserve">Carbon activo - PA Tamaño: 500 g Marca:  - Referencia: </v>
      </c>
    </row>
    <row r="38" spans="1:18" x14ac:dyDescent="0.25">
      <c r="A38" t="s">
        <v>188</v>
      </c>
      <c r="B38" s="27" t="s">
        <v>189</v>
      </c>
      <c r="C38" t="s">
        <v>190</v>
      </c>
      <c r="D38" t="s">
        <v>191</v>
      </c>
      <c r="E38">
        <v>10</v>
      </c>
      <c r="F38" t="s">
        <v>35</v>
      </c>
      <c r="G38">
        <v>1</v>
      </c>
      <c r="H38" s="4"/>
      <c r="I38" s="4"/>
      <c r="J38" s="13" t="s">
        <v>19</v>
      </c>
      <c r="K38" s="4"/>
      <c r="L38" s="4">
        <f t="shared" si="4"/>
        <v>1</v>
      </c>
      <c r="N38">
        <f t="shared" ref="N38:N69" si="9">+L38*M38</f>
        <v>0</v>
      </c>
      <c r="P38">
        <f t="shared" ref="P38:P69" si="10">+M38*(1-O38)</f>
        <v>0</v>
      </c>
      <c r="Q38">
        <f t="shared" ref="Q38:Q69" si="11">+L38*P38</f>
        <v>0</v>
      </c>
      <c r="R38" t="str">
        <f t="shared" ref="R38:R63" si="12">+C38&amp;" - "&amp;D38&amp;" Tamaño: "&amp;E38&amp;" "&amp;F38&amp;" Marca: "&amp;H38&amp;" - Referencia: "&amp;I38</f>
        <v xml:space="preserve">Acido clorhídrico 0,1 N - SV Tamaño: 10 litros Marca:  - Referencia: </v>
      </c>
    </row>
    <row r="39" spans="1:18" x14ac:dyDescent="0.25">
      <c r="A39" t="s">
        <v>192</v>
      </c>
      <c r="B39" s="27" t="s">
        <v>189</v>
      </c>
      <c r="C39" t="s">
        <v>193</v>
      </c>
      <c r="D39" t="s">
        <v>191</v>
      </c>
      <c r="E39">
        <v>10</v>
      </c>
      <c r="F39" t="s">
        <v>35</v>
      </c>
      <c r="G39">
        <v>2</v>
      </c>
      <c r="J39" s="13" t="s">
        <v>19</v>
      </c>
      <c r="L39" s="4">
        <f t="shared" si="4"/>
        <v>2</v>
      </c>
      <c r="N39">
        <f t="shared" si="9"/>
        <v>0</v>
      </c>
      <c r="P39">
        <f t="shared" si="10"/>
        <v>0</v>
      </c>
      <c r="Q39">
        <f t="shared" si="11"/>
        <v>0</v>
      </c>
      <c r="R39" t="str">
        <f t="shared" si="12"/>
        <v xml:space="preserve">Sodio hidróxido 1 N - SV Tamaño: 10 litros Marca:  - Referencia: </v>
      </c>
    </row>
    <row r="40" spans="1:18" x14ac:dyDescent="0.25">
      <c r="A40" t="s">
        <v>194</v>
      </c>
      <c r="B40" s="27" t="s">
        <v>189</v>
      </c>
      <c r="C40" t="s">
        <v>195</v>
      </c>
      <c r="D40" t="s">
        <v>191</v>
      </c>
      <c r="E40">
        <v>5</v>
      </c>
      <c r="F40" t="s">
        <v>35</v>
      </c>
      <c r="G40">
        <v>2</v>
      </c>
      <c r="J40" s="13" t="s">
        <v>19</v>
      </c>
      <c r="L40" s="4">
        <f t="shared" si="4"/>
        <v>2</v>
      </c>
      <c r="N40">
        <f t="shared" si="9"/>
        <v>0</v>
      </c>
      <c r="P40">
        <f t="shared" si="10"/>
        <v>0</v>
      </c>
      <c r="Q40">
        <f t="shared" si="11"/>
        <v>0</v>
      </c>
      <c r="R40" t="str">
        <f t="shared" si="12"/>
        <v xml:space="preserve">Solución de Carrez  I - SV Tamaño: 5 litros Marca:  - Referencia: </v>
      </c>
    </row>
    <row r="41" spans="1:18" x14ac:dyDescent="0.25">
      <c r="A41" t="s">
        <v>196</v>
      </c>
      <c r="B41" s="27" t="s">
        <v>189</v>
      </c>
      <c r="C41" t="s">
        <v>197</v>
      </c>
      <c r="D41" t="s">
        <v>191</v>
      </c>
      <c r="E41">
        <v>5</v>
      </c>
      <c r="F41" t="s">
        <v>35</v>
      </c>
      <c r="G41">
        <v>2</v>
      </c>
      <c r="J41" s="13" t="s">
        <v>19</v>
      </c>
      <c r="L41" s="4">
        <f t="shared" si="4"/>
        <v>2</v>
      </c>
      <c r="N41">
        <f t="shared" si="9"/>
        <v>0</v>
      </c>
      <c r="P41">
        <f t="shared" si="10"/>
        <v>0</v>
      </c>
      <c r="Q41">
        <f t="shared" si="11"/>
        <v>0</v>
      </c>
      <c r="R41" t="str">
        <f t="shared" si="12"/>
        <v xml:space="preserve">Solución de Carrez  II - SV Tamaño: 5 litros Marca:  - Referencia: </v>
      </c>
    </row>
    <row r="42" spans="1:18" x14ac:dyDescent="0.25">
      <c r="A42" t="s">
        <v>198</v>
      </c>
      <c r="B42" s="27" t="s">
        <v>189</v>
      </c>
      <c r="C42" t="s">
        <v>199</v>
      </c>
      <c r="D42" t="s">
        <v>191</v>
      </c>
      <c r="E42">
        <v>10</v>
      </c>
      <c r="F42" t="s">
        <v>35</v>
      </c>
      <c r="G42">
        <v>12</v>
      </c>
      <c r="J42" s="13" t="s">
        <v>19</v>
      </c>
      <c r="L42" s="4">
        <f t="shared" si="4"/>
        <v>12</v>
      </c>
      <c r="N42">
        <f t="shared" si="9"/>
        <v>0</v>
      </c>
      <c r="P42">
        <f t="shared" si="10"/>
        <v>0</v>
      </c>
      <c r="Q42">
        <f t="shared" si="11"/>
        <v>0</v>
      </c>
      <c r="R42" t="str">
        <f t="shared" si="12"/>
        <v xml:space="preserve">Acido sulfúrico 0.1275 M - SV Tamaño: 10 litros Marca:  - Referencia: </v>
      </c>
    </row>
    <row r="43" spans="1:18" x14ac:dyDescent="0.25">
      <c r="A43" t="s">
        <v>200</v>
      </c>
      <c r="B43" s="27" t="s">
        <v>189</v>
      </c>
      <c r="C43" t="s">
        <v>201</v>
      </c>
      <c r="D43" t="s">
        <v>191</v>
      </c>
      <c r="E43">
        <v>5</v>
      </c>
      <c r="F43" t="s">
        <v>35</v>
      </c>
      <c r="G43">
        <v>16</v>
      </c>
      <c r="J43" s="13" t="s">
        <v>19</v>
      </c>
      <c r="L43" s="4">
        <f t="shared" si="4"/>
        <v>16</v>
      </c>
      <c r="N43">
        <f t="shared" si="9"/>
        <v>0</v>
      </c>
      <c r="P43">
        <f t="shared" si="10"/>
        <v>0</v>
      </c>
      <c r="Q43">
        <f t="shared" si="11"/>
        <v>0</v>
      </c>
      <c r="R43" t="str">
        <f t="shared" si="12"/>
        <v xml:space="preserve">Reactivo para Fibra neutro detergente - SV Tamaño: 5 litros Marca:  - Referencia: </v>
      </c>
    </row>
    <row r="44" spans="1:18" x14ac:dyDescent="0.25">
      <c r="A44" t="s">
        <v>202</v>
      </c>
      <c r="B44" s="27" t="s">
        <v>189</v>
      </c>
      <c r="C44" t="s">
        <v>203</v>
      </c>
      <c r="D44" t="s">
        <v>191</v>
      </c>
      <c r="E44">
        <v>10</v>
      </c>
      <c r="F44" t="s">
        <v>35</v>
      </c>
      <c r="G44">
        <v>12</v>
      </c>
      <c r="J44" s="13" t="s">
        <v>19</v>
      </c>
      <c r="L44" s="4">
        <f t="shared" si="4"/>
        <v>12</v>
      </c>
      <c r="N44">
        <f t="shared" si="9"/>
        <v>0</v>
      </c>
      <c r="P44">
        <f t="shared" si="10"/>
        <v>0</v>
      </c>
      <c r="Q44">
        <f t="shared" si="11"/>
        <v>0</v>
      </c>
      <c r="R44" t="str">
        <f t="shared" si="12"/>
        <v xml:space="preserve">Hidróxido de potasio 0,23 N - SV Tamaño: 10 litros Marca:  - Referencia: </v>
      </c>
    </row>
    <row r="45" spans="1:18" x14ac:dyDescent="0.25">
      <c r="A45" t="s">
        <v>204</v>
      </c>
      <c r="B45" s="27" t="s">
        <v>189</v>
      </c>
      <c r="C45" t="s">
        <v>205</v>
      </c>
      <c r="D45" t="s">
        <v>191</v>
      </c>
      <c r="E45">
        <v>1</v>
      </c>
      <c r="F45" t="s">
        <v>77</v>
      </c>
      <c r="G45">
        <v>1</v>
      </c>
      <c r="J45" s="13" t="s">
        <v>19</v>
      </c>
      <c r="L45" s="4">
        <f t="shared" si="4"/>
        <v>1</v>
      </c>
      <c r="N45">
        <f t="shared" si="9"/>
        <v>0</v>
      </c>
      <c r="P45">
        <f t="shared" si="10"/>
        <v>0</v>
      </c>
      <c r="Q45">
        <f t="shared" si="11"/>
        <v>0</v>
      </c>
      <c r="R45" t="str">
        <f t="shared" si="12"/>
        <v xml:space="preserve">NaOH 1N - SV Tamaño: 1 litro Marca:  - Referencia: </v>
      </c>
    </row>
    <row r="46" spans="1:18" x14ac:dyDescent="0.25">
      <c r="A46" s="16"/>
      <c r="B46" s="27" t="s">
        <v>189</v>
      </c>
      <c r="C46" t="s">
        <v>206</v>
      </c>
      <c r="D46" t="s">
        <v>191</v>
      </c>
      <c r="E46">
        <v>10</v>
      </c>
      <c r="F46" t="s">
        <v>35</v>
      </c>
      <c r="G46">
        <v>5</v>
      </c>
      <c r="J46" s="13" t="s">
        <v>19</v>
      </c>
      <c r="L46" s="4">
        <f t="shared" si="4"/>
        <v>5</v>
      </c>
      <c r="N46">
        <f t="shared" si="9"/>
        <v>0</v>
      </c>
      <c r="P46">
        <f t="shared" si="10"/>
        <v>0</v>
      </c>
      <c r="Q46">
        <f t="shared" si="11"/>
        <v>0</v>
      </c>
      <c r="R46" t="str">
        <f t="shared" si="12"/>
        <v xml:space="preserve">Ácido clorhídrico 3N - SV Tamaño: 10 litros Marca:  - Referencia: </v>
      </c>
    </row>
    <row r="47" spans="1:18" x14ac:dyDescent="0.25">
      <c r="A47" s="16"/>
      <c r="B47" s="27" t="s">
        <v>189</v>
      </c>
      <c r="C47" t="s">
        <v>207</v>
      </c>
      <c r="D47" t="s">
        <v>191</v>
      </c>
      <c r="E47">
        <v>5</v>
      </c>
      <c r="F47" t="s">
        <v>35</v>
      </c>
      <c r="G47">
        <v>6</v>
      </c>
      <c r="J47" s="13" t="s">
        <v>19</v>
      </c>
      <c r="L47" s="4">
        <f t="shared" si="4"/>
        <v>6</v>
      </c>
      <c r="N47">
        <f t="shared" si="9"/>
        <v>0</v>
      </c>
      <c r="P47">
        <f t="shared" si="10"/>
        <v>0</v>
      </c>
      <c r="Q47">
        <f t="shared" si="11"/>
        <v>0</v>
      </c>
      <c r="R47" t="str">
        <f t="shared" si="12"/>
        <v xml:space="preserve">Reactivo para FAD según Van Soest - SV Tamaño: 5 litros Marca:  - Referencia: </v>
      </c>
    </row>
    <row r="48" spans="1:18" ht="15.75" x14ac:dyDescent="0.25">
      <c r="A48" t="s">
        <v>208</v>
      </c>
      <c r="B48" s="27" t="s">
        <v>209</v>
      </c>
      <c r="C48" t="s">
        <v>210</v>
      </c>
      <c r="D48">
        <v>50992</v>
      </c>
      <c r="E48">
        <v>25</v>
      </c>
      <c r="F48" t="s">
        <v>149</v>
      </c>
      <c r="G48">
        <v>5</v>
      </c>
      <c r="H48" t="s">
        <v>209</v>
      </c>
      <c r="I48" s="14">
        <v>50992</v>
      </c>
      <c r="J48" s="13" t="s">
        <v>19</v>
      </c>
      <c r="L48" s="4">
        <f t="shared" si="4"/>
        <v>5</v>
      </c>
      <c r="N48">
        <f t="shared" si="9"/>
        <v>0</v>
      </c>
      <c r="P48">
        <f t="shared" si="10"/>
        <v>0</v>
      </c>
      <c r="Q48">
        <f t="shared" si="11"/>
        <v>0</v>
      </c>
      <c r="R48" t="str">
        <f t="shared" si="12"/>
        <v>N-Methyl-N-trimethylsilyltrifluoroacetamide activated I  for GC derivatization, activated with ethanethiol and ammonium iodide  - 50992 Tamaño: 25 ml Marca: Sigma - Referencia: 50992</v>
      </c>
    </row>
    <row r="49" spans="1:18" ht="18" x14ac:dyDescent="0.35">
      <c r="A49" t="s">
        <v>211</v>
      </c>
      <c r="B49" s="27" t="s">
        <v>209</v>
      </c>
      <c r="C49" t="s">
        <v>212</v>
      </c>
      <c r="D49">
        <v>43816</v>
      </c>
      <c r="E49">
        <v>250</v>
      </c>
      <c r="F49" t="s">
        <v>149</v>
      </c>
      <c r="G49">
        <v>2</v>
      </c>
      <c r="H49" t="s">
        <v>209</v>
      </c>
      <c r="I49" s="14">
        <v>43816</v>
      </c>
      <c r="J49" s="13" t="s">
        <v>19</v>
      </c>
      <c r="L49" s="4">
        <f t="shared" si="4"/>
        <v>2</v>
      </c>
      <c r="N49">
        <f t="shared" si="9"/>
        <v>0</v>
      </c>
      <c r="P49">
        <f t="shared" si="10"/>
        <v>0</v>
      </c>
      <c r="Q49">
        <f t="shared" si="11"/>
        <v>0</v>
      </c>
      <c r="R49" t="str">
        <f t="shared" si="12"/>
        <v>DL-Dithiothreitol solution  BioUltra, for molecular biology, ~1 M in H2O  - 43816 Tamaño: 250 ml Marca: Sigma - Referencia: 43816</v>
      </c>
    </row>
    <row r="50" spans="1:18" x14ac:dyDescent="0.25">
      <c r="A50" t="s">
        <v>213</v>
      </c>
      <c r="B50" s="27" t="s">
        <v>209</v>
      </c>
      <c r="C50" t="s">
        <v>214</v>
      </c>
      <c r="D50" t="s">
        <v>215</v>
      </c>
      <c r="E50">
        <v>1</v>
      </c>
      <c r="F50" t="s">
        <v>108</v>
      </c>
      <c r="G50">
        <v>2</v>
      </c>
      <c r="H50" t="s">
        <v>209</v>
      </c>
      <c r="I50" s="14" t="s">
        <v>215</v>
      </c>
      <c r="J50" s="13" t="s">
        <v>19</v>
      </c>
      <c r="L50" s="4">
        <f t="shared" si="4"/>
        <v>2</v>
      </c>
      <c r="N50">
        <f t="shared" si="9"/>
        <v>0</v>
      </c>
      <c r="P50">
        <f t="shared" si="10"/>
        <v>0</v>
      </c>
      <c r="Q50">
        <f t="shared" si="11"/>
        <v>0</v>
      </c>
      <c r="R50" t="str">
        <f t="shared" si="12"/>
        <v>Bovine Serum Albumin - B4287 Tamaño: 1 g Marca: Sigma - Referencia: B4287</v>
      </c>
    </row>
    <row r="51" spans="1:18" x14ac:dyDescent="0.25">
      <c r="A51" t="s">
        <v>216</v>
      </c>
      <c r="B51" s="27" t="s">
        <v>217</v>
      </c>
      <c r="C51" t="s">
        <v>218</v>
      </c>
      <c r="D51" t="s">
        <v>219</v>
      </c>
      <c r="E51">
        <v>100</v>
      </c>
      <c r="F51" t="s">
        <v>220</v>
      </c>
      <c r="G51">
        <v>1</v>
      </c>
      <c r="H51" s="4"/>
      <c r="I51" s="4"/>
      <c r="J51" s="13" t="s">
        <v>19</v>
      </c>
      <c r="K51" s="4"/>
      <c r="L51" s="4">
        <f t="shared" si="4"/>
        <v>1</v>
      </c>
      <c r="N51">
        <f t="shared" si="9"/>
        <v>0</v>
      </c>
      <c r="P51">
        <f t="shared" si="10"/>
        <v>0</v>
      </c>
      <c r="Q51">
        <f t="shared" si="11"/>
        <v>0</v>
      </c>
      <c r="R51" t="str">
        <f t="shared" si="12"/>
        <v xml:space="preserve">Resma papel absorvente con polietilieno en laminas 42 x 52 - Ver apartado 3.4 Tamaño: 100 Uds Marca:  - Referencia: </v>
      </c>
    </row>
    <row r="52" spans="1:18" x14ac:dyDescent="0.25">
      <c r="A52" t="s">
        <v>221</v>
      </c>
      <c r="B52" s="27" t="s">
        <v>217</v>
      </c>
      <c r="C52" s="43" t="s">
        <v>222</v>
      </c>
      <c r="D52" t="s">
        <v>219</v>
      </c>
      <c r="E52">
        <v>100</v>
      </c>
      <c r="F52" t="s">
        <v>220</v>
      </c>
      <c r="G52">
        <v>2</v>
      </c>
      <c r="H52" s="4"/>
      <c r="I52" s="4"/>
      <c r="J52" s="13" t="s">
        <v>19</v>
      </c>
      <c r="K52" s="4"/>
      <c r="L52" s="4">
        <f t="shared" si="4"/>
        <v>2</v>
      </c>
      <c r="N52">
        <f t="shared" ref="N52" si="13">+L52*M52</f>
        <v>0</v>
      </c>
      <c r="P52">
        <f t="shared" ref="P52" si="14">+M52*(1-O52)</f>
        <v>0</v>
      </c>
      <c r="Q52">
        <f t="shared" ref="Q52" si="15">+L52*P52</f>
        <v>0</v>
      </c>
      <c r="R52" t="str">
        <f>+C52&amp;" - "&amp;D52&amp;" Tamaño: "&amp;E52&amp;" "&amp;F52&amp;" Marca: "&amp;H52&amp;" - Referencia: "&amp;I52</f>
        <v xml:space="preserve">Papel de filtro de celulosa - Diámetro 150 mm -Plegado - tamaño de poro 4-11 mm - Ver apartado 3.4 Tamaño: 100 Uds Marca:  - Referencia: </v>
      </c>
    </row>
    <row r="53" spans="1:18" x14ac:dyDescent="0.25">
      <c r="A53" t="s">
        <v>223</v>
      </c>
      <c r="B53" s="27" t="s">
        <v>217</v>
      </c>
      <c r="C53" t="s">
        <v>224</v>
      </c>
      <c r="D53" t="s">
        <v>219</v>
      </c>
      <c r="E53">
        <v>500</v>
      </c>
      <c r="F53" t="s">
        <v>220</v>
      </c>
      <c r="G53">
        <v>4</v>
      </c>
      <c r="J53" s="13" t="s">
        <v>19</v>
      </c>
      <c r="L53" s="4">
        <f t="shared" si="4"/>
        <v>4</v>
      </c>
      <c r="N53">
        <f t="shared" si="9"/>
        <v>0</v>
      </c>
      <c r="P53">
        <f t="shared" si="10"/>
        <v>0</v>
      </c>
      <c r="Q53">
        <f t="shared" si="11"/>
        <v>0</v>
      </c>
      <c r="R53" t="str">
        <f t="shared" si="12"/>
        <v xml:space="preserve">Resma papel de filtro 42 x 52 - Ver apartado 3.4 Tamaño: 500 Uds Marca:  - Referencia: </v>
      </c>
    </row>
    <row r="54" spans="1:18" x14ac:dyDescent="0.25">
      <c r="A54" t="s">
        <v>225</v>
      </c>
      <c r="B54" s="27" t="s">
        <v>217</v>
      </c>
      <c r="C54" t="s">
        <v>226</v>
      </c>
      <c r="D54" t="s">
        <v>219</v>
      </c>
      <c r="E54">
        <v>100</v>
      </c>
      <c r="F54" t="s">
        <v>220</v>
      </c>
      <c r="G54">
        <v>20</v>
      </c>
      <c r="J54" s="13" t="s">
        <v>19</v>
      </c>
      <c r="L54" s="4">
        <f t="shared" si="4"/>
        <v>20</v>
      </c>
      <c r="N54">
        <f t="shared" si="9"/>
        <v>0</v>
      </c>
      <c r="P54">
        <f t="shared" si="10"/>
        <v>0</v>
      </c>
      <c r="Q54">
        <f t="shared" si="11"/>
        <v>0</v>
      </c>
      <c r="R54" t="str">
        <f t="shared" si="12"/>
        <v xml:space="preserve">Papel de filtro cualitativo - Diametro 125 mm -Plegado en cuatro - Ver apartado 3.4 Tamaño: 100 Uds Marca:  - Referencia: </v>
      </c>
    </row>
    <row r="55" spans="1:18" x14ac:dyDescent="0.25">
      <c r="A55" t="s">
        <v>227</v>
      </c>
      <c r="B55" s="27" t="s">
        <v>217</v>
      </c>
      <c r="C55" t="s">
        <v>228</v>
      </c>
      <c r="D55" t="s">
        <v>219</v>
      </c>
      <c r="E55">
        <v>100</v>
      </c>
      <c r="F55" t="s">
        <v>220</v>
      </c>
      <c r="G55">
        <v>4</v>
      </c>
      <c r="J55" s="13" t="s">
        <v>19</v>
      </c>
      <c r="L55" s="4">
        <f t="shared" si="4"/>
        <v>4</v>
      </c>
      <c r="N55">
        <f t="shared" si="9"/>
        <v>0</v>
      </c>
      <c r="P55">
        <f t="shared" si="10"/>
        <v>0</v>
      </c>
      <c r="Q55">
        <f t="shared" si="11"/>
        <v>0</v>
      </c>
      <c r="R55" t="str">
        <f t="shared" si="12"/>
        <v xml:space="preserve">Papel de filtro análisis cualitativo - Diametro 150 mm - Plano - Ver apartado 3.4 Tamaño: 100 Uds Marca:  - Referencia: </v>
      </c>
    </row>
    <row r="56" spans="1:18" x14ac:dyDescent="0.25">
      <c r="A56" t="s">
        <v>229</v>
      </c>
      <c r="B56" s="27" t="s">
        <v>217</v>
      </c>
      <c r="C56" t="s">
        <v>230</v>
      </c>
      <c r="D56" t="s">
        <v>219</v>
      </c>
      <c r="E56">
        <v>100</v>
      </c>
      <c r="F56" t="s">
        <v>220</v>
      </c>
      <c r="G56">
        <v>2</v>
      </c>
      <c r="J56" s="13" t="s">
        <v>19</v>
      </c>
      <c r="L56" s="4">
        <f t="shared" si="4"/>
        <v>2</v>
      </c>
      <c r="N56">
        <f t="shared" si="9"/>
        <v>0</v>
      </c>
      <c r="P56">
        <f t="shared" si="10"/>
        <v>0</v>
      </c>
      <c r="Q56">
        <f t="shared" si="11"/>
        <v>0</v>
      </c>
      <c r="R56" t="str">
        <f t="shared" si="12"/>
        <v xml:space="preserve">Papel de filtro cualitativo  - 90 mm de diametro - Ver apartado 3.4 Tamaño: 100 Uds Marca:  - Referencia: </v>
      </c>
    </row>
    <row r="57" spans="1:18" x14ac:dyDescent="0.25">
      <c r="A57" t="s">
        <v>231</v>
      </c>
      <c r="B57" s="27" t="s">
        <v>217</v>
      </c>
      <c r="C57" s="5" t="s">
        <v>232</v>
      </c>
      <c r="D57" t="s">
        <v>219</v>
      </c>
      <c r="E57">
        <v>100</v>
      </c>
      <c r="F57" t="s">
        <v>220</v>
      </c>
      <c r="G57">
        <v>1</v>
      </c>
      <c r="J57" s="13" t="s">
        <v>19</v>
      </c>
      <c r="L57" s="4">
        <f t="shared" si="4"/>
        <v>1</v>
      </c>
      <c r="N57">
        <f t="shared" si="9"/>
        <v>0</v>
      </c>
      <c r="P57">
        <f t="shared" si="10"/>
        <v>0</v>
      </c>
      <c r="Q57">
        <f t="shared" si="11"/>
        <v>0</v>
      </c>
      <c r="R57" t="str">
        <f t="shared" si="12"/>
        <v xml:space="preserve">Papel de filtro cualitativo  - 125 mm de diametro - Ver apartado 3.4 Tamaño: 100 Uds Marca:  - Referencia: </v>
      </c>
    </row>
    <row r="58" spans="1:18" x14ac:dyDescent="0.25">
      <c r="A58" t="s">
        <v>233</v>
      </c>
      <c r="B58" s="27" t="s">
        <v>217</v>
      </c>
      <c r="C58" t="s">
        <v>234</v>
      </c>
      <c r="D58" t="s">
        <v>219</v>
      </c>
      <c r="E58">
        <v>100</v>
      </c>
      <c r="F58" t="s">
        <v>220</v>
      </c>
      <c r="G58">
        <v>4</v>
      </c>
      <c r="J58" s="13" t="s">
        <v>19</v>
      </c>
      <c r="L58" s="4">
        <f t="shared" si="4"/>
        <v>4</v>
      </c>
      <c r="N58">
        <f t="shared" si="9"/>
        <v>0</v>
      </c>
      <c r="P58">
        <f t="shared" si="10"/>
        <v>0</v>
      </c>
      <c r="Q58">
        <f t="shared" si="11"/>
        <v>0</v>
      </c>
      <c r="R58" t="str">
        <f t="shared" si="12"/>
        <v xml:space="preserve">Papel de filtro endurecido - 150 mm de diametro Plano - Ver apartado 3.4 Tamaño: 100 Uds Marca:  - Referencia: </v>
      </c>
    </row>
    <row r="59" spans="1:18" x14ac:dyDescent="0.25">
      <c r="A59" t="s">
        <v>235</v>
      </c>
      <c r="B59" s="27" t="s">
        <v>217</v>
      </c>
      <c r="C59" t="s">
        <v>236</v>
      </c>
      <c r="D59" t="s">
        <v>219</v>
      </c>
      <c r="E59">
        <v>100</v>
      </c>
      <c r="F59" t="s">
        <v>220</v>
      </c>
      <c r="G59">
        <v>16</v>
      </c>
      <c r="J59" s="13" t="s">
        <v>19</v>
      </c>
      <c r="L59" s="4">
        <f t="shared" si="4"/>
        <v>16</v>
      </c>
      <c r="N59">
        <f t="shared" si="9"/>
        <v>0</v>
      </c>
      <c r="P59">
        <f t="shared" si="10"/>
        <v>0</v>
      </c>
      <c r="Q59">
        <f t="shared" si="11"/>
        <v>0</v>
      </c>
      <c r="R59" t="str">
        <f t="shared" si="12"/>
        <v xml:space="preserve">Filtros de fibra de vidrio  0, 7 um diametro 47 mm - Ver apartado 3.4 Tamaño: 100 Uds Marca:  - Referencia: </v>
      </c>
    </row>
    <row r="60" spans="1:18" x14ac:dyDescent="0.25">
      <c r="A60" t="s">
        <v>237</v>
      </c>
      <c r="B60" s="27" t="s">
        <v>217</v>
      </c>
      <c r="C60" t="s">
        <v>238</v>
      </c>
      <c r="D60" t="s">
        <v>219</v>
      </c>
      <c r="E60">
        <v>100</v>
      </c>
      <c r="F60" t="s">
        <v>220</v>
      </c>
      <c r="G60">
        <v>16</v>
      </c>
      <c r="J60" s="13" t="s">
        <v>19</v>
      </c>
      <c r="L60" s="4">
        <f t="shared" si="4"/>
        <v>16</v>
      </c>
      <c r="N60">
        <f t="shared" si="9"/>
        <v>0</v>
      </c>
      <c r="P60">
        <f t="shared" si="10"/>
        <v>0</v>
      </c>
      <c r="Q60">
        <f t="shared" si="11"/>
        <v>0</v>
      </c>
      <c r="R60" t="str">
        <f t="shared" si="12"/>
        <v xml:space="preserve">Filtros nylon 13mm 0,45um - Ver apartado 3.4 Tamaño: 100 Uds Marca:  - Referencia: </v>
      </c>
    </row>
    <row r="61" spans="1:18" x14ac:dyDescent="0.25">
      <c r="A61" t="s">
        <v>239</v>
      </c>
      <c r="B61" s="27" t="s">
        <v>217</v>
      </c>
      <c r="C61" t="s">
        <v>240</v>
      </c>
      <c r="D61" t="s">
        <v>219</v>
      </c>
      <c r="E61">
        <v>100</v>
      </c>
      <c r="F61" t="s">
        <v>220</v>
      </c>
      <c r="G61">
        <v>2</v>
      </c>
      <c r="J61" s="13" t="s">
        <v>19</v>
      </c>
      <c r="L61" s="4">
        <f t="shared" si="4"/>
        <v>2</v>
      </c>
      <c r="N61">
        <f t="shared" si="9"/>
        <v>0</v>
      </c>
      <c r="P61">
        <f t="shared" si="10"/>
        <v>0</v>
      </c>
      <c r="Q61">
        <f t="shared" si="11"/>
        <v>0</v>
      </c>
      <c r="R61" t="str">
        <f t="shared" si="12"/>
        <v xml:space="preserve">Filtros de microfibra 1,2 um diametro 55 mm - Ver apartado 3.4 Tamaño: 100 Uds Marca:  - Referencia: </v>
      </c>
    </row>
    <row r="62" spans="1:18" x14ac:dyDescent="0.25">
      <c r="A62" t="s">
        <v>241</v>
      </c>
      <c r="B62" s="27" t="s">
        <v>217</v>
      </c>
      <c r="C62" t="s">
        <v>242</v>
      </c>
      <c r="D62" t="s">
        <v>219</v>
      </c>
      <c r="E62">
        <v>100</v>
      </c>
      <c r="F62" t="s">
        <v>220</v>
      </c>
      <c r="G62">
        <v>20</v>
      </c>
      <c r="J62" s="13" t="s">
        <v>19</v>
      </c>
      <c r="L62" s="4">
        <f t="shared" si="4"/>
        <v>20</v>
      </c>
      <c r="N62">
        <f t="shared" si="9"/>
        <v>0</v>
      </c>
      <c r="P62">
        <f t="shared" si="10"/>
        <v>0</v>
      </c>
      <c r="Q62">
        <f t="shared" si="11"/>
        <v>0</v>
      </c>
      <c r="R62" t="str">
        <f t="shared" si="12"/>
        <v xml:space="preserve">Papel libre de P y K, pobre en Nitrógeno, 80 g/m2, poro 15-17 um - Diametro 125 mm - Plegado en cuatro - Ver apartado 3.4 Tamaño: 100 Uds Marca:  - Referencia: </v>
      </c>
    </row>
    <row r="63" spans="1:18" x14ac:dyDescent="0.25">
      <c r="A63" t="s">
        <v>243</v>
      </c>
      <c r="B63" s="27" t="s">
        <v>217</v>
      </c>
      <c r="C63" t="s">
        <v>244</v>
      </c>
      <c r="D63" t="s">
        <v>219</v>
      </c>
      <c r="E63">
        <v>25</v>
      </c>
      <c r="F63" t="s">
        <v>220</v>
      </c>
      <c r="G63">
        <v>2</v>
      </c>
      <c r="J63" s="13" t="s">
        <v>19</v>
      </c>
      <c r="L63" s="4">
        <f t="shared" si="4"/>
        <v>2</v>
      </c>
      <c r="N63">
        <f t="shared" si="9"/>
        <v>0</v>
      </c>
      <c r="P63">
        <f t="shared" si="10"/>
        <v>0</v>
      </c>
      <c r="Q63">
        <f t="shared" si="11"/>
        <v>0</v>
      </c>
      <c r="R63" t="str">
        <f t="shared" si="12"/>
        <v xml:space="preserve">Cartuchos de celulosa DE 33 mm x 80 mm - Ver apartado 3.4 Tamaño: 25 Uds Marca:  - Referencia: </v>
      </c>
    </row>
    <row r="64" spans="1:18" x14ac:dyDescent="0.25">
      <c r="A64" t="s">
        <v>245</v>
      </c>
      <c r="B64" s="27" t="s">
        <v>246</v>
      </c>
      <c r="C64" t="s">
        <v>247</v>
      </c>
      <c r="E64">
        <v>100</v>
      </c>
      <c r="F64" t="s">
        <v>220</v>
      </c>
      <c r="G64">
        <v>60</v>
      </c>
      <c r="H64" s="4"/>
      <c r="I64" s="4"/>
      <c r="J64" s="13" t="s">
        <v>19</v>
      </c>
      <c r="K64" s="4"/>
      <c r="L64" s="4">
        <f t="shared" si="4"/>
        <v>60</v>
      </c>
      <c r="N64">
        <f t="shared" si="9"/>
        <v>0</v>
      </c>
      <c r="P64">
        <f t="shared" si="10"/>
        <v>0</v>
      </c>
      <c r="Q64">
        <f t="shared" si="11"/>
        <v>0</v>
      </c>
      <c r="R64" t="str">
        <f t="shared" ref="R64:R69" si="16">+A64&amp;" - "&amp;C64&amp;" Tamaño: "&amp;E64&amp;" "&amp;F64&amp;" Marca: "&amp;H64&amp;" - Referencia: "&amp;I64</f>
        <v xml:space="preserve">9FU214 - Vial, 2ml Clear(9-425) 12x32 mm wide Opening Screw Tamaño: 100 Uds Marca:  - Referencia: </v>
      </c>
    </row>
    <row r="65" spans="1:18" x14ac:dyDescent="0.25">
      <c r="A65" t="s">
        <v>248</v>
      </c>
      <c r="B65" s="27" t="s">
        <v>246</v>
      </c>
      <c r="C65" t="s">
        <v>249</v>
      </c>
      <c r="E65">
        <v>100</v>
      </c>
      <c r="F65" t="s">
        <v>220</v>
      </c>
      <c r="G65">
        <v>24</v>
      </c>
      <c r="J65" s="13" t="s">
        <v>19</v>
      </c>
      <c r="L65" s="4">
        <f t="shared" si="4"/>
        <v>24</v>
      </c>
      <c r="N65">
        <f t="shared" si="9"/>
        <v>0</v>
      </c>
      <c r="P65">
        <f t="shared" si="10"/>
        <v>0</v>
      </c>
      <c r="Q65">
        <f t="shared" si="11"/>
        <v>0</v>
      </c>
      <c r="R65" t="str">
        <f t="shared" si="16"/>
        <v xml:space="preserve">9FU215 - Blue screw cap (9-425) with Ring Silicone/Red PTFE Tamaño: 100 Uds Marca:  - Referencia: </v>
      </c>
    </row>
    <row r="66" spans="1:18" x14ac:dyDescent="0.25">
      <c r="A66" t="s">
        <v>250</v>
      </c>
      <c r="B66" s="27" t="s">
        <v>246</v>
      </c>
      <c r="C66" t="s">
        <v>251</v>
      </c>
      <c r="E66">
        <v>500</v>
      </c>
      <c r="F66" t="s">
        <v>220</v>
      </c>
      <c r="G66">
        <v>4</v>
      </c>
      <c r="J66" s="13" t="s">
        <v>19</v>
      </c>
      <c r="L66" s="4">
        <f t="shared" si="4"/>
        <v>4</v>
      </c>
      <c r="N66">
        <f t="shared" si="9"/>
        <v>0</v>
      </c>
      <c r="P66">
        <f t="shared" si="10"/>
        <v>0</v>
      </c>
      <c r="Q66">
        <f t="shared" si="11"/>
        <v>0</v>
      </c>
      <c r="R66" t="str">
        <f t="shared" si="16"/>
        <v xml:space="preserve">9FU216 - TARGET MICRO-SERTS FLAT BOTTOM, 400 µL Tamaño: 500 Uds Marca:  - Referencia: </v>
      </c>
    </row>
    <row r="67" spans="1:18" x14ac:dyDescent="0.25">
      <c r="A67" t="s">
        <v>252</v>
      </c>
      <c r="B67" s="27" t="s">
        <v>246</v>
      </c>
      <c r="C67" t="s">
        <v>253</v>
      </c>
      <c r="E67">
        <v>100</v>
      </c>
      <c r="F67" t="s">
        <v>220</v>
      </c>
      <c r="G67">
        <v>20</v>
      </c>
      <c r="J67" s="13" t="s">
        <v>19</v>
      </c>
      <c r="L67" s="4">
        <f t="shared" ref="L67:L102" si="17">+IF(J67="Si",+IF(+(E67*G67/K67)-INT(E67*G67/K67)&gt;0,+INT(E67*G67/K67)+1,+INT(E67*G67/K67)),+IF(J67="No",G67,"Declarar presentacion"))</f>
        <v>20</v>
      </c>
      <c r="N67">
        <f t="shared" si="9"/>
        <v>0</v>
      </c>
      <c r="P67">
        <f t="shared" si="10"/>
        <v>0</v>
      </c>
      <c r="Q67">
        <f t="shared" si="11"/>
        <v>0</v>
      </c>
      <c r="R67" t="str">
        <f t="shared" si="16"/>
        <v xml:space="preserve">9FU217 - Target polyspring inserts 200 µl (usable hasta 300 µl) Tamaño: 100 Uds Marca:  - Referencia: </v>
      </c>
    </row>
    <row r="68" spans="1:18" x14ac:dyDescent="0.25">
      <c r="A68" t="s">
        <v>254</v>
      </c>
      <c r="B68" s="27" t="s">
        <v>246</v>
      </c>
      <c r="C68" t="s">
        <v>255</v>
      </c>
      <c r="E68">
        <v>100</v>
      </c>
      <c r="F68" t="s">
        <v>220</v>
      </c>
      <c r="G68">
        <v>24</v>
      </c>
      <c r="J68" s="13" t="s">
        <v>19</v>
      </c>
      <c r="L68" s="4">
        <f t="shared" si="17"/>
        <v>24</v>
      </c>
      <c r="N68">
        <f t="shared" si="9"/>
        <v>0</v>
      </c>
      <c r="P68">
        <f t="shared" si="10"/>
        <v>0</v>
      </c>
      <c r="Q68">
        <f t="shared" si="11"/>
        <v>0</v>
      </c>
      <c r="R68" t="str">
        <f t="shared" si="16"/>
        <v xml:space="preserve">9FU276 - Blue screw cap (9-425) with bonded ilicone/Red PTFE Pre-Slit Tamaño: 100 Uds Marca:  - Referencia: </v>
      </c>
    </row>
    <row r="69" spans="1:18" x14ac:dyDescent="0.25">
      <c r="A69" t="s">
        <v>256</v>
      </c>
      <c r="B69" s="27" t="s">
        <v>246</v>
      </c>
      <c r="C69" t="s">
        <v>257</v>
      </c>
      <c r="E69">
        <v>100</v>
      </c>
      <c r="F69" t="s">
        <v>220</v>
      </c>
      <c r="G69">
        <v>1</v>
      </c>
      <c r="J69" s="13" t="s">
        <v>19</v>
      </c>
      <c r="L69" s="4">
        <f t="shared" si="17"/>
        <v>1</v>
      </c>
      <c r="N69">
        <f t="shared" si="9"/>
        <v>0</v>
      </c>
      <c r="P69">
        <f t="shared" si="10"/>
        <v>0</v>
      </c>
      <c r="Q69">
        <f t="shared" si="11"/>
        <v>0</v>
      </c>
      <c r="R69" t="str">
        <f t="shared" si="16"/>
        <v xml:space="preserve">9FU258 - 20 mm Assem Septum &amp; Presure RLS Seal Tamaño: 100 Uds Marca:  - Referencia: </v>
      </c>
    </row>
    <row r="70" spans="1:18" x14ac:dyDescent="0.25">
      <c r="A70" t="s">
        <v>258</v>
      </c>
      <c r="B70" s="27" t="s">
        <v>259</v>
      </c>
      <c r="C70" t="s">
        <v>260</v>
      </c>
      <c r="D70" t="s">
        <v>261</v>
      </c>
      <c r="E70">
        <v>450</v>
      </c>
      <c r="F70" t="s">
        <v>262</v>
      </c>
      <c r="G70">
        <v>12</v>
      </c>
      <c r="J70" s="13" t="s">
        <v>19</v>
      </c>
      <c r="K70" s="4"/>
      <c r="L70" s="4">
        <f t="shared" si="17"/>
        <v>12</v>
      </c>
      <c r="N70">
        <f t="shared" ref="N70:N101" si="18">+L70*M70</f>
        <v>0</v>
      </c>
      <c r="P70">
        <f t="shared" ref="P70:P101" si="19">+M70*(1-O70)</f>
        <v>0</v>
      </c>
      <c r="Q70">
        <f t="shared" ref="Q70:Q101" si="20">+L70*P70</f>
        <v>0</v>
      </c>
      <c r="R70" t="str">
        <f t="shared" ref="R70:R102" si="21">+C70&amp;" - "&amp;D70&amp;" Tamaño: "&amp;E70&amp;" "&amp;F70&amp;" Marca: "&amp;H70&amp;" - Referencia: "&amp;I70</f>
        <v xml:space="preserve">Bote plástico 125 cc (1) - No estéril Tamaño: 450 Uds. Marca:  - Referencia: </v>
      </c>
    </row>
    <row r="71" spans="1:18" x14ac:dyDescent="0.25">
      <c r="A71" t="s">
        <v>263</v>
      </c>
      <c r="B71" s="27" t="s">
        <v>259</v>
      </c>
      <c r="C71" t="s">
        <v>264</v>
      </c>
      <c r="D71" t="s">
        <v>261</v>
      </c>
      <c r="E71">
        <v>600</v>
      </c>
      <c r="F71" t="s">
        <v>262</v>
      </c>
      <c r="G71">
        <v>20</v>
      </c>
      <c r="J71" s="13" t="s">
        <v>19</v>
      </c>
      <c r="K71" s="4"/>
      <c r="L71" s="4">
        <f t="shared" si="17"/>
        <v>20</v>
      </c>
      <c r="N71">
        <f t="shared" si="18"/>
        <v>0</v>
      </c>
      <c r="P71">
        <f t="shared" si="19"/>
        <v>0</v>
      </c>
      <c r="Q71">
        <f t="shared" si="20"/>
        <v>0</v>
      </c>
      <c r="R71" t="str">
        <f t="shared" si="21"/>
        <v xml:space="preserve">Botes de 60 cc (1) - No estéril Tamaño: 600 Uds. Marca:  - Referencia: </v>
      </c>
    </row>
    <row r="72" spans="1:18" x14ac:dyDescent="0.25">
      <c r="A72" t="s">
        <v>265</v>
      </c>
      <c r="B72" s="27" t="s">
        <v>259</v>
      </c>
      <c r="C72" t="s">
        <v>266</v>
      </c>
      <c r="E72">
        <v>500</v>
      </c>
      <c r="F72" t="s">
        <v>262</v>
      </c>
      <c r="G72">
        <v>16</v>
      </c>
      <c r="J72" s="13" t="s">
        <v>19</v>
      </c>
      <c r="K72" s="4"/>
      <c r="L72" s="4">
        <f t="shared" si="17"/>
        <v>16</v>
      </c>
      <c r="N72">
        <f t="shared" si="18"/>
        <v>0</v>
      </c>
      <c r="P72">
        <f t="shared" si="19"/>
        <v>0</v>
      </c>
      <c r="Q72">
        <f t="shared" si="20"/>
        <v>0</v>
      </c>
      <c r="R72" t="str">
        <f t="shared" si="21"/>
        <v xml:space="preserve">Tubos de polipropileno 15 x  95 (1) -  Tamaño: 500 Uds. Marca:  - Referencia: </v>
      </c>
    </row>
    <row r="73" spans="1:18" x14ac:dyDescent="0.25">
      <c r="A73" t="s">
        <v>267</v>
      </c>
      <c r="B73" s="27" t="s">
        <v>259</v>
      </c>
      <c r="C73" t="s">
        <v>268</v>
      </c>
      <c r="D73" t="s">
        <v>269</v>
      </c>
      <c r="E73">
        <v>480</v>
      </c>
      <c r="F73" t="s">
        <v>262</v>
      </c>
      <c r="G73">
        <v>4</v>
      </c>
      <c r="J73" s="13" t="s">
        <v>19</v>
      </c>
      <c r="K73" s="4"/>
      <c r="L73" s="4">
        <f t="shared" si="17"/>
        <v>4</v>
      </c>
      <c r="N73">
        <f t="shared" si="18"/>
        <v>0</v>
      </c>
      <c r="P73">
        <f t="shared" si="19"/>
        <v>0</v>
      </c>
      <c r="Q73">
        <f t="shared" si="20"/>
        <v>0</v>
      </c>
      <c r="R73" t="str">
        <f t="shared" si="21"/>
        <v xml:space="preserve">Placas Petri - 90 mm de diámetro (1) - Estéril Tamaño: 480 Uds. Marca:  - Referencia: </v>
      </c>
    </row>
    <row r="74" spans="1:18" x14ac:dyDescent="0.25">
      <c r="A74" t="s">
        <v>270</v>
      </c>
      <c r="B74" s="27" t="s">
        <v>259</v>
      </c>
      <c r="C74" t="s">
        <v>271</v>
      </c>
      <c r="E74">
        <v>2500</v>
      </c>
      <c r="F74" t="s">
        <v>262</v>
      </c>
      <c r="G74">
        <v>4</v>
      </c>
      <c r="J74" s="13" t="s">
        <v>19</v>
      </c>
      <c r="K74" s="4"/>
      <c r="L74" s="4">
        <f t="shared" si="17"/>
        <v>4</v>
      </c>
      <c r="N74">
        <f t="shared" si="18"/>
        <v>0</v>
      </c>
      <c r="P74">
        <f t="shared" si="19"/>
        <v>0</v>
      </c>
      <c r="Q74">
        <f t="shared" si="20"/>
        <v>0</v>
      </c>
      <c r="R74" t="str">
        <f t="shared" si="21"/>
        <v xml:space="preserve">Tapones polipropileno para tubos de 15 mm (1) -  Tamaño: 2500 Uds. Marca:  - Referencia: </v>
      </c>
    </row>
    <row r="75" spans="1:18" x14ac:dyDescent="0.25">
      <c r="A75" t="s">
        <v>272</v>
      </c>
      <c r="B75" s="27" t="s">
        <v>259</v>
      </c>
      <c r="C75" t="s">
        <v>273</v>
      </c>
      <c r="D75" t="s">
        <v>261</v>
      </c>
      <c r="E75">
        <v>500</v>
      </c>
      <c r="F75" t="s">
        <v>262</v>
      </c>
      <c r="G75">
        <v>1</v>
      </c>
      <c r="J75" s="13" t="s">
        <v>19</v>
      </c>
      <c r="K75" s="4"/>
      <c r="L75" s="4">
        <f t="shared" si="17"/>
        <v>1</v>
      </c>
      <c r="N75">
        <f t="shared" si="18"/>
        <v>0</v>
      </c>
      <c r="P75">
        <f t="shared" si="19"/>
        <v>0</v>
      </c>
      <c r="Q75">
        <f t="shared" si="20"/>
        <v>0</v>
      </c>
      <c r="R75" t="str">
        <f t="shared" si="21"/>
        <v xml:space="preserve">Tubos Falcon  50 ml con falda - No estéril Tamaño: 500 Uds. Marca:  - Referencia: </v>
      </c>
    </row>
    <row r="76" spans="1:18" x14ac:dyDescent="0.25">
      <c r="A76" t="s">
        <v>274</v>
      </c>
      <c r="B76" s="27" t="s">
        <v>259</v>
      </c>
      <c r="C76" t="s">
        <v>275</v>
      </c>
      <c r="E76">
        <v>1</v>
      </c>
      <c r="F76" t="s">
        <v>262</v>
      </c>
      <c r="G76">
        <v>2</v>
      </c>
      <c r="J76" s="13" t="s">
        <v>19</v>
      </c>
      <c r="K76" s="4"/>
      <c r="L76" s="4">
        <f t="shared" si="17"/>
        <v>2</v>
      </c>
      <c r="N76">
        <f t="shared" si="18"/>
        <v>0</v>
      </c>
      <c r="P76">
        <f t="shared" si="19"/>
        <v>0</v>
      </c>
      <c r="Q76">
        <f t="shared" si="20"/>
        <v>0</v>
      </c>
      <c r="R76" t="str">
        <f t="shared" si="21"/>
        <v xml:space="preserve">Cinta indicadora de esterilidad -  Tamaño: 1 Uds. Marca:  - Referencia: </v>
      </c>
    </row>
    <row r="77" spans="1:18" x14ac:dyDescent="0.25">
      <c r="A77" t="s">
        <v>276</v>
      </c>
      <c r="B77" s="27" t="s">
        <v>259</v>
      </c>
      <c r="C77" t="s">
        <v>277</v>
      </c>
      <c r="E77">
        <v>100</v>
      </c>
      <c r="F77" t="s">
        <v>262</v>
      </c>
      <c r="G77">
        <v>2</v>
      </c>
      <c r="J77" s="13" t="s">
        <v>19</v>
      </c>
      <c r="K77" s="4"/>
      <c r="L77" s="4">
        <f t="shared" si="17"/>
        <v>2</v>
      </c>
      <c r="N77">
        <f t="shared" si="18"/>
        <v>0</v>
      </c>
      <c r="P77">
        <f t="shared" si="19"/>
        <v>0</v>
      </c>
      <c r="Q77">
        <f t="shared" si="20"/>
        <v>0</v>
      </c>
      <c r="R77" t="str">
        <f t="shared" si="21"/>
        <v xml:space="preserve">Bolsas para autoclave 3 litros - 255 x 400 mm -  Tamaño: 100 Uds. Marca:  - Referencia: </v>
      </c>
    </row>
    <row r="78" spans="1:18" x14ac:dyDescent="0.25">
      <c r="A78" t="s">
        <v>278</v>
      </c>
      <c r="B78" s="27" t="s">
        <v>259</v>
      </c>
      <c r="C78" t="s">
        <v>279</v>
      </c>
      <c r="E78">
        <v>100</v>
      </c>
      <c r="F78" t="s">
        <v>262</v>
      </c>
      <c r="G78">
        <v>5</v>
      </c>
      <c r="J78" s="13" t="s">
        <v>19</v>
      </c>
      <c r="K78" s="4"/>
      <c r="L78" s="4">
        <f t="shared" si="17"/>
        <v>5</v>
      </c>
      <c r="N78">
        <f t="shared" si="18"/>
        <v>0</v>
      </c>
      <c r="P78">
        <f t="shared" si="19"/>
        <v>0</v>
      </c>
      <c r="Q78">
        <f t="shared" si="20"/>
        <v>0</v>
      </c>
      <c r="R78" t="str">
        <f t="shared" si="21"/>
        <v xml:space="preserve">Cubre objetos - 24 x 60 mm -  Tamaño: 100 Uds. Marca:  - Referencia: </v>
      </c>
    </row>
    <row r="79" spans="1:18" x14ac:dyDescent="0.25">
      <c r="A79" t="s">
        <v>280</v>
      </c>
      <c r="B79" s="27" t="s">
        <v>259</v>
      </c>
      <c r="C79" t="s">
        <v>281</v>
      </c>
      <c r="E79">
        <v>100</v>
      </c>
      <c r="F79" t="s">
        <v>262</v>
      </c>
      <c r="G79">
        <v>6</v>
      </c>
      <c r="J79" s="13" t="s">
        <v>19</v>
      </c>
      <c r="K79" s="4"/>
      <c r="L79" s="4">
        <f t="shared" si="17"/>
        <v>6</v>
      </c>
      <c r="N79">
        <f t="shared" si="18"/>
        <v>0</v>
      </c>
      <c r="P79">
        <f t="shared" si="19"/>
        <v>0</v>
      </c>
      <c r="Q79">
        <f t="shared" si="20"/>
        <v>0</v>
      </c>
      <c r="R79" t="str">
        <f t="shared" si="21"/>
        <v xml:space="preserve">Porta objetos -  76 x 26 mm -  Tamaño: 100 Uds. Marca:  - Referencia: </v>
      </c>
    </row>
    <row r="80" spans="1:18" x14ac:dyDescent="0.25">
      <c r="A80" t="s">
        <v>282</v>
      </c>
      <c r="B80" s="27" t="s">
        <v>259</v>
      </c>
      <c r="C80" t="s">
        <v>283</v>
      </c>
      <c r="E80">
        <v>500</v>
      </c>
      <c r="F80" t="s">
        <v>262</v>
      </c>
      <c r="G80">
        <v>4</v>
      </c>
      <c r="J80" s="13" t="s">
        <v>19</v>
      </c>
      <c r="K80" s="4"/>
      <c r="L80" s="4">
        <f t="shared" si="17"/>
        <v>4</v>
      </c>
      <c r="N80">
        <f t="shared" si="18"/>
        <v>0</v>
      </c>
      <c r="P80">
        <f t="shared" si="19"/>
        <v>0</v>
      </c>
      <c r="Q80">
        <f t="shared" si="20"/>
        <v>0</v>
      </c>
      <c r="R80" t="str">
        <f t="shared" si="21"/>
        <v xml:space="preserve">Tubos microcentrifuga  de polipropileno 2,0 ml (1) (2) -  Tamaño: 500 Uds. Marca:  - Referencia: </v>
      </c>
    </row>
    <row r="81" spans="1:18" x14ac:dyDescent="0.25">
      <c r="A81" t="s">
        <v>284</v>
      </c>
      <c r="B81" s="27" t="s">
        <v>259</v>
      </c>
      <c r="C81" t="s">
        <v>285</v>
      </c>
      <c r="E81">
        <v>500</v>
      </c>
      <c r="F81" t="s">
        <v>262</v>
      </c>
      <c r="G81">
        <v>16</v>
      </c>
      <c r="J81" s="13" t="s">
        <v>19</v>
      </c>
      <c r="K81" s="4"/>
      <c r="L81" s="4">
        <f t="shared" si="17"/>
        <v>16</v>
      </c>
      <c r="N81">
        <f t="shared" si="18"/>
        <v>0</v>
      </c>
      <c r="P81">
        <f t="shared" si="19"/>
        <v>0</v>
      </c>
      <c r="Q81">
        <f t="shared" si="20"/>
        <v>0</v>
      </c>
      <c r="R81" t="str">
        <f t="shared" si="21"/>
        <v xml:space="preserve">Tubos microcentrifuga  de polipropileno 1,5 ml (1) (2) -  Tamaño: 500 Uds. Marca:  - Referencia: </v>
      </c>
    </row>
    <row r="82" spans="1:18" x14ac:dyDescent="0.25">
      <c r="A82" t="s">
        <v>286</v>
      </c>
      <c r="B82" s="27" t="s">
        <v>259</v>
      </c>
      <c r="C82" t="s">
        <v>287</v>
      </c>
      <c r="E82">
        <v>250</v>
      </c>
      <c r="F82" t="s">
        <v>262</v>
      </c>
      <c r="G82">
        <v>3</v>
      </c>
      <c r="J82" s="13" t="s">
        <v>19</v>
      </c>
      <c r="K82" s="4"/>
      <c r="L82" s="4">
        <f t="shared" si="17"/>
        <v>3</v>
      </c>
      <c r="N82">
        <f t="shared" si="18"/>
        <v>0</v>
      </c>
      <c r="P82">
        <f t="shared" si="19"/>
        <v>0</v>
      </c>
      <c r="Q82">
        <f t="shared" si="20"/>
        <v>0</v>
      </c>
      <c r="R82" t="str">
        <f t="shared" si="21"/>
        <v xml:space="preserve">Pipetas pasteur plástico 3 ml -  Tamaño: 250 Uds. Marca:  - Referencia: </v>
      </c>
    </row>
    <row r="83" spans="1:18" x14ac:dyDescent="0.25">
      <c r="A83" t="s">
        <v>288</v>
      </c>
      <c r="B83" s="27" t="s">
        <v>259</v>
      </c>
      <c r="C83" t="s">
        <v>289</v>
      </c>
      <c r="E83">
        <v>250</v>
      </c>
      <c r="F83" t="s">
        <v>262</v>
      </c>
      <c r="G83">
        <v>10</v>
      </c>
      <c r="J83" s="13" t="s">
        <v>19</v>
      </c>
      <c r="K83" s="4"/>
      <c r="L83" s="4">
        <f t="shared" si="17"/>
        <v>10</v>
      </c>
      <c r="N83">
        <f t="shared" si="18"/>
        <v>0</v>
      </c>
      <c r="P83">
        <f t="shared" si="19"/>
        <v>0</v>
      </c>
      <c r="Q83">
        <f t="shared" si="20"/>
        <v>0</v>
      </c>
      <c r="R83" t="str">
        <f t="shared" si="21"/>
        <v xml:space="preserve">Pipetas pasteur de vidrio 150-200 mm -  Tamaño: 250 Uds. Marca:  - Referencia: </v>
      </c>
    </row>
    <row r="84" spans="1:18" x14ac:dyDescent="0.25">
      <c r="A84" t="s">
        <v>290</v>
      </c>
      <c r="B84" s="27" t="s">
        <v>259</v>
      </c>
      <c r="C84" t="s">
        <v>291</v>
      </c>
      <c r="D84" t="s">
        <v>261</v>
      </c>
      <c r="E84">
        <v>500</v>
      </c>
      <c r="F84" t="s">
        <v>262</v>
      </c>
      <c r="G84">
        <v>6</v>
      </c>
      <c r="J84" s="13" t="s">
        <v>19</v>
      </c>
      <c r="K84" s="4"/>
      <c r="L84" s="4">
        <f t="shared" si="17"/>
        <v>6</v>
      </c>
      <c r="N84">
        <f t="shared" si="18"/>
        <v>0</v>
      </c>
      <c r="P84">
        <f t="shared" si="19"/>
        <v>0</v>
      </c>
      <c r="Q84">
        <f t="shared" si="20"/>
        <v>0</v>
      </c>
      <c r="R84" t="str">
        <f t="shared" si="21"/>
        <v xml:space="preserve">Tubos falcon de 50 ml sin falda (1) - No estéril Tamaño: 500 Uds. Marca:  - Referencia: </v>
      </c>
    </row>
    <row r="85" spans="1:18" x14ac:dyDescent="0.25">
      <c r="A85" t="s">
        <v>292</v>
      </c>
      <c r="B85" s="27" t="s">
        <v>259</v>
      </c>
      <c r="C85" t="s">
        <v>293</v>
      </c>
      <c r="E85">
        <v>100</v>
      </c>
      <c r="F85" t="s">
        <v>262</v>
      </c>
      <c r="G85">
        <v>30</v>
      </c>
      <c r="J85" s="13" t="s">
        <v>19</v>
      </c>
      <c r="K85" s="4"/>
      <c r="L85" s="4">
        <f t="shared" si="17"/>
        <v>30</v>
      </c>
      <c r="N85">
        <f t="shared" si="18"/>
        <v>0</v>
      </c>
      <c r="P85">
        <f t="shared" si="19"/>
        <v>0</v>
      </c>
      <c r="Q85">
        <f t="shared" si="20"/>
        <v>0</v>
      </c>
      <c r="R85" t="str">
        <f t="shared" si="21"/>
        <v xml:space="preserve">Jeringas 2 ml (1) -  Tamaño: 100 Uds. Marca:  - Referencia: </v>
      </c>
    </row>
    <row r="86" spans="1:18" x14ac:dyDescent="0.25">
      <c r="A86" t="s">
        <v>294</v>
      </c>
      <c r="B86" s="27" t="s">
        <v>259</v>
      </c>
      <c r="C86" t="s">
        <v>295</v>
      </c>
      <c r="E86">
        <v>1</v>
      </c>
      <c r="F86" t="s">
        <v>262</v>
      </c>
      <c r="G86">
        <v>10</v>
      </c>
      <c r="J86" s="13" t="s">
        <v>19</v>
      </c>
      <c r="K86" s="4"/>
      <c r="L86" s="4">
        <f t="shared" si="17"/>
        <v>10</v>
      </c>
      <c r="N86">
        <f t="shared" si="18"/>
        <v>0</v>
      </c>
      <c r="P86">
        <f t="shared" si="19"/>
        <v>0</v>
      </c>
      <c r="Q86">
        <f t="shared" si="20"/>
        <v>0</v>
      </c>
      <c r="R86" t="str">
        <f t="shared" si="21"/>
        <v xml:space="preserve">Caja de congelación 16 x 16 para tubos eppendof -  Tamaño: 1 Uds. Marca:  - Referencia: </v>
      </c>
    </row>
    <row r="87" spans="1:18" x14ac:dyDescent="0.25">
      <c r="A87" t="s">
        <v>296</v>
      </c>
      <c r="B87" s="27" t="s">
        <v>259</v>
      </c>
      <c r="C87" t="s">
        <v>297</v>
      </c>
      <c r="E87">
        <v>1000</v>
      </c>
      <c r="F87" t="s">
        <v>262</v>
      </c>
      <c r="G87">
        <v>4</v>
      </c>
      <c r="J87" s="13" t="s">
        <v>19</v>
      </c>
      <c r="K87" s="4"/>
      <c r="L87" s="4">
        <f t="shared" si="17"/>
        <v>4</v>
      </c>
      <c r="N87">
        <f t="shared" si="18"/>
        <v>0</v>
      </c>
      <c r="P87">
        <f t="shared" si="19"/>
        <v>0</v>
      </c>
      <c r="Q87">
        <f t="shared" si="20"/>
        <v>0</v>
      </c>
      <c r="R87" t="str">
        <f t="shared" si="21"/>
        <v xml:space="preserve">Vial en copa de cuatro ml  (1) -  Tamaño: 1000 Uds. Marca:  - Referencia: </v>
      </c>
    </row>
    <row r="88" spans="1:18" x14ac:dyDescent="0.25">
      <c r="A88" t="s">
        <v>298</v>
      </c>
      <c r="B88" s="27" t="s">
        <v>259</v>
      </c>
      <c r="C88" t="s">
        <v>299</v>
      </c>
      <c r="D88" t="s">
        <v>300</v>
      </c>
      <c r="E88">
        <v>500</v>
      </c>
      <c r="F88" t="s">
        <v>262</v>
      </c>
      <c r="G88">
        <v>1</v>
      </c>
      <c r="J88" s="13" t="s">
        <v>19</v>
      </c>
      <c r="K88" s="4"/>
      <c r="L88" s="4">
        <f t="shared" si="17"/>
        <v>1</v>
      </c>
      <c r="N88">
        <f t="shared" si="18"/>
        <v>0</v>
      </c>
      <c r="P88">
        <f t="shared" si="19"/>
        <v>0</v>
      </c>
      <c r="Q88">
        <f t="shared" si="20"/>
        <v>0</v>
      </c>
      <c r="R88" t="str">
        <f t="shared" si="21"/>
        <v xml:space="preserve">Tubos cónicos 15ml -  estériles y RNAsa free Tamaño: 500 Uds. Marca:  - Referencia: </v>
      </c>
    </row>
    <row r="89" spans="1:18" x14ac:dyDescent="0.25">
      <c r="A89" t="s">
        <v>301</v>
      </c>
      <c r="B89" s="27" t="s">
        <v>302</v>
      </c>
      <c r="C89" t="s">
        <v>303</v>
      </c>
      <c r="E89">
        <v>1000</v>
      </c>
      <c r="F89" t="s">
        <v>262</v>
      </c>
      <c r="G89">
        <v>20</v>
      </c>
      <c r="J89" s="13" t="s">
        <v>19</v>
      </c>
      <c r="K89" s="4"/>
      <c r="L89" s="4">
        <f t="shared" si="17"/>
        <v>20</v>
      </c>
      <c r="N89">
        <f t="shared" si="18"/>
        <v>0</v>
      </c>
      <c r="P89">
        <f t="shared" si="19"/>
        <v>0</v>
      </c>
      <c r="Q89">
        <f t="shared" si="20"/>
        <v>0</v>
      </c>
      <c r="R89" t="str">
        <f t="shared" si="21"/>
        <v xml:space="preserve">Puntas de pipeta blancas de 10 µl -  Tamaño: 1000 Uds. Marca:  - Referencia: </v>
      </c>
    </row>
    <row r="90" spans="1:18" x14ac:dyDescent="0.25">
      <c r="A90" t="s">
        <v>304</v>
      </c>
      <c r="B90" s="27" t="s">
        <v>302</v>
      </c>
      <c r="C90" t="s">
        <v>305</v>
      </c>
      <c r="E90">
        <v>25000</v>
      </c>
      <c r="F90" t="s">
        <v>262</v>
      </c>
      <c r="G90">
        <v>2</v>
      </c>
      <c r="J90" s="13" t="s">
        <v>19</v>
      </c>
      <c r="L90" s="4">
        <f t="shared" si="17"/>
        <v>2</v>
      </c>
      <c r="N90">
        <f t="shared" si="18"/>
        <v>0</v>
      </c>
      <c r="P90">
        <f t="shared" si="19"/>
        <v>0</v>
      </c>
      <c r="Q90">
        <f t="shared" si="20"/>
        <v>0</v>
      </c>
      <c r="R90" t="str">
        <f t="shared" si="21"/>
        <v xml:space="preserve">Puntas de pipeta amarillas de 300 µl -  Tamaño: 25000 Uds. Marca:  - Referencia: </v>
      </c>
    </row>
    <row r="91" spans="1:18" x14ac:dyDescent="0.25">
      <c r="A91" t="s">
        <v>306</v>
      </c>
      <c r="B91" s="27" t="s">
        <v>302</v>
      </c>
      <c r="C91" t="s">
        <v>307</v>
      </c>
      <c r="E91">
        <v>10000</v>
      </c>
      <c r="F91" t="s">
        <v>262</v>
      </c>
      <c r="G91">
        <v>1</v>
      </c>
      <c r="J91" s="13" t="s">
        <v>19</v>
      </c>
      <c r="L91" s="4">
        <f t="shared" si="17"/>
        <v>1</v>
      </c>
      <c r="N91">
        <f t="shared" si="18"/>
        <v>0</v>
      </c>
      <c r="P91">
        <f t="shared" si="19"/>
        <v>0</v>
      </c>
      <c r="Q91">
        <f t="shared" si="20"/>
        <v>0</v>
      </c>
      <c r="R91" t="str">
        <f t="shared" si="21"/>
        <v xml:space="preserve">Puntas de pipeta azules de 1000 µl -  Tamaño: 10000 Uds. Marca:  - Referencia: </v>
      </c>
    </row>
    <row r="92" spans="1:18" x14ac:dyDescent="0.25">
      <c r="A92" t="s">
        <v>308</v>
      </c>
      <c r="B92" s="27" t="s">
        <v>302</v>
      </c>
      <c r="C92" t="s">
        <v>309</v>
      </c>
      <c r="E92">
        <v>960</v>
      </c>
      <c r="F92" t="s">
        <v>262</v>
      </c>
      <c r="G92">
        <v>8</v>
      </c>
      <c r="J92" s="13" t="s">
        <v>19</v>
      </c>
      <c r="L92" s="4">
        <f t="shared" si="17"/>
        <v>8</v>
      </c>
      <c r="N92">
        <f t="shared" si="18"/>
        <v>0</v>
      </c>
      <c r="P92">
        <f t="shared" si="19"/>
        <v>0</v>
      </c>
      <c r="Q92">
        <f t="shared" si="20"/>
        <v>0</v>
      </c>
      <c r="R92" t="str">
        <f t="shared" si="21"/>
        <v xml:space="preserve">Puntas de pipeta con filtro estériles 20-200ul -  Tamaño: 960 Uds. Marca:  - Referencia: </v>
      </c>
    </row>
    <row r="93" spans="1:18" x14ac:dyDescent="0.25">
      <c r="A93" t="s">
        <v>310</v>
      </c>
      <c r="B93" s="27" t="s">
        <v>302</v>
      </c>
      <c r="C93" t="s">
        <v>311</v>
      </c>
      <c r="E93">
        <v>960</v>
      </c>
      <c r="F93" t="s">
        <v>262</v>
      </c>
      <c r="G93">
        <v>6</v>
      </c>
      <c r="J93" s="13" t="s">
        <v>19</v>
      </c>
      <c r="L93" s="4">
        <f t="shared" si="17"/>
        <v>6</v>
      </c>
      <c r="N93">
        <f t="shared" si="18"/>
        <v>0</v>
      </c>
      <c r="P93">
        <f t="shared" si="19"/>
        <v>0</v>
      </c>
      <c r="Q93">
        <f t="shared" si="20"/>
        <v>0</v>
      </c>
      <c r="R93" t="str">
        <f t="shared" si="21"/>
        <v xml:space="preserve">Puntas de pipeta con filtro estériles 100-1000 µl -  Tamaño: 960 Uds. Marca:  - Referencia: </v>
      </c>
    </row>
    <row r="94" spans="1:18" x14ac:dyDescent="0.25">
      <c r="A94" t="s">
        <v>312</v>
      </c>
      <c r="B94" s="27" t="s">
        <v>302</v>
      </c>
      <c r="C94" t="s">
        <v>313</v>
      </c>
      <c r="E94">
        <v>960</v>
      </c>
      <c r="F94" t="s">
        <v>262</v>
      </c>
      <c r="G94">
        <v>9</v>
      </c>
      <c r="J94" s="13" t="s">
        <v>19</v>
      </c>
      <c r="L94" s="4">
        <f t="shared" si="17"/>
        <v>9</v>
      </c>
      <c r="N94">
        <f t="shared" si="18"/>
        <v>0</v>
      </c>
      <c r="P94">
        <f t="shared" si="19"/>
        <v>0</v>
      </c>
      <c r="Q94">
        <f t="shared" si="20"/>
        <v>0</v>
      </c>
      <c r="R94" t="str">
        <f t="shared" si="21"/>
        <v xml:space="preserve">Puntas de pipeta con filtro estériles 1- 20 µl -  Tamaño: 960 Uds. Marca:  - Referencia: </v>
      </c>
    </row>
    <row r="95" spans="1:18" x14ac:dyDescent="0.25">
      <c r="A95" t="s">
        <v>314</v>
      </c>
      <c r="B95" s="27" t="s">
        <v>302</v>
      </c>
      <c r="C95" t="s">
        <v>315</v>
      </c>
      <c r="E95">
        <v>200</v>
      </c>
      <c r="F95" t="s">
        <v>262</v>
      </c>
      <c r="G95">
        <v>2</v>
      </c>
      <c r="J95" s="13" t="s">
        <v>19</v>
      </c>
      <c r="L95" s="4">
        <f t="shared" si="17"/>
        <v>2</v>
      </c>
      <c r="N95">
        <f t="shared" si="18"/>
        <v>0</v>
      </c>
      <c r="P95">
        <f t="shared" si="19"/>
        <v>0</v>
      </c>
      <c r="Q95">
        <f t="shared" si="20"/>
        <v>0</v>
      </c>
      <c r="R95" t="str">
        <f t="shared" si="21"/>
        <v xml:space="preserve">Puntas de pipeta de 10 ml -  Tamaño: 200 Uds. Marca:  - Referencia: </v>
      </c>
    </row>
    <row r="96" spans="1:18" x14ac:dyDescent="0.25">
      <c r="A96" t="s">
        <v>316</v>
      </c>
      <c r="B96" s="27" t="s">
        <v>302</v>
      </c>
      <c r="C96" t="s">
        <v>317</v>
      </c>
      <c r="E96">
        <v>960</v>
      </c>
      <c r="F96" t="s">
        <v>262</v>
      </c>
      <c r="G96">
        <v>16</v>
      </c>
      <c r="J96" s="13" t="s">
        <v>19</v>
      </c>
      <c r="L96" s="4">
        <f t="shared" si="17"/>
        <v>16</v>
      </c>
      <c r="N96">
        <f t="shared" si="18"/>
        <v>0</v>
      </c>
      <c r="P96">
        <f t="shared" si="19"/>
        <v>0</v>
      </c>
      <c r="Q96">
        <f t="shared" si="20"/>
        <v>0</v>
      </c>
      <c r="R96" t="str">
        <f t="shared" si="21"/>
        <v xml:space="preserve">Puntas con filtro estériles 0,1-10 µl largas -  Tamaño: 960 Uds. Marca:  - Referencia: </v>
      </c>
    </row>
    <row r="97" spans="1:18" x14ac:dyDescent="0.25">
      <c r="A97" t="s">
        <v>318</v>
      </c>
      <c r="B97" s="27" t="s">
        <v>319</v>
      </c>
      <c r="C97" t="s">
        <v>320</v>
      </c>
      <c r="D97" t="s">
        <v>321</v>
      </c>
      <c r="E97">
        <v>1000</v>
      </c>
      <c r="F97" t="s">
        <v>105</v>
      </c>
      <c r="G97">
        <v>36</v>
      </c>
      <c r="J97" s="13" t="s">
        <v>19</v>
      </c>
      <c r="K97" s="4"/>
      <c r="L97" s="4">
        <f t="shared" si="17"/>
        <v>36</v>
      </c>
      <c r="N97">
        <f t="shared" si="18"/>
        <v>0</v>
      </c>
      <c r="P97">
        <f t="shared" si="19"/>
        <v>0</v>
      </c>
      <c r="Q97">
        <f t="shared" si="20"/>
        <v>0</v>
      </c>
      <c r="R97" t="str">
        <f t="shared" si="21"/>
        <v xml:space="preserve">Acetona - &gt; 99,6 % Tamaño: 1000 mL Marca:  - Referencia: </v>
      </c>
    </row>
    <row r="98" spans="1:18" x14ac:dyDescent="0.25">
      <c r="A98" t="s">
        <v>322</v>
      </c>
      <c r="B98" s="27" t="s">
        <v>319</v>
      </c>
      <c r="C98" t="s">
        <v>323</v>
      </c>
      <c r="D98" t="s">
        <v>324</v>
      </c>
      <c r="E98">
        <v>1000</v>
      </c>
      <c r="F98" t="s">
        <v>105</v>
      </c>
      <c r="G98">
        <v>24</v>
      </c>
      <c r="J98" s="13" t="s">
        <v>19</v>
      </c>
      <c r="L98" s="4">
        <f t="shared" si="17"/>
        <v>24</v>
      </c>
      <c r="N98">
        <f t="shared" si="18"/>
        <v>0</v>
      </c>
      <c r="P98">
        <f t="shared" si="19"/>
        <v>0</v>
      </c>
      <c r="Q98">
        <f t="shared" si="20"/>
        <v>0</v>
      </c>
      <c r="R98" t="str">
        <f t="shared" si="21"/>
        <v xml:space="preserve">Agua oxigenada 110 Volumenes - &gt; 33 % Tamaño: 1000 mL Marca:  - Referencia: </v>
      </c>
    </row>
    <row r="99" spans="1:18" x14ac:dyDescent="0.25">
      <c r="A99" t="s">
        <v>325</v>
      </c>
      <c r="B99" s="27" t="s">
        <v>319</v>
      </c>
      <c r="C99" t="s">
        <v>326</v>
      </c>
      <c r="D99" t="s">
        <v>327</v>
      </c>
      <c r="E99">
        <v>1000</v>
      </c>
      <c r="F99" t="s">
        <v>105</v>
      </c>
      <c r="G99">
        <v>36</v>
      </c>
      <c r="J99" s="13" t="s">
        <v>19</v>
      </c>
      <c r="L99" s="4">
        <f t="shared" si="17"/>
        <v>36</v>
      </c>
      <c r="N99">
        <f t="shared" si="18"/>
        <v>0</v>
      </c>
      <c r="P99">
        <f t="shared" si="19"/>
        <v>0</v>
      </c>
      <c r="Q99">
        <f t="shared" si="20"/>
        <v>0</v>
      </c>
      <c r="R99" t="str">
        <f t="shared" si="21"/>
        <v xml:space="preserve">Etanol - &gt; 96% Tamaño: 1000 mL Marca:  - Referencia: </v>
      </c>
    </row>
    <row r="100" spans="1:18" x14ac:dyDescent="0.25">
      <c r="A100" t="s">
        <v>328</v>
      </c>
      <c r="B100" s="27" t="s">
        <v>319</v>
      </c>
      <c r="C100" t="s">
        <v>329</v>
      </c>
      <c r="D100" t="s">
        <v>330</v>
      </c>
      <c r="E100">
        <v>5000</v>
      </c>
      <c r="F100" t="s">
        <v>105</v>
      </c>
      <c r="G100">
        <v>1</v>
      </c>
      <c r="J100" s="13" t="s">
        <v>19</v>
      </c>
      <c r="L100" s="4">
        <f t="shared" si="17"/>
        <v>1</v>
      </c>
      <c r="N100">
        <f t="shared" si="18"/>
        <v>0</v>
      </c>
      <c r="P100">
        <f t="shared" si="19"/>
        <v>0</v>
      </c>
      <c r="Q100">
        <f t="shared" si="20"/>
        <v>0</v>
      </c>
      <c r="R100" t="str">
        <f t="shared" si="21"/>
        <v xml:space="preserve">Etilenglicol - &gt; 99,3 % Tamaño: 5000 mL Marca:  - Referencia: </v>
      </c>
    </row>
    <row r="101" spans="1:18" x14ac:dyDescent="0.25">
      <c r="A101" t="s">
        <v>331</v>
      </c>
      <c r="B101" s="27" t="s">
        <v>319</v>
      </c>
      <c r="C101" t="s">
        <v>332</v>
      </c>
      <c r="D101" t="s">
        <v>191</v>
      </c>
      <c r="E101">
        <v>10000</v>
      </c>
      <c r="F101" t="s">
        <v>105</v>
      </c>
      <c r="G101">
        <v>1</v>
      </c>
      <c r="J101" s="13" t="s">
        <v>19</v>
      </c>
      <c r="L101" s="4">
        <f t="shared" si="17"/>
        <v>1</v>
      </c>
      <c r="N101">
        <f t="shared" si="18"/>
        <v>0</v>
      </c>
      <c r="P101">
        <f t="shared" si="19"/>
        <v>0</v>
      </c>
      <c r="Q101">
        <f t="shared" si="20"/>
        <v>0</v>
      </c>
      <c r="R101" t="str">
        <f t="shared" si="21"/>
        <v xml:space="preserve">Hidróxido de sodio 40 % - SV Tamaño: 10000 mL Marca:  - Referencia: </v>
      </c>
    </row>
    <row r="102" spans="1:18" x14ac:dyDescent="0.25">
      <c r="A102" t="s">
        <v>333</v>
      </c>
      <c r="B102" s="27" t="s">
        <v>319</v>
      </c>
      <c r="C102" t="s">
        <v>334</v>
      </c>
      <c r="D102" t="s">
        <v>335</v>
      </c>
      <c r="E102">
        <v>5000</v>
      </c>
      <c r="F102" t="s">
        <v>105</v>
      </c>
      <c r="G102">
        <v>4</v>
      </c>
      <c r="J102" s="13" t="s">
        <v>19</v>
      </c>
      <c r="L102" s="4">
        <f t="shared" si="17"/>
        <v>4</v>
      </c>
      <c r="N102">
        <f>+L102*M102</f>
        <v>0</v>
      </c>
      <c r="P102">
        <f>+M102*(1-O102)</f>
        <v>0</v>
      </c>
      <c r="Q102">
        <f>+L102*P102</f>
        <v>0</v>
      </c>
      <c r="R102" t="str">
        <f t="shared" si="21"/>
        <v xml:space="preserve">Tetracloroetileno - &gt;99,5 % Tamaño: 5000 mL Marca:  - Referencia: </v>
      </c>
    </row>
    <row r="103" spans="1:18" x14ac:dyDescent="0.25">
      <c r="N103">
        <f>+SUM(N2:N102)</f>
        <v>0</v>
      </c>
      <c r="Q103">
        <f>+SUM(Q2:Q102)</f>
        <v>0</v>
      </c>
    </row>
    <row r="104" spans="1:18" x14ac:dyDescent="0.25">
      <c r="P104" s="14" t="s">
        <v>90</v>
      </c>
      <c r="Q104" s="17">
        <v>35500</v>
      </c>
    </row>
    <row r="105" spans="1:18" x14ac:dyDescent="0.25">
      <c r="N105" s="14" t="s">
        <v>91</v>
      </c>
      <c r="O105" s="29" t="e">
        <f>1-(Q103/N103)</f>
        <v>#DIV/0!</v>
      </c>
    </row>
  </sheetData>
  <autoFilter ref="A1:T1"/>
  <dataValidations count="1">
    <dataValidation type="list" allowBlank="1" showInputMessage="1" showErrorMessage="1" sqref="J2:J102">
      <formula1>$S$1:$T$1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C1" workbookViewId="0">
      <selection activeCell="L2" sqref="L2"/>
    </sheetView>
  </sheetViews>
  <sheetFormatPr baseColWidth="10" defaultColWidth="9.140625" defaultRowHeight="15" x14ac:dyDescent="0.25"/>
  <cols>
    <col min="1" max="2" width="11.42578125" customWidth="1"/>
    <col min="3" max="3" width="51.42578125" customWidth="1"/>
    <col min="4" max="14" width="11.42578125" customWidth="1"/>
    <col min="15" max="15" width="11.42578125" style="28" customWidth="1"/>
    <col min="16" max="16" width="11.42578125" customWidth="1"/>
    <col min="17" max="17" width="12" bestFit="1" customWidth="1"/>
    <col min="18" max="18" width="84.28515625" bestFit="1" customWidth="1"/>
    <col min="19" max="256" width="11.42578125" customWidth="1"/>
  </cols>
  <sheetData>
    <row r="1" spans="1:20" x14ac:dyDescent="0.25">
      <c r="A1" t="s">
        <v>92</v>
      </c>
      <c r="B1" t="s">
        <v>1</v>
      </c>
      <c r="C1" t="s">
        <v>3</v>
      </c>
      <c r="D1" t="s">
        <v>93</v>
      </c>
      <c r="E1" t="s">
        <v>94</v>
      </c>
      <c r="F1" t="s">
        <v>95</v>
      </c>
      <c r="G1" t="s">
        <v>96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t="s">
        <v>12</v>
      </c>
      <c r="N1" t="s">
        <v>13</v>
      </c>
      <c r="O1" s="28" t="s">
        <v>14</v>
      </c>
      <c r="P1" t="s">
        <v>15</v>
      </c>
      <c r="Q1" t="s">
        <v>16</v>
      </c>
      <c r="R1" t="s">
        <v>17</v>
      </c>
      <c r="S1" s="16" t="s">
        <v>18</v>
      </c>
      <c r="T1" s="16" t="s">
        <v>19</v>
      </c>
    </row>
    <row r="2" spans="1:20" x14ac:dyDescent="0.25">
      <c r="A2" t="s">
        <v>336</v>
      </c>
      <c r="C2" t="s">
        <v>337</v>
      </c>
      <c r="E2">
        <v>2304</v>
      </c>
      <c r="F2" t="s">
        <v>262</v>
      </c>
      <c r="G2">
        <v>24</v>
      </c>
      <c r="J2" s="13" t="s">
        <v>19</v>
      </c>
      <c r="K2" s="4"/>
      <c r="L2" s="4">
        <f>+IF(J2="Si",+IF(+(E2*G2/K2)-INT(E2*G2/K2)&gt;0,+INT(E2*G2/K2)+1,+INT(E2*G2/K2)),+IF(J2="No",G2,"Declarar presentacion"))</f>
        <v>24</v>
      </c>
      <c r="N2">
        <f>+L2*M2</f>
        <v>0</v>
      </c>
      <c r="P2">
        <f>+M2*(1-O2)</f>
        <v>0</v>
      </c>
      <c r="Q2">
        <f>+L2*P2</f>
        <v>0</v>
      </c>
      <c r="R2" t="str">
        <f>+C2&amp;" - "&amp;D2&amp;" Tamaño: "&amp;E2&amp;" "&amp;F2&amp;" Marca: "&amp;H2&amp;" - Referencia: "&amp;I2</f>
        <v xml:space="preserve">Puntas conductivas de 10 µl para robot Tecan EVO100 -  Tamaño: 2304 Uds. Marca:  - Referencia: </v>
      </c>
    </row>
    <row r="3" spans="1:20" x14ac:dyDescent="0.25">
      <c r="A3" t="s">
        <v>338</v>
      </c>
      <c r="C3" t="s">
        <v>339</v>
      </c>
      <c r="E3">
        <v>17280</v>
      </c>
      <c r="F3" t="s">
        <v>262</v>
      </c>
      <c r="G3">
        <v>1</v>
      </c>
      <c r="J3" s="13" t="s">
        <v>19</v>
      </c>
      <c r="K3" s="4"/>
      <c r="L3" s="4">
        <f>+IF(J3="Si",+IF(+(E3*G3/K3)-INT(E3*G3/K3)&gt;0,+INT(E3*G3/K3)+1,+INT(E3*G3/K3)),+IF(J3="No",G3,"Declarar presentacion"))</f>
        <v>1</v>
      </c>
      <c r="N3">
        <f>+L3*M3</f>
        <v>0</v>
      </c>
      <c r="P3">
        <f>+M3*(1-O3)</f>
        <v>0</v>
      </c>
      <c r="Q3">
        <f>+L3*P3</f>
        <v>0</v>
      </c>
      <c r="R3" t="str">
        <f>+C3&amp;" - "&amp;D3&amp;" Tamaño: "&amp;E3&amp;" "&amp;F3&amp;" Marca: "&amp;H3&amp;" - Referencia: "&amp;I3</f>
        <v xml:space="preserve">Puntas conductivas de 200 µl para robot Tecan EVO100 -  Tamaño: 17280 Uds. Marca:  - Referencia: </v>
      </c>
    </row>
    <row r="4" spans="1:20" x14ac:dyDescent="0.25">
      <c r="C4" s="40"/>
      <c r="N4">
        <f>+SUM(N2:N3)</f>
        <v>0</v>
      </c>
      <c r="Q4">
        <f>+SUM(Q2:Q3)</f>
        <v>0</v>
      </c>
    </row>
    <row r="5" spans="1:20" x14ac:dyDescent="0.25">
      <c r="P5" s="14" t="s">
        <v>90</v>
      </c>
      <c r="Q5" s="17">
        <v>12000</v>
      </c>
    </row>
    <row r="6" spans="1:20" x14ac:dyDescent="0.25">
      <c r="N6" s="14" t="s">
        <v>91</v>
      </c>
      <c r="O6" s="29" t="e">
        <f>1-(Q4/N4)</f>
        <v>#DIV/0!</v>
      </c>
    </row>
  </sheetData>
  <dataValidations count="1">
    <dataValidation type="list" allowBlank="1" showInputMessage="1" showErrorMessage="1" sqref="J2:J3">
      <formula1>$S$1:$T$1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0"/>
  <sheetViews>
    <sheetView topLeftCell="D385" workbookViewId="0">
      <selection activeCell="G302" sqref="G302"/>
    </sheetView>
  </sheetViews>
  <sheetFormatPr baseColWidth="10" defaultColWidth="9.140625" defaultRowHeight="15" x14ac:dyDescent="0.25"/>
  <cols>
    <col min="1" max="1" width="11.42578125" customWidth="1"/>
    <col min="2" max="2" width="17.140625" customWidth="1"/>
    <col min="3" max="3" width="44.7109375" customWidth="1"/>
    <col min="4" max="4" width="11.85546875" bestFit="1" customWidth="1"/>
    <col min="5" max="5" width="11.7109375" customWidth="1"/>
    <col min="6" max="6" width="8" bestFit="1" customWidth="1"/>
    <col min="7" max="7" width="7.28515625" bestFit="1" customWidth="1"/>
    <col min="8" max="8" width="13.7109375" bestFit="1" customWidth="1"/>
    <col min="9" max="10" width="11.42578125" customWidth="1"/>
    <col min="11" max="11" width="21.85546875" bestFit="1" customWidth="1"/>
    <col min="12" max="12" width="18.85546875" bestFit="1" customWidth="1"/>
    <col min="13" max="13" width="26.140625" bestFit="1" customWidth="1"/>
    <col min="14" max="14" width="11.42578125" customWidth="1"/>
    <col min="15" max="15" width="11.42578125" style="4" customWidth="1"/>
    <col min="16" max="16" width="11.42578125" style="28" customWidth="1"/>
    <col min="17" max="17" width="12" bestFit="1" customWidth="1"/>
    <col min="18" max="18" width="11.42578125" style="4" customWidth="1"/>
    <col min="19" max="255" width="11.42578125" customWidth="1"/>
  </cols>
  <sheetData>
    <row r="1" spans="1:21" x14ac:dyDescent="0.25">
      <c r="A1" t="s">
        <v>92</v>
      </c>
      <c r="B1" t="s">
        <v>1</v>
      </c>
      <c r="C1" t="s">
        <v>3</v>
      </c>
      <c r="D1" t="s">
        <v>1531</v>
      </c>
      <c r="E1" t="s">
        <v>93</v>
      </c>
      <c r="F1" t="s">
        <v>94</v>
      </c>
      <c r="G1" t="s">
        <v>95</v>
      </c>
      <c r="H1" t="s">
        <v>96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t="s">
        <v>12</v>
      </c>
      <c r="O1" s="4" t="s">
        <v>13</v>
      </c>
      <c r="P1" s="28" t="s">
        <v>14</v>
      </c>
      <c r="Q1" t="s">
        <v>15</v>
      </c>
      <c r="R1" s="4" t="s">
        <v>16</v>
      </c>
      <c r="T1" s="16" t="s">
        <v>18</v>
      </c>
      <c r="U1" s="16" t="s">
        <v>19</v>
      </c>
    </row>
    <row r="2" spans="1:21" ht="17.25" x14ac:dyDescent="0.25">
      <c r="B2" t="s">
        <v>340</v>
      </c>
      <c r="C2" t="s">
        <v>341</v>
      </c>
      <c r="E2" t="s">
        <v>342</v>
      </c>
      <c r="F2">
        <v>1</v>
      </c>
      <c r="G2" t="s">
        <v>149</v>
      </c>
      <c r="H2">
        <v>5</v>
      </c>
      <c r="I2" s="4"/>
      <c r="J2" s="4"/>
      <c r="K2" s="13" t="s">
        <v>19</v>
      </c>
      <c r="L2" s="4"/>
      <c r="M2" s="4">
        <f>+IF(K2="Si",+IF(+(F2*H2/L2)-INT(F2*H2/L2)&gt;0,+INT(F2*H2/L2)+1,+INT(F2*H2/L2)),+IF(K2="No",H2,"Declarar presentacion"))</f>
        <v>5</v>
      </c>
      <c r="O2" s="4">
        <f>+M2*N2</f>
        <v>0</v>
      </c>
      <c r="Q2">
        <f>+N2*(1-P2)</f>
        <v>0</v>
      </c>
      <c r="R2" s="4">
        <f>+M2*Q2</f>
        <v>0</v>
      </c>
    </row>
    <row r="3" spans="1:21" ht="17.25" x14ac:dyDescent="0.25">
      <c r="C3" t="s">
        <v>343</v>
      </c>
      <c r="E3" t="s">
        <v>342</v>
      </c>
      <c r="F3">
        <v>1</v>
      </c>
      <c r="G3" t="s">
        <v>344</v>
      </c>
      <c r="H3">
        <v>5</v>
      </c>
      <c r="K3" s="13" t="s">
        <v>19</v>
      </c>
      <c r="M3" s="4">
        <f>+IF(K3="Si",+IF(+(F3*H3/L3)-INT(F3*H3/L3)&gt;0,+INT(F3*H3/L3)+1,+INT(F3*H3/L3)),+IF(K3="No",H3,"Declarar presentacion"))</f>
        <v>5</v>
      </c>
      <c r="O3" s="4">
        <f>+M3*N3</f>
        <v>0</v>
      </c>
      <c r="Q3">
        <f>+N3*(1-P3)</f>
        <v>0</v>
      </c>
      <c r="R3" s="4">
        <f>+M3*Q3</f>
        <v>0</v>
      </c>
    </row>
    <row r="4" spans="1:21" ht="17.25" x14ac:dyDescent="0.25">
      <c r="E4" t="s">
        <v>345</v>
      </c>
      <c r="K4" s="13"/>
      <c r="M4" s="4"/>
    </row>
    <row r="5" spans="1:21" ht="17.25" x14ac:dyDescent="0.25">
      <c r="E5" t="s">
        <v>346</v>
      </c>
    </row>
    <row r="6" spans="1:21" x14ac:dyDescent="0.25">
      <c r="E6" t="s">
        <v>1786</v>
      </c>
      <c r="Q6" s="14"/>
      <c r="R6" s="77"/>
    </row>
    <row r="7" spans="1:21" s="3" customFormat="1" x14ac:dyDescent="0.25">
      <c r="A7" s="19" t="s">
        <v>347</v>
      </c>
      <c r="B7" s="24" t="s">
        <v>348</v>
      </c>
      <c r="C7" s="26" t="s">
        <v>349</v>
      </c>
      <c r="D7" s="32" t="s">
        <v>351</v>
      </c>
      <c r="E7" t="s">
        <v>350</v>
      </c>
      <c r="F7" s="64">
        <v>100</v>
      </c>
      <c r="G7" s="24" t="s">
        <v>352</v>
      </c>
      <c r="H7" s="25">
        <v>1</v>
      </c>
      <c r="I7"/>
      <c r="J7"/>
      <c r="K7" s="13" t="s">
        <v>19</v>
      </c>
      <c r="L7"/>
      <c r="M7" s="4">
        <f t="shared" ref="M7:M70" si="0">+IF(K7="Si",+IF(+(F7*H7/L7)-INT(F7*H7/L7)&gt;0,+INT(F7*H7/L7)+1,+INT(F7*H7/L7)),+IF(K7="No",H7,"Declarar presentacion"))</f>
        <v>1</v>
      </c>
      <c r="N7"/>
      <c r="O7" s="4">
        <f t="shared" ref="O7:O70" si="1">+M7*N7</f>
        <v>0</v>
      </c>
      <c r="P7" s="28"/>
      <c r="Q7">
        <f t="shared" ref="Q7:Q70" si="2">+N7*(1-P7)</f>
        <v>0</v>
      </c>
      <c r="R7" s="4">
        <f t="shared" ref="R7:R70" si="3">+M7*Q7</f>
        <v>0</v>
      </c>
      <c r="S7" t="str">
        <f t="shared" ref="S7:S70" si="4">+C7&amp;" - "&amp;E7&amp;" Tamaño: "&amp;F7&amp;" "&amp;G7&amp;" Marca: "&amp;I7&amp;" - Referencia: "&amp;J7</f>
        <v xml:space="preserve">Piridafention - &gt;95% Tamaño: 100 mg Marca:  - Referencia: </v>
      </c>
      <c r="U7"/>
    </row>
    <row r="8" spans="1:21" s="3" customFormat="1" x14ac:dyDescent="0.25">
      <c r="A8" s="19" t="s">
        <v>353</v>
      </c>
      <c r="B8" s="24" t="s">
        <v>348</v>
      </c>
      <c r="C8" s="26" t="s">
        <v>354</v>
      </c>
      <c r="D8" s="33" t="s">
        <v>355</v>
      </c>
      <c r="E8" t="s">
        <v>350</v>
      </c>
      <c r="F8" s="65">
        <v>250</v>
      </c>
      <c r="G8" s="24" t="s">
        <v>352</v>
      </c>
      <c r="H8" s="25">
        <v>1</v>
      </c>
      <c r="I8"/>
      <c r="J8"/>
      <c r="K8" s="13" t="s">
        <v>19</v>
      </c>
      <c r="L8"/>
      <c r="M8" s="4">
        <f t="shared" si="0"/>
        <v>1</v>
      </c>
      <c r="N8"/>
      <c r="O8" s="4">
        <f t="shared" si="1"/>
        <v>0</v>
      </c>
      <c r="P8" s="28"/>
      <c r="Q8">
        <f t="shared" si="2"/>
        <v>0</v>
      </c>
      <c r="R8" s="4">
        <f t="shared" si="3"/>
        <v>0</v>
      </c>
      <c r="S8" t="str">
        <f t="shared" si="4"/>
        <v xml:space="preserve">Pirimifos metil - &gt;95% Tamaño: 250 mg Marca:  - Referencia: </v>
      </c>
      <c r="U8"/>
    </row>
    <row r="9" spans="1:21" s="3" customFormat="1" x14ac:dyDescent="0.25">
      <c r="A9" s="19" t="s">
        <v>357</v>
      </c>
      <c r="B9" s="24" t="s">
        <v>348</v>
      </c>
      <c r="C9" t="s">
        <v>358</v>
      </c>
      <c r="D9" s="33" t="s">
        <v>359</v>
      </c>
      <c r="E9" t="s">
        <v>350</v>
      </c>
      <c r="F9" s="65">
        <v>250</v>
      </c>
      <c r="G9" s="24" t="s">
        <v>352</v>
      </c>
      <c r="H9" s="25">
        <v>1</v>
      </c>
      <c r="I9"/>
      <c r="J9"/>
      <c r="K9" s="13" t="s">
        <v>19</v>
      </c>
      <c r="L9"/>
      <c r="M9" s="4">
        <f t="shared" si="0"/>
        <v>1</v>
      </c>
      <c r="N9"/>
      <c r="O9" s="4">
        <f t="shared" si="1"/>
        <v>0</v>
      </c>
      <c r="P9" s="28"/>
      <c r="Q9">
        <f t="shared" si="2"/>
        <v>0</v>
      </c>
      <c r="R9" s="4">
        <f t="shared" si="3"/>
        <v>0</v>
      </c>
      <c r="S9" t="str">
        <f t="shared" si="4"/>
        <v xml:space="preserve">Clorfenvinfos - &gt;95% Tamaño: 250 mg Marca:  - Referencia: </v>
      </c>
      <c r="U9"/>
    </row>
    <row r="10" spans="1:21" s="3" customFormat="1" x14ac:dyDescent="0.25">
      <c r="A10" s="19" t="s">
        <v>360</v>
      </c>
      <c r="B10" s="24" t="s">
        <v>348</v>
      </c>
      <c r="C10" t="s">
        <v>361</v>
      </c>
      <c r="D10" s="33" t="s">
        <v>362</v>
      </c>
      <c r="E10" t="s">
        <v>350</v>
      </c>
      <c r="F10" s="65">
        <v>250</v>
      </c>
      <c r="G10" s="24" t="s">
        <v>352</v>
      </c>
      <c r="H10" s="25">
        <v>1</v>
      </c>
      <c r="I10"/>
      <c r="J10"/>
      <c r="K10" s="13" t="s">
        <v>19</v>
      </c>
      <c r="L10"/>
      <c r="M10" s="4">
        <f t="shared" si="0"/>
        <v>1</v>
      </c>
      <c r="N10"/>
      <c r="O10" s="4">
        <f t="shared" si="1"/>
        <v>0</v>
      </c>
      <c r="P10" s="28"/>
      <c r="Q10">
        <f t="shared" si="2"/>
        <v>0</v>
      </c>
      <c r="R10" s="4">
        <f t="shared" si="3"/>
        <v>0</v>
      </c>
      <c r="S10" t="str">
        <f t="shared" si="4"/>
        <v xml:space="preserve">Fention - &gt;95% Tamaño: 250 mg Marca:  - Referencia: </v>
      </c>
      <c r="U10"/>
    </row>
    <row r="11" spans="1:21" s="3" customFormat="1" x14ac:dyDescent="0.25">
      <c r="A11" s="19" t="s">
        <v>363</v>
      </c>
      <c r="B11" s="24" t="s">
        <v>348</v>
      </c>
      <c r="C11" t="s">
        <v>364</v>
      </c>
      <c r="D11" s="33" t="s">
        <v>365</v>
      </c>
      <c r="E11" t="s">
        <v>350</v>
      </c>
      <c r="F11" s="65">
        <v>100</v>
      </c>
      <c r="G11" s="24" t="s">
        <v>352</v>
      </c>
      <c r="H11" s="25">
        <v>1</v>
      </c>
      <c r="I11"/>
      <c r="J11"/>
      <c r="K11" s="13" t="s">
        <v>19</v>
      </c>
      <c r="L11"/>
      <c r="M11" s="4">
        <f t="shared" si="0"/>
        <v>1</v>
      </c>
      <c r="N11"/>
      <c r="O11" s="4">
        <f t="shared" si="1"/>
        <v>0</v>
      </c>
      <c r="P11" s="28"/>
      <c r="Q11">
        <f t="shared" si="2"/>
        <v>0</v>
      </c>
      <c r="R11" s="4">
        <f t="shared" si="3"/>
        <v>0</v>
      </c>
      <c r="S11" t="str">
        <f t="shared" si="4"/>
        <v xml:space="preserve">Mecarban - &gt;95% Tamaño: 100 mg Marca:  - Referencia: </v>
      </c>
      <c r="U11"/>
    </row>
    <row r="12" spans="1:21" s="3" customFormat="1" x14ac:dyDescent="0.25">
      <c r="A12" s="19" t="s">
        <v>366</v>
      </c>
      <c r="B12" s="24" t="s">
        <v>348</v>
      </c>
      <c r="C12" s="26" t="s">
        <v>367</v>
      </c>
      <c r="D12" s="33" t="s">
        <v>368</v>
      </c>
      <c r="E12" t="s">
        <v>350</v>
      </c>
      <c r="F12" s="65">
        <v>250</v>
      </c>
      <c r="G12" s="24" t="s">
        <v>352</v>
      </c>
      <c r="H12" s="25">
        <v>1</v>
      </c>
      <c r="I12"/>
      <c r="J12"/>
      <c r="K12" s="13" t="s">
        <v>19</v>
      </c>
      <c r="L12"/>
      <c r="M12" s="4">
        <f t="shared" si="0"/>
        <v>1</v>
      </c>
      <c r="N12"/>
      <c r="O12" s="4">
        <f t="shared" si="1"/>
        <v>0</v>
      </c>
      <c r="P12" s="28"/>
      <c r="Q12">
        <f t="shared" si="2"/>
        <v>0</v>
      </c>
      <c r="R12" s="4">
        <f t="shared" si="3"/>
        <v>0</v>
      </c>
      <c r="S12" t="str">
        <f t="shared" si="4"/>
        <v xml:space="preserve">Propiconazol - &gt;95% Tamaño: 250 mg Marca:  - Referencia: </v>
      </c>
      <c r="U12"/>
    </row>
    <row r="13" spans="1:21" s="3" customFormat="1" x14ac:dyDescent="0.25">
      <c r="A13" s="19" t="s">
        <v>369</v>
      </c>
      <c r="B13" s="24" t="s">
        <v>348</v>
      </c>
      <c r="C13" t="s">
        <v>370</v>
      </c>
      <c r="D13" s="33" t="s">
        <v>371</v>
      </c>
      <c r="E13" t="s">
        <v>350</v>
      </c>
      <c r="F13" s="65">
        <v>100</v>
      </c>
      <c r="G13" s="24" t="s">
        <v>352</v>
      </c>
      <c r="H13" s="25">
        <v>1</v>
      </c>
      <c r="I13"/>
      <c r="J13"/>
      <c r="K13" s="13" t="s">
        <v>19</v>
      </c>
      <c r="L13"/>
      <c r="M13" s="4">
        <f t="shared" si="0"/>
        <v>1</v>
      </c>
      <c r="N13"/>
      <c r="O13" s="4">
        <f t="shared" si="1"/>
        <v>0</v>
      </c>
      <c r="P13" s="28"/>
      <c r="Q13">
        <f t="shared" si="2"/>
        <v>0</v>
      </c>
      <c r="R13" s="4">
        <f t="shared" si="3"/>
        <v>0</v>
      </c>
      <c r="S13" t="str">
        <f t="shared" si="4"/>
        <v xml:space="preserve">Malation - &gt;95% Tamaño: 100 mg Marca:  - Referencia: </v>
      </c>
      <c r="U13"/>
    </row>
    <row r="14" spans="1:21" s="3" customFormat="1" x14ac:dyDescent="0.25">
      <c r="A14" s="19" t="s">
        <v>372</v>
      </c>
      <c r="B14" s="24" t="s">
        <v>348</v>
      </c>
      <c r="C14" t="s">
        <v>373</v>
      </c>
      <c r="D14" s="33" t="s">
        <v>374</v>
      </c>
      <c r="E14" t="s">
        <v>350</v>
      </c>
      <c r="F14" s="65">
        <v>250</v>
      </c>
      <c r="G14" s="24" t="s">
        <v>352</v>
      </c>
      <c r="H14" s="25">
        <v>1</v>
      </c>
      <c r="I14"/>
      <c r="J14"/>
      <c r="K14" s="13" t="s">
        <v>19</v>
      </c>
      <c r="L14"/>
      <c r="M14" s="4">
        <f t="shared" si="0"/>
        <v>1</v>
      </c>
      <c r="N14"/>
      <c r="O14" s="4">
        <f t="shared" si="1"/>
        <v>0</v>
      </c>
      <c r="P14" s="28"/>
      <c r="Q14">
        <f t="shared" si="2"/>
        <v>0</v>
      </c>
      <c r="R14" s="4">
        <f t="shared" si="3"/>
        <v>0</v>
      </c>
      <c r="S14" t="str">
        <f t="shared" si="4"/>
        <v xml:space="preserve">Diazinon - &gt;95% Tamaño: 250 mg Marca:  - Referencia: </v>
      </c>
      <c r="U14"/>
    </row>
    <row r="15" spans="1:21" s="3" customFormat="1" x14ac:dyDescent="0.25">
      <c r="A15" s="19" t="s">
        <v>375</v>
      </c>
      <c r="B15" s="24" t="s">
        <v>348</v>
      </c>
      <c r="C15" s="26" t="s">
        <v>376</v>
      </c>
      <c r="D15" s="33" t="s">
        <v>377</v>
      </c>
      <c r="E15" t="s">
        <v>350</v>
      </c>
      <c r="F15" s="65">
        <v>250</v>
      </c>
      <c r="G15" s="24" t="s">
        <v>352</v>
      </c>
      <c r="H15" s="25">
        <v>1</v>
      </c>
      <c r="I15"/>
      <c r="J15"/>
      <c r="K15" s="13" t="s">
        <v>19</v>
      </c>
      <c r="L15"/>
      <c r="M15" s="4">
        <f t="shared" si="0"/>
        <v>1</v>
      </c>
      <c r="N15"/>
      <c r="O15" s="4">
        <f t="shared" si="1"/>
        <v>0</v>
      </c>
      <c r="P15" s="28"/>
      <c r="Q15">
        <f t="shared" si="2"/>
        <v>0</v>
      </c>
      <c r="R15" s="4">
        <f t="shared" si="3"/>
        <v>0</v>
      </c>
      <c r="S15" t="str">
        <f t="shared" si="4"/>
        <v xml:space="preserve">Trifluralina - &gt;95% Tamaño: 250 mg Marca:  - Referencia: </v>
      </c>
      <c r="U15"/>
    </row>
    <row r="16" spans="1:21" s="3" customFormat="1" x14ac:dyDescent="0.25">
      <c r="A16" s="19" t="s">
        <v>378</v>
      </c>
      <c r="B16" s="24" t="s">
        <v>348</v>
      </c>
      <c r="C16" t="s">
        <v>379</v>
      </c>
      <c r="D16" s="33" t="s">
        <v>380</v>
      </c>
      <c r="E16" t="s">
        <v>350</v>
      </c>
      <c r="F16" s="65">
        <v>100</v>
      </c>
      <c r="G16" s="24" t="s">
        <v>352</v>
      </c>
      <c r="H16" s="25">
        <v>1</v>
      </c>
      <c r="I16"/>
      <c r="J16"/>
      <c r="K16" s="13" t="s">
        <v>19</v>
      </c>
      <c r="L16"/>
      <c r="M16" s="4">
        <f t="shared" si="0"/>
        <v>1</v>
      </c>
      <c r="N16"/>
      <c r="O16" s="4">
        <f t="shared" si="1"/>
        <v>0</v>
      </c>
      <c r="P16" s="28"/>
      <c r="Q16">
        <f t="shared" si="2"/>
        <v>0</v>
      </c>
      <c r="R16" s="4">
        <f t="shared" si="3"/>
        <v>0</v>
      </c>
      <c r="S16" t="str">
        <f t="shared" si="4"/>
        <v xml:space="preserve">Pendimetalina - &gt;95% Tamaño: 100 mg Marca:  - Referencia: </v>
      </c>
      <c r="U16"/>
    </row>
    <row r="17" spans="1:21" s="3" customFormat="1" x14ac:dyDescent="0.25">
      <c r="A17" s="19" t="s">
        <v>381</v>
      </c>
      <c r="B17" s="24" t="s">
        <v>348</v>
      </c>
      <c r="C17" t="s">
        <v>382</v>
      </c>
      <c r="D17" s="33" t="s">
        <v>383</v>
      </c>
      <c r="E17" t="s">
        <v>350</v>
      </c>
      <c r="F17" s="65">
        <v>250</v>
      </c>
      <c r="G17" s="24" t="s">
        <v>352</v>
      </c>
      <c r="H17" s="25">
        <v>1</v>
      </c>
      <c r="I17"/>
      <c r="J17"/>
      <c r="K17" s="13" t="s">
        <v>19</v>
      </c>
      <c r="L17"/>
      <c r="M17" s="4">
        <f t="shared" si="0"/>
        <v>1</v>
      </c>
      <c r="N17"/>
      <c r="O17" s="4">
        <f t="shared" si="1"/>
        <v>0</v>
      </c>
      <c r="P17" s="28"/>
      <c r="Q17">
        <f t="shared" si="2"/>
        <v>0</v>
      </c>
      <c r="R17" s="4">
        <f t="shared" si="3"/>
        <v>0</v>
      </c>
      <c r="S17" t="str">
        <f t="shared" si="4"/>
        <v xml:space="preserve">Bupirimato - &gt;95% Tamaño: 250 mg Marca:  - Referencia: </v>
      </c>
      <c r="U17"/>
    </row>
    <row r="18" spans="1:21" s="3" customFormat="1" x14ac:dyDescent="0.25">
      <c r="A18" s="19" t="s">
        <v>384</v>
      </c>
      <c r="B18" s="24" t="s">
        <v>348</v>
      </c>
      <c r="C18" t="s">
        <v>385</v>
      </c>
      <c r="D18" s="33" t="s">
        <v>386</v>
      </c>
      <c r="E18" t="s">
        <v>350</v>
      </c>
      <c r="F18" s="65">
        <v>100</v>
      </c>
      <c r="G18" s="24" t="s">
        <v>352</v>
      </c>
      <c r="H18" s="25">
        <v>1</v>
      </c>
      <c r="I18"/>
      <c r="J18"/>
      <c r="K18" s="13" t="s">
        <v>19</v>
      </c>
      <c r="L18"/>
      <c r="M18" s="4">
        <f t="shared" si="0"/>
        <v>1</v>
      </c>
      <c r="N18"/>
      <c r="O18" s="4">
        <f t="shared" si="1"/>
        <v>0</v>
      </c>
      <c r="P18" s="28"/>
      <c r="Q18">
        <f t="shared" si="2"/>
        <v>0</v>
      </c>
      <c r="R18" s="4">
        <f t="shared" si="3"/>
        <v>0</v>
      </c>
      <c r="S18" t="str">
        <f t="shared" si="4"/>
        <v xml:space="preserve">Acrinatrina - &gt;95% Tamaño: 100 mg Marca:  - Referencia: </v>
      </c>
      <c r="U18"/>
    </row>
    <row r="19" spans="1:21" s="3" customFormat="1" x14ac:dyDescent="0.25">
      <c r="A19" s="19" t="s">
        <v>387</v>
      </c>
      <c r="B19" s="24" t="s">
        <v>348</v>
      </c>
      <c r="C19" s="26" t="s">
        <v>388</v>
      </c>
      <c r="D19" s="33" t="s">
        <v>389</v>
      </c>
      <c r="E19" t="s">
        <v>350</v>
      </c>
      <c r="F19" s="65">
        <v>100</v>
      </c>
      <c r="G19" s="24" t="s">
        <v>352</v>
      </c>
      <c r="H19" s="25">
        <v>1</v>
      </c>
      <c r="I19"/>
      <c r="J19"/>
      <c r="K19" s="13" t="s">
        <v>19</v>
      </c>
      <c r="L19"/>
      <c r="M19" s="4">
        <f t="shared" si="0"/>
        <v>1</v>
      </c>
      <c r="N19"/>
      <c r="O19" s="4">
        <f t="shared" si="1"/>
        <v>0</v>
      </c>
      <c r="P19" s="28"/>
      <c r="Q19">
        <f t="shared" si="2"/>
        <v>0</v>
      </c>
      <c r="R19" s="4">
        <f t="shared" si="3"/>
        <v>0</v>
      </c>
      <c r="S19" t="str">
        <f t="shared" si="4"/>
        <v xml:space="preserve">Triazofos - &gt;95% Tamaño: 100 mg Marca:  - Referencia: </v>
      </c>
      <c r="U19"/>
    </row>
    <row r="20" spans="1:21" s="3" customFormat="1" x14ac:dyDescent="0.25">
      <c r="A20" s="19" t="s">
        <v>390</v>
      </c>
      <c r="B20" s="24" t="s">
        <v>348</v>
      </c>
      <c r="C20" t="s">
        <v>391</v>
      </c>
      <c r="D20" s="33" t="s">
        <v>392</v>
      </c>
      <c r="E20" t="s">
        <v>350</v>
      </c>
      <c r="F20" s="65">
        <v>100</v>
      </c>
      <c r="G20" s="24" t="s">
        <v>352</v>
      </c>
      <c r="H20" s="25">
        <v>1</v>
      </c>
      <c r="I20"/>
      <c r="J20"/>
      <c r="K20" s="13" t="s">
        <v>19</v>
      </c>
      <c r="L20"/>
      <c r="M20" s="4">
        <f t="shared" si="0"/>
        <v>1</v>
      </c>
      <c r="N20"/>
      <c r="O20" s="4">
        <f t="shared" si="1"/>
        <v>0</v>
      </c>
      <c r="P20" s="28"/>
      <c r="Q20">
        <f t="shared" si="2"/>
        <v>0</v>
      </c>
      <c r="R20" s="4">
        <f t="shared" si="3"/>
        <v>0</v>
      </c>
      <c r="S20" t="str">
        <f t="shared" si="4"/>
        <v xml:space="preserve">Lambda Cihalotrina - &gt;95% Tamaño: 100 mg Marca:  - Referencia: </v>
      </c>
      <c r="U20"/>
    </row>
    <row r="21" spans="1:21" s="3" customFormat="1" x14ac:dyDescent="0.25">
      <c r="A21" s="19" t="s">
        <v>393</v>
      </c>
      <c r="B21" s="24" t="s">
        <v>348</v>
      </c>
      <c r="C21" t="s">
        <v>394</v>
      </c>
      <c r="D21" s="33" t="s">
        <v>395</v>
      </c>
      <c r="E21" t="s">
        <v>350</v>
      </c>
      <c r="F21" s="65">
        <v>250</v>
      </c>
      <c r="G21" s="24" t="s">
        <v>352</v>
      </c>
      <c r="H21" s="25">
        <v>1</v>
      </c>
      <c r="I21"/>
      <c r="J21"/>
      <c r="K21" s="13" t="s">
        <v>19</v>
      </c>
      <c r="L21"/>
      <c r="M21" s="4">
        <f t="shared" si="0"/>
        <v>1</v>
      </c>
      <c r="N21"/>
      <c r="O21" s="4">
        <f t="shared" si="1"/>
        <v>0</v>
      </c>
      <c r="P21" s="28"/>
      <c r="Q21">
        <f t="shared" si="2"/>
        <v>0</v>
      </c>
      <c r="R21" s="4">
        <f t="shared" si="3"/>
        <v>0</v>
      </c>
      <c r="S21" t="str">
        <f t="shared" si="4"/>
        <v xml:space="preserve">Fonofos - &gt;95% Tamaño: 250 mg Marca:  - Referencia: </v>
      </c>
      <c r="U21"/>
    </row>
    <row r="22" spans="1:21" s="3" customFormat="1" x14ac:dyDescent="0.25">
      <c r="A22" s="19" t="s">
        <v>396</v>
      </c>
      <c r="B22" s="24" t="s">
        <v>348</v>
      </c>
      <c r="C22" t="s">
        <v>397</v>
      </c>
      <c r="D22" s="33" t="s">
        <v>398</v>
      </c>
      <c r="E22" t="s">
        <v>350</v>
      </c>
      <c r="F22" s="65">
        <v>250</v>
      </c>
      <c r="G22" s="24" t="s">
        <v>352</v>
      </c>
      <c r="H22" s="25">
        <v>1</v>
      </c>
      <c r="I22"/>
      <c r="J22"/>
      <c r="K22" s="13" t="s">
        <v>19</v>
      </c>
      <c r="L22"/>
      <c r="M22" s="4">
        <f t="shared" si="0"/>
        <v>1</v>
      </c>
      <c r="N22"/>
      <c r="O22" s="4">
        <f t="shared" si="1"/>
        <v>0</v>
      </c>
      <c r="P22" s="28"/>
      <c r="Q22">
        <f t="shared" si="2"/>
        <v>0</v>
      </c>
      <c r="R22" s="4">
        <f t="shared" si="3"/>
        <v>0</v>
      </c>
      <c r="S22" t="str">
        <f t="shared" si="4"/>
        <v xml:space="preserve">Etion - &gt;95% Tamaño: 250 mg Marca:  - Referencia: </v>
      </c>
      <c r="U22"/>
    </row>
    <row r="23" spans="1:21" s="3" customFormat="1" x14ac:dyDescent="0.25">
      <c r="A23" s="19" t="s">
        <v>399</v>
      </c>
      <c r="B23" s="24" t="s">
        <v>348</v>
      </c>
      <c r="C23" t="s">
        <v>400</v>
      </c>
      <c r="D23" s="33" t="s">
        <v>401</v>
      </c>
      <c r="E23" t="s">
        <v>350</v>
      </c>
      <c r="F23" s="65">
        <v>250</v>
      </c>
      <c r="G23" s="24" t="s">
        <v>352</v>
      </c>
      <c r="H23" s="25">
        <v>1</v>
      </c>
      <c r="I23"/>
      <c r="J23"/>
      <c r="K23" s="13" t="s">
        <v>19</v>
      </c>
      <c r="L23"/>
      <c r="M23" s="4">
        <f t="shared" si="0"/>
        <v>1</v>
      </c>
      <c r="N23"/>
      <c r="O23" s="4">
        <f t="shared" si="1"/>
        <v>0</v>
      </c>
      <c r="P23" s="28"/>
      <c r="Q23">
        <f t="shared" si="2"/>
        <v>0</v>
      </c>
      <c r="R23" s="4">
        <f t="shared" si="3"/>
        <v>0</v>
      </c>
      <c r="S23" t="str">
        <f t="shared" si="4"/>
        <v xml:space="preserve">Fenitrotion - &gt;95% Tamaño: 250 mg Marca:  - Referencia: </v>
      </c>
      <c r="U23"/>
    </row>
    <row r="24" spans="1:21" s="3" customFormat="1" x14ac:dyDescent="0.25">
      <c r="A24" s="19" t="s">
        <v>402</v>
      </c>
      <c r="B24" s="24" t="s">
        <v>348</v>
      </c>
      <c r="C24" t="s">
        <v>403</v>
      </c>
      <c r="D24" s="33" t="s">
        <v>404</v>
      </c>
      <c r="E24" t="s">
        <v>350</v>
      </c>
      <c r="F24" s="65">
        <v>100</v>
      </c>
      <c r="G24" s="24" t="s">
        <v>352</v>
      </c>
      <c r="H24" s="25">
        <v>1</v>
      </c>
      <c r="I24"/>
      <c r="J24"/>
      <c r="K24" s="13" t="s">
        <v>19</v>
      </c>
      <c r="L24"/>
      <c r="M24" s="4">
        <f t="shared" si="0"/>
        <v>1</v>
      </c>
      <c r="N24"/>
      <c r="O24" s="4">
        <f t="shared" si="1"/>
        <v>0</v>
      </c>
      <c r="P24" s="28"/>
      <c r="Q24">
        <f t="shared" si="2"/>
        <v>0</v>
      </c>
      <c r="R24" s="4">
        <f t="shared" si="3"/>
        <v>0</v>
      </c>
      <c r="S24" t="str">
        <f t="shared" si="4"/>
        <v xml:space="preserve">Metidation - &gt;95% Tamaño: 100 mg Marca:  - Referencia: </v>
      </c>
      <c r="U24"/>
    </row>
    <row r="25" spans="1:21" s="3" customFormat="1" x14ac:dyDescent="0.25">
      <c r="A25" s="19" t="s">
        <v>405</v>
      </c>
      <c r="B25" s="24" t="s">
        <v>348</v>
      </c>
      <c r="C25" t="s">
        <v>406</v>
      </c>
      <c r="D25" s="33" t="s">
        <v>407</v>
      </c>
      <c r="E25" t="s">
        <v>350</v>
      </c>
      <c r="F25" s="65">
        <v>250</v>
      </c>
      <c r="G25" s="24" t="s">
        <v>352</v>
      </c>
      <c r="H25" s="25">
        <v>1</v>
      </c>
      <c r="I25"/>
      <c r="J25"/>
      <c r="K25" s="13" t="s">
        <v>19</v>
      </c>
      <c r="L25"/>
      <c r="M25" s="4">
        <f t="shared" si="0"/>
        <v>1</v>
      </c>
      <c r="N25"/>
      <c r="O25" s="4">
        <f t="shared" si="1"/>
        <v>0</v>
      </c>
      <c r="P25" s="28"/>
      <c r="Q25">
        <f t="shared" si="2"/>
        <v>0</v>
      </c>
      <c r="R25" s="4">
        <f t="shared" si="3"/>
        <v>0</v>
      </c>
      <c r="S25" t="str">
        <f t="shared" si="4"/>
        <v xml:space="preserve">Aldrín - &gt;95% Tamaño: 250 mg Marca:  - Referencia: </v>
      </c>
      <c r="U25"/>
    </row>
    <row r="26" spans="1:21" s="3" customFormat="1" x14ac:dyDescent="0.25">
      <c r="A26" s="19" t="s">
        <v>408</v>
      </c>
      <c r="B26" s="24" t="s">
        <v>348</v>
      </c>
      <c r="C26" t="s">
        <v>409</v>
      </c>
      <c r="D26" s="33" t="s">
        <v>410</v>
      </c>
      <c r="E26" t="s">
        <v>350</v>
      </c>
      <c r="F26" s="65">
        <v>250</v>
      </c>
      <c r="G26" s="24" t="s">
        <v>352</v>
      </c>
      <c r="H26" s="25">
        <v>1</v>
      </c>
      <c r="I26"/>
      <c r="J26"/>
      <c r="K26" s="13" t="s">
        <v>19</v>
      </c>
      <c r="L26"/>
      <c r="M26" s="4">
        <f t="shared" si="0"/>
        <v>1</v>
      </c>
      <c r="N26"/>
      <c r="O26" s="4">
        <f t="shared" si="1"/>
        <v>0</v>
      </c>
      <c r="P26" s="28"/>
      <c r="Q26">
        <f t="shared" si="2"/>
        <v>0</v>
      </c>
      <c r="R26" s="4">
        <f t="shared" si="3"/>
        <v>0</v>
      </c>
      <c r="S26" t="str">
        <f t="shared" si="4"/>
        <v xml:space="preserve">Benalaxil - &gt;95% Tamaño: 250 mg Marca:  - Referencia: </v>
      </c>
      <c r="U26"/>
    </row>
    <row r="27" spans="1:21" s="3" customFormat="1" x14ac:dyDescent="0.25">
      <c r="A27" s="19" t="s">
        <v>411</v>
      </c>
      <c r="B27" s="24" t="s">
        <v>348</v>
      </c>
      <c r="C27" t="s">
        <v>412</v>
      </c>
      <c r="D27" s="33" t="s">
        <v>413</v>
      </c>
      <c r="E27" t="s">
        <v>350</v>
      </c>
      <c r="F27" s="65">
        <v>250</v>
      </c>
      <c r="G27" s="24" t="s">
        <v>352</v>
      </c>
      <c r="H27" s="25">
        <v>1</v>
      </c>
      <c r="I27"/>
      <c r="J27"/>
      <c r="K27" s="13" t="s">
        <v>19</v>
      </c>
      <c r="L27"/>
      <c r="M27" s="4">
        <f t="shared" si="0"/>
        <v>1</v>
      </c>
      <c r="N27"/>
      <c r="O27" s="4">
        <f t="shared" si="1"/>
        <v>0</v>
      </c>
      <c r="P27" s="28"/>
      <c r="Q27">
        <f t="shared" si="2"/>
        <v>0</v>
      </c>
      <c r="R27" s="4">
        <f t="shared" si="3"/>
        <v>0</v>
      </c>
      <c r="S27" t="str">
        <f t="shared" si="4"/>
        <v xml:space="preserve">Bromopropilato - &gt;95% Tamaño: 250 mg Marca:  - Referencia: </v>
      </c>
      <c r="U27"/>
    </row>
    <row r="28" spans="1:21" s="3" customFormat="1" x14ac:dyDescent="0.25">
      <c r="A28" s="19" t="s">
        <v>414</v>
      </c>
      <c r="B28" s="24" t="s">
        <v>348</v>
      </c>
      <c r="C28" t="s">
        <v>415</v>
      </c>
      <c r="D28" s="33" t="s">
        <v>416</v>
      </c>
      <c r="E28" t="s">
        <v>350</v>
      </c>
      <c r="F28" s="65">
        <v>100</v>
      </c>
      <c r="G28" s="24" t="s">
        <v>352</v>
      </c>
      <c r="H28" s="25">
        <v>1</v>
      </c>
      <c r="I28"/>
      <c r="J28"/>
      <c r="K28" s="13" t="s">
        <v>19</v>
      </c>
      <c r="L28"/>
      <c r="M28" s="4">
        <f t="shared" si="0"/>
        <v>1</v>
      </c>
      <c r="N28"/>
      <c r="O28" s="4">
        <f t="shared" si="1"/>
        <v>0</v>
      </c>
      <c r="P28" s="28"/>
      <c r="Q28">
        <f t="shared" si="2"/>
        <v>0</v>
      </c>
      <c r="R28" s="4">
        <f t="shared" si="3"/>
        <v>0</v>
      </c>
      <c r="S28" t="str">
        <f t="shared" si="4"/>
        <v xml:space="preserve">Cipermetrina - &gt;95% Tamaño: 100 mg Marca:  - Referencia: </v>
      </c>
      <c r="U28"/>
    </row>
    <row r="29" spans="1:21" s="3" customFormat="1" x14ac:dyDescent="0.25">
      <c r="A29" s="19" t="s">
        <v>417</v>
      </c>
      <c r="B29" s="24" t="s">
        <v>348</v>
      </c>
      <c r="C29" t="s">
        <v>418</v>
      </c>
      <c r="D29" s="33" t="s">
        <v>419</v>
      </c>
      <c r="E29" t="s">
        <v>350</v>
      </c>
      <c r="F29" s="65">
        <v>250</v>
      </c>
      <c r="G29" s="24" t="s">
        <v>352</v>
      </c>
      <c r="H29" s="25">
        <v>1</v>
      </c>
      <c r="I29"/>
      <c r="J29"/>
      <c r="K29" s="13" t="s">
        <v>19</v>
      </c>
      <c r="L29"/>
      <c r="M29" s="4">
        <f t="shared" si="0"/>
        <v>1</v>
      </c>
      <c r="N29"/>
      <c r="O29" s="4">
        <f t="shared" si="1"/>
        <v>0</v>
      </c>
      <c r="P29" s="28"/>
      <c r="Q29">
        <f t="shared" si="2"/>
        <v>0</v>
      </c>
      <c r="R29" s="4">
        <f t="shared" si="3"/>
        <v>0</v>
      </c>
      <c r="S29" t="str">
        <f t="shared" si="4"/>
        <v xml:space="preserve">Clorotalonil - &gt;95% Tamaño: 250 mg Marca:  - Referencia: </v>
      </c>
      <c r="U29"/>
    </row>
    <row r="30" spans="1:21" s="3" customFormat="1" x14ac:dyDescent="0.25">
      <c r="A30" s="19" t="s">
        <v>420</v>
      </c>
      <c r="B30" s="24" t="s">
        <v>348</v>
      </c>
      <c r="C30" t="s">
        <v>421</v>
      </c>
      <c r="D30" s="33" t="s">
        <v>422</v>
      </c>
      <c r="E30" t="s">
        <v>350</v>
      </c>
      <c r="F30" s="65">
        <v>10</v>
      </c>
      <c r="G30" s="24" t="s">
        <v>352</v>
      </c>
      <c r="H30" s="25">
        <v>1</v>
      </c>
      <c r="I30"/>
      <c r="J30"/>
      <c r="K30" s="13" t="s">
        <v>19</v>
      </c>
      <c r="L30"/>
      <c r="M30" s="4">
        <f t="shared" si="0"/>
        <v>1</v>
      </c>
      <c r="N30"/>
      <c r="O30" s="4">
        <f t="shared" si="1"/>
        <v>0</v>
      </c>
      <c r="P30" s="28"/>
      <c r="Q30">
        <f t="shared" si="2"/>
        <v>0</v>
      </c>
      <c r="R30" s="4">
        <f t="shared" si="3"/>
        <v>0</v>
      </c>
      <c r="S30" t="str">
        <f t="shared" si="4"/>
        <v xml:space="preserve">Clozolinato - &gt;95% Tamaño: 10 mg Marca:  - Referencia: </v>
      </c>
      <c r="U30"/>
    </row>
    <row r="31" spans="1:21" s="3" customFormat="1" x14ac:dyDescent="0.25">
      <c r="A31" s="19" t="s">
        <v>423</v>
      </c>
      <c r="B31" s="24" t="s">
        <v>348</v>
      </c>
      <c r="C31" t="s">
        <v>424</v>
      </c>
      <c r="D31" s="33" t="s">
        <v>425</v>
      </c>
      <c r="E31" t="s">
        <v>1270</v>
      </c>
      <c r="F31" s="71">
        <v>1</v>
      </c>
      <c r="G31" s="72" t="s">
        <v>149</v>
      </c>
      <c r="H31" s="25">
        <v>1</v>
      </c>
      <c r="I31"/>
      <c r="J31"/>
      <c r="K31" s="13" t="s">
        <v>19</v>
      </c>
      <c r="L31"/>
      <c r="M31" s="4">
        <f t="shared" si="0"/>
        <v>1</v>
      </c>
      <c r="N31"/>
      <c r="O31" s="4">
        <f t="shared" si="1"/>
        <v>0</v>
      </c>
      <c r="P31" s="28"/>
      <c r="Q31">
        <f t="shared" si="2"/>
        <v>0</v>
      </c>
      <c r="R31" s="4">
        <f t="shared" si="3"/>
        <v>0</v>
      </c>
      <c r="S31" t="str">
        <f t="shared" si="4"/>
        <v xml:space="preserve">Ciflutrin - 100 mg/l Tamaño: 1 ml Marca:  - Referencia: </v>
      </c>
      <c r="U31"/>
    </row>
    <row r="32" spans="1:21" s="3" customFormat="1" x14ac:dyDescent="0.25">
      <c r="A32" s="19" t="s">
        <v>426</v>
      </c>
      <c r="B32" s="24" t="s">
        <v>348</v>
      </c>
      <c r="C32" t="s">
        <v>427</v>
      </c>
      <c r="D32" s="33" t="s">
        <v>428</v>
      </c>
      <c r="E32" t="s">
        <v>350</v>
      </c>
      <c r="F32" s="65">
        <v>100</v>
      </c>
      <c r="G32" s="24" t="s">
        <v>352</v>
      </c>
      <c r="H32" s="25">
        <v>1</v>
      </c>
      <c r="I32" s="4"/>
      <c r="J32" s="4"/>
      <c r="K32" s="13" t="s">
        <v>19</v>
      </c>
      <c r="L32" s="4"/>
      <c r="M32" s="4">
        <f t="shared" si="0"/>
        <v>1</v>
      </c>
      <c r="N32"/>
      <c r="O32" s="4">
        <f t="shared" si="1"/>
        <v>0</v>
      </c>
      <c r="P32" s="28"/>
      <c r="Q32">
        <f t="shared" si="2"/>
        <v>0</v>
      </c>
      <c r="R32" s="4">
        <f t="shared" si="3"/>
        <v>0</v>
      </c>
      <c r="S32" t="str">
        <f t="shared" si="4"/>
        <v xml:space="preserve">Ciprodinilo - &gt;95% Tamaño: 100 mg Marca:  - Referencia: </v>
      </c>
      <c r="U32"/>
    </row>
    <row r="33" spans="1:21" s="3" customFormat="1" x14ac:dyDescent="0.25">
      <c r="A33" s="19" t="s">
        <v>429</v>
      </c>
      <c r="B33" s="24" t="s">
        <v>348</v>
      </c>
      <c r="C33" t="s">
        <v>430</v>
      </c>
      <c r="D33" s="33" t="s">
        <v>431</v>
      </c>
      <c r="E33" t="s">
        <v>350</v>
      </c>
      <c r="F33" s="65">
        <v>250</v>
      </c>
      <c r="G33" s="24" t="s">
        <v>352</v>
      </c>
      <c r="H33" s="25">
        <v>1</v>
      </c>
      <c r="I33" s="4"/>
      <c r="J33" s="4"/>
      <c r="K33" s="13" t="s">
        <v>19</v>
      </c>
      <c r="L33" s="4"/>
      <c r="M33" s="4">
        <f t="shared" si="0"/>
        <v>1</v>
      </c>
      <c r="N33"/>
      <c r="O33" s="4">
        <f t="shared" si="1"/>
        <v>0</v>
      </c>
      <c r="P33" s="28"/>
      <c r="Q33">
        <f t="shared" si="2"/>
        <v>0</v>
      </c>
      <c r="R33" s="4">
        <f t="shared" si="3"/>
        <v>0</v>
      </c>
      <c r="S33" t="str">
        <f t="shared" si="4"/>
        <v xml:space="preserve">Deltametrin - &gt;95% Tamaño: 250 mg Marca:  - Referencia: </v>
      </c>
      <c r="U33"/>
    </row>
    <row r="34" spans="1:21" s="3" customFormat="1" x14ac:dyDescent="0.25">
      <c r="A34" s="19" t="s">
        <v>432</v>
      </c>
      <c r="B34" s="24" t="s">
        <v>348</v>
      </c>
      <c r="C34" t="s">
        <v>433</v>
      </c>
      <c r="D34" s="33" t="s">
        <v>434</v>
      </c>
      <c r="E34" t="s">
        <v>350</v>
      </c>
      <c r="F34" s="65">
        <v>250</v>
      </c>
      <c r="G34" s="24" t="s">
        <v>352</v>
      </c>
      <c r="H34" s="25">
        <v>1</v>
      </c>
      <c r="I34" s="4"/>
      <c r="J34" s="4"/>
      <c r="K34" s="13" t="s">
        <v>19</v>
      </c>
      <c r="L34" s="4"/>
      <c r="M34" s="4">
        <f t="shared" si="0"/>
        <v>1</v>
      </c>
      <c r="N34"/>
      <c r="O34" s="4">
        <f t="shared" si="1"/>
        <v>0</v>
      </c>
      <c r="P34" s="28"/>
      <c r="Q34">
        <f t="shared" si="2"/>
        <v>0</v>
      </c>
      <c r="R34" s="4">
        <f t="shared" si="3"/>
        <v>0</v>
      </c>
      <c r="S34" t="str">
        <f t="shared" si="4"/>
        <v xml:space="preserve">Dicofol - &gt;95% Tamaño: 250 mg Marca:  - Referencia: </v>
      </c>
      <c r="U34"/>
    </row>
    <row r="35" spans="1:21" s="3" customFormat="1" x14ac:dyDescent="0.25">
      <c r="A35" s="19" t="s">
        <v>435</v>
      </c>
      <c r="B35" s="24" t="s">
        <v>348</v>
      </c>
      <c r="C35" t="s">
        <v>436</v>
      </c>
      <c r="D35" s="33" t="s">
        <v>437</v>
      </c>
      <c r="E35" t="s">
        <v>350</v>
      </c>
      <c r="F35" s="65">
        <v>50</v>
      </c>
      <c r="G35" s="24" t="s">
        <v>352</v>
      </c>
      <c r="H35" s="25">
        <v>1</v>
      </c>
      <c r="I35" s="4"/>
      <c r="J35" s="4"/>
      <c r="K35" s="13" t="s">
        <v>19</v>
      </c>
      <c r="L35" s="4"/>
      <c r="M35" s="4">
        <f t="shared" si="0"/>
        <v>1</v>
      </c>
      <c r="N35"/>
      <c r="O35" s="4">
        <f t="shared" si="1"/>
        <v>0</v>
      </c>
      <c r="P35" s="28"/>
      <c r="Q35">
        <f t="shared" si="2"/>
        <v>0</v>
      </c>
      <c r="R35" s="4">
        <f t="shared" si="3"/>
        <v>0</v>
      </c>
      <c r="S35" t="str">
        <f t="shared" si="4"/>
        <v xml:space="preserve">Dieldrin - &gt;95% Tamaño: 50 mg Marca:  - Referencia: </v>
      </c>
      <c r="U35"/>
    </row>
    <row r="36" spans="1:21" s="3" customFormat="1" x14ac:dyDescent="0.25">
      <c r="A36" s="19" t="s">
        <v>438</v>
      </c>
      <c r="B36" s="24" t="s">
        <v>348</v>
      </c>
      <c r="C36" t="s">
        <v>439</v>
      </c>
      <c r="D36" s="33" t="s">
        <v>440</v>
      </c>
      <c r="E36" t="s">
        <v>350</v>
      </c>
      <c r="F36" s="65">
        <v>50</v>
      </c>
      <c r="G36" s="24" t="s">
        <v>352</v>
      </c>
      <c r="H36" s="25">
        <v>1</v>
      </c>
      <c r="I36" s="4"/>
      <c r="J36" s="4"/>
      <c r="K36" s="13" t="s">
        <v>19</v>
      </c>
      <c r="L36" s="4"/>
      <c r="M36" s="4">
        <f t="shared" si="0"/>
        <v>1</v>
      </c>
      <c r="N36"/>
      <c r="O36" s="4">
        <f t="shared" si="1"/>
        <v>0</v>
      </c>
      <c r="P36" s="28"/>
      <c r="Q36">
        <f t="shared" si="2"/>
        <v>0</v>
      </c>
      <c r="R36" s="4">
        <f t="shared" si="3"/>
        <v>0</v>
      </c>
      <c r="S36" t="str">
        <f t="shared" si="4"/>
        <v xml:space="preserve">o,p DDT - &gt;95% Tamaño: 50 mg Marca:  - Referencia: </v>
      </c>
      <c r="U36"/>
    </row>
    <row r="37" spans="1:21" s="3" customFormat="1" x14ac:dyDescent="0.25">
      <c r="A37" s="19" t="s">
        <v>441</v>
      </c>
      <c r="B37" s="24" t="s">
        <v>348</v>
      </c>
      <c r="C37" t="s">
        <v>442</v>
      </c>
      <c r="D37" s="33" t="s">
        <v>443</v>
      </c>
      <c r="E37" t="s">
        <v>350</v>
      </c>
      <c r="F37" s="65">
        <v>100</v>
      </c>
      <c r="G37" s="24" t="s">
        <v>352</v>
      </c>
      <c r="H37" s="25">
        <v>1</v>
      </c>
      <c r="I37" s="4"/>
      <c r="J37" s="4"/>
      <c r="K37" s="13" t="s">
        <v>19</v>
      </c>
      <c r="L37" s="4"/>
      <c r="M37" s="4">
        <f t="shared" si="0"/>
        <v>1</v>
      </c>
      <c r="N37"/>
      <c r="O37" s="4">
        <f t="shared" si="1"/>
        <v>0</v>
      </c>
      <c r="P37" s="28"/>
      <c r="Q37">
        <f t="shared" si="2"/>
        <v>0</v>
      </c>
      <c r="R37" s="4">
        <f t="shared" si="3"/>
        <v>0</v>
      </c>
      <c r="S37" t="str">
        <f t="shared" si="4"/>
        <v xml:space="preserve">p,p DDE - &gt;95% Tamaño: 100 mg Marca:  - Referencia: </v>
      </c>
      <c r="U37"/>
    </row>
    <row r="38" spans="1:21" s="3" customFormat="1" x14ac:dyDescent="0.25">
      <c r="A38" s="19" t="s">
        <v>444</v>
      </c>
      <c r="B38" s="24" t="s">
        <v>348</v>
      </c>
      <c r="C38" t="s">
        <v>445</v>
      </c>
      <c r="D38" s="33" t="s">
        <v>446</v>
      </c>
      <c r="E38" t="s">
        <v>350</v>
      </c>
      <c r="F38" s="65">
        <v>100</v>
      </c>
      <c r="G38" s="24" t="s">
        <v>352</v>
      </c>
      <c r="H38" s="25">
        <v>1</v>
      </c>
      <c r="I38" s="4"/>
      <c r="J38" s="4"/>
      <c r="K38" s="13" t="s">
        <v>19</v>
      </c>
      <c r="L38" s="4"/>
      <c r="M38" s="4">
        <f t="shared" si="0"/>
        <v>1</v>
      </c>
      <c r="N38"/>
      <c r="O38" s="4">
        <f t="shared" si="1"/>
        <v>0</v>
      </c>
      <c r="P38" s="28"/>
      <c r="Q38">
        <f t="shared" si="2"/>
        <v>0</v>
      </c>
      <c r="R38" s="4">
        <f t="shared" si="3"/>
        <v>0</v>
      </c>
      <c r="S38" t="str">
        <f t="shared" si="4"/>
        <v xml:space="preserve">p,p DDT - &gt;95% Tamaño: 100 mg Marca:  - Referencia: </v>
      </c>
      <c r="U38"/>
    </row>
    <row r="39" spans="1:21" s="3" customFormat="1" x14ac:dyDescent="0.25">
      <c r="A39" s="19" t="s">
        <v>447</v>
      </c>
      <c r="B39" s="24" t="s">
        <v>348</v>
      </c>
      <c r="C39" t="s">
        <v>448</v>
      </c>
      <c r="D39" s="33" t="s">
        <v>449</v>
      </c>
      <c r="E39" t="s">
        <v>350</v>
      </c>
      <c r="F39" s="65">
        <v>250</v>
      </c>
      <c r="G39" s="24" t="s">
        <v>352</v>
      </c>
      <c r="H39" s="25">
        <v>1</v>
      </c>
      <c r="I39" s="4"/>
      <c r="J39" s="4"/>
      <c r="K39" s="13" t="s">
        <v>19</v>
      </c>
      <c r="L39" s="4"/>
      <c r="M39" s="4">
        <f t="shared" si="0"/>
        <v>1</v>
      </c>
      <c r="N39"/>
      <c r="O39" s="4">
        <f t="shared" si="1"/>
        <v>0</v>
      </c>
      <c r="P39" s="28"/>
      <c r="Q39">
        <f t="shared" si="2"/>
        <v>0</v>
      </c>
      <c r="R39" s="4">
        <f t="shared" si="3"/>
        <v>0</v>
      </c>
      <c r="S39" t="str">
        <f t="shared" si="4"/>
        <v xml:space="preserve">Difenilamina - &gt;95% Tamaño: 250 mg Marca:  - Referencia: </v>
      </c>
      <c r="U39"/>
    </row>
    <row r="40" spans="1:21" s="3" customFormat="1" x14ac:dyDescent="0.25">
      <c r="A40" s="19" t="s">
        <v>450</v>
      </c>
      <c r="B40" s="24" t="s">
        <v>348</v>
      </c>
      <c r="C40" t="s">
        <v>451</v>
      </c>
      <c r="D40" s="33" t="s">
        <v>452</v>
      </c>
      <c r="E40" t="s">
        <v>350</v>
      </c>
      <c r="F40" s="65">
        <v>100</v>
      </c>
      <c r="G40" s="24" t="s">
        <v>352</v>
      </c>
      <c r="H40" s="25">
        <v>1</v>
      </c>
      <c r="I40" s="4"/>
      <c r="J40" s="4"/>
      <c r="K40" s="13" t="s">
        <v>19</v>
      </c>
      <c r="L40" s="4"/>
      <c r="M40" s="4">
        <f t="shared" si="0"/>
        <v>1</v>
      </c>
      <c r="N40"/>
      <c r="O40" s="4">
        <f t="shared" si="1"/>
        <v>0</v>
      </c>
      <c r="P40" s="28"/>
      <c r="Q40">
        <f t="shared" si="2"/>
        <v>0</v>
      </c>
      <c r="R40" s="4">
        <f t="shared" si="3"/>
        <v>0</v>
      </c>
      <c r="S40" t="str">
        <f t="shared" si="4"/>
        <v xml:space="preserve">Endosulfan beta - &gt;95% Tamaño: 100 mg Marca:  - Referencia: </v>
      </c>
      <c r="U40"/>
    </row>
    <row r="41" spans="1:21" s="3" customFormat="1" x14ac:dyDescent="0.25">
      <c r="A41" s="19" t="s">
        <v>453</v>
      </c>
      <c r="B41" s="24" t="s">
        <v>348</v>
      </c>
      <c r="C41" t="s">
        <v>454</v>
      </c>
      <c r="D41" s="33" t="s">
        <v>455</v>
      </c>
      <c r="E41" t="s">
        <v>350</v>
      </c>
      <c r="F41" s="65">
        <v>100</v>
      </c>
      <c r="G41" s="24" t="s">
        <v>352</v>
      </c>
      <c r="H41" s="25">
        <v>1</v>
      </c>
      <c r="I41" s="4"/>
      <c r="J41" s="4"/>
      <c r="K41" s="13" t="s">
        <v>19</v>
      </c>
      <c r="L41" s="4"/>
      <c r="M41" s="4">
        <f t="shared" si="0"/>
        <v>1</v>
      </c>
      <c r="N41"/>
      <c r="O41" s="4">
        <f t="shared" si="1"/>
        <v>0</v>
      </c>
      <c r="P41" s="28"/>
      <c r="Q41">
        <f t="shared" si="2"/>
        <v>0</v>
      </c>
      <c r="R41" s="4">
        <f t="shared" si="3"/>
        <v>0</v>
      </c>
      <c r="S41" t="str">
        <f t="shared" si="4"/>
        <v xml:space="preserve">Etofenprox - &gt;95% Tamaño: 100 mg Marca:  - Referencia: </v>
      </c>
      <c r="U41"/>
    </row>
    <row r="42" spans="1:21" s="3" customFormat="1" x14ac:dyDescent="0.25">
      <c r="A42" s="19" t="s">
        <v>456</v>
      </c>
      <c r="B42" s="24" t="s">
        <v>348</v>
      </c>
      <c r="C42" t="s">
        <v>457</v>
      </c>
      <c r="D42" s="33" t="s">
        <v>458</v>
      </c>
      <c r="E42" t="s">
        <v>350</v>
      </c>
      <c r="F42" s="65">
        <v>100</v>
      </c>
      <c r="G42" s="24" t="s">
        <v>352</v>
      </c>
      <c r="H42" s="25">
        <v>1</v>
      </c>
      <c r="I42" s="4"/>
      <c r="J42" s="4"/>
      <c r="K42" s="13" t="s">
        <v>19</v>
      </c>
      <c r="L42" s="4"/>
      <c r="M42" s="4">
        <f t="shared" si="0"/>
        <v>1</v>
      </c>
      <c r="N42"/>
      <c r="O42" s="4">
        <f t="shared" si="1"/>
        <v>0</v>
      </c>
      <c r="P42" s="28"/>
      <c r="Q42">
        <f t="shared" si="2"/>
        <v>0</v>
      </c>
      <c r="R42" s="4">
        <f t="shared" si="3"/>
        <v>0</v>
      </c>
      <c r="S42" t="str">
        <f t="shared" si="4"/>
        <v xml:space="preserve">Esfenvalerato - &gt;95% Tamaño: 100 mg Marca:  - Referencia: </v>
      </c>
      <c r="U42"/>
    </row>
    <row r="43" spans="1:21" s="3" customFormat="1" x14ac:dyDescent="0.25">
      <c r="A43" s="19" t="s">
        <v>459</v>
      </c>
      <c r="B43" s="24" t="s">
        <v>348</v>
      </c>
      <c r="C43" t="s">
        <v>460</v>
      </c>
      <c r="D43" s="33" t="s">
        <v>461</v>
      </c>
      <c r="E43" t="s">
        <v>350</v>
      </c>
      <c r="F43" s="65">
        <v>100</v>
      </c>
      <c r="G43" s="24" t="s">
        <v>352</v>
      </c>
      <c r="H43" s="25">
        <v>1</v>
      </c>
      <c r="I43" s="4"/>
      <c r="J43" s="4"/>
      <c r="K43" s="13" t="s">
        <v>19</v>
      </c>
      <c r="L43" s="4"/>
      <c r="M43" s="4">
        <f>+IF(K43="Si",+IF(+(F43*H43/L43)-INT(F43*H43/L43)&gt;0,+INT(F43*H43/L43)+1,+INT(F43*H43/L43)),+IF(K43="No",H43,"Declarar presentacion"))</f>
        <v>1</v>
      </c>
      <c r="N43"/>
      <c r="O43" s="4">
        <f t="shared" si="1"/>
        <v>0</v>
      </c>
      <c r="P43" s="28"/>
      <c r="Q43">
        <f t="shared" si="2"/>
        <v>0</v>
      </c>
      <c r="R43" s="4">
        <f t="shared" si="3"/>
        <v>0</v>
      </c>
      <c r="S43" t="str">
        <f t="shared" si="4"/>
        <v xml:space="preserve">Endosulfan sulfato - &gt;95% Tamaño: 100 mg Marca:  - Referencia: </v>
      </c>
      <c r="U43"/>
    </row>
    <row r="44" spans="1:21" s="3" customFormat="1" x14ac:dyDescent="0.25">
      <c r="A44" s="19" t="s">
        <v>462</v>
      </c>
      <c r="B44" s="24" t="s">
        <v>348</v>
      </c>
      <c r="C44" t="s">
        <v>463</v>
      </c>
      <c r="D44" s="33" t="s">
        <v>464</v>
      </c>
      <c r="E44" t="s">
        <v>350</v>
      </c>
      <c r="F44" s="65">
        <v>250</v>
      </c>
      <c r="G44" s="24" t="s">
        <v>352</v>
      </c>
      <c r="H44" s="25">
        <v>1</v>
      </c>
      <c r="I44" s="4"/>
      <c r="J44" s="4"/>
      <c r="K44" s="13" t="s">
        <v>19</v>
      </c>
      <c r="L44" s="4"/>
      <c r="M44" s="4">
        <f t="shared" si="0"/>
        <v>1</v>
      </c>
      <c r="N44"/>
      <c r="O44" s="4">
        <f t="shared" si="1"/>
        <v>0</v>
      </c>
      <c r="P44" s="28"/>
      <c r="Q44">
        <f t="shared" si="2"/>
        <v>0</v>
      </c>
      <c r="R44" s="4">
        <f t="shared" si="3"/>
        <v>0</v>
      </c>
      <c r="S44" t="str">
        <f t="shared" si="4"/>
        <v xml:space="preserve">p,p DDD - &gt;95% Tamaño: 250 mg Marca:  - Referencia: </v>
      </c>
      <c r="U44"/>
    </row>
    <row r="45" spans="1:21" s="3" customFormat="1" x14ac:dyDescent="0.25">
      <c r="A45" s="19" t="s">
        <v>465</v>
      </c>
      <c r="B45" s="24" t="s">
        <v>348</v>
      </c>
      <c r="C45" t="s">
        <v>466</v>
      </c>
      <c r="D45" s="33" t="s">
        <v>467</v>
      </c>
      <c r="E45" t="s">
        <v>350</v>
      </c>
      <c r="F45" s="65">
        <v>250</v>
      </c>
      <c r="G45" s="24" t="s">
        <v>352</v>
      </c>
      <c r="H45" s="25">
        <v>1</v>
      </c>
      <c r="I45" s="4"/>
      <c r="J45" s="4"/>
      <c r="K45" s="13" t="s">
        <v>19</v>
      </c>
      <c r="L45" s="4"/>
      <c r="M45" s="4">
        <f t="shared" si="0"/>
        <v>1</v>
      </c>
      <c r="N45"/>
      <c r="O45" s="4">
        <f t="shared" si="1"/>
        <v>0</v>
      </c>
      <c r="P45" s="28"/>
      <c r="Q45">
        <f t="shared" si="2"/>
        <v>0</v>
      </c>
      <c r="R45" s="4">
        <f t="shared" si="3"/>
        <v>0</v>
      </c>
      <c r="S45" t="str">
        <f t="shared" si="4"/>
        <v xml:space="preserve">Endrin - &gt;95% Tamaño: 250 mg Marca:  - Referencia: </v>
      </c>
      <c r="U45"/>
    </row>
    <row r="46" spans="1:21" s="3" customFormat="1" x14ac:dyDescent="0.25">
      <c r="A46" s="19" t="s">
        <v>468</v>
      </c>
      <c r="B46" s="24" t="s">
        <v>348</v>
      </c>
      <c r="C46" t="s">
        <v>469</v>
      </c>
      <c r="D46" s="33" t="s">
        <v>470</v>
      </c>
      <c r="E46" t="s">
        <v>350</v>
      </c>
      <c r="F46" s="65">
        <v>100</v>
      </c>
      <c r="G46" s="24" t="s">
        <v>352</v>
      </c>
      <c r="H46" s="25">
        <v>1</v>
      </c>
      <c r="I46" s="4"/>
      <c r="J46" s="4"/>
      <c r="K46" s="13" t="s">
        <v>19</v>
      </c>
      <c r="L46" s="4"/>
      <c r="M46" s="4">
        <f t="shared" si="0"/>
        <v>1</v>
      </c>
      <c r="N46"/>
      <c r="O46" s="4">
        <f t="shared" si="1"/>
        <v>0</v>
      </c>
      <c r="P46" s="28"/>
      <c r="Q46">
        <f t="shared" si="2"/>
        <v>0</v>
      </c>
      <c r="R46" s="4">
        <f t="shared" si="3"/>
        <v>0</v>
      </c>
      <c r="S46" t="str">
        <f t="shared" si="4"/>
        <v xml:space="preserve">Fenarimol - &gt;95% Tamaño: 100 mg Marca:  - Referencia: </v>
      </c>
      <c r="U46"/>
    </row>
    <row r="47" spans="1:21" s="3" customFormat="1" x14ac:dyDescent="0.25">
      <c r="A47" s="19" t="s">
        <v>471</v>
      </c>
      <c r="B47" s="24" t="s">
        <v>348</v>
      </c>
      <c r="C47" t="s">
        <v>472</v>
      </c>
      <c r="D47" s="33" t="s">
        <v>473</v>
      </c>
      <c r="E47" t="s">
        <v>350</v>
      </c>
      <c r="F47" s="65">
        <v>100</v>
      </c>
      <c r="G47" s="24" t="s">
        <v>352</v>
      </c>
      <c r="H47" s="25">
        <v>1</v>
      </c>
      <c r="I47" s="4"/>
      <c r="J47" s="4"/>
      <c r="K47" s="13" t="s">
        <v>19</v>
      </c>
      <c r="L47" s="4"/>
      <c r="M47" s="4">
        <f t="shared" si="0"/>
        <v>1</v>
      </c>
      <c r="N47"/>
      <c r="O47" s="4">
        <f t="shared" si="1"/>
        <v>0</v>
      </c>
      <c r="P47" s="28"/>
      <c r="Q47">
        <f t="shared" si="2"/>
        <v>0</v>
      </c>
      <c r="R47" s="4">
        <f t="shared" si="3"/>
        <v>0</v>
      </c>
      <c r="S47" t="str">
        <f t="shared" si="4"/>
        <v xml:space="preserve">Fludioxonil - &gt;95% Tamaño: 100 mg Marca:  - Referencia: </v>
      </c>
      <c r="U47"/>
    </row>
    <row r="48" spans="1:21" s="3" customFormat="1" x14ac:dyDescent="0.25">
      <c r="A48" s="19" t="s">
        <v>474</v>
      </c>
      <c r="B48" s="24" t="s">
        <v>348</v>
      </c>
      <c r="C48" t="s">
        <v>475</v>
      </c>
      <c r="D48" s="33" t="s">
        <v>476</v>
      </c>
      <c r="E48" t="s">
        <v>350</v>
      </c>
      <c r="F48" s="65">
        <v>100</v>
      </c>
      <c r="G48" s="24" t="s">
        <v>352</v>
      </c>
      <c r="H48" s="25">
        <v>1</v>
      </c>
      <c r="I48" s="4"/>
      <c r="J48" s="4"/>
      <c r="K48" s="13" t="s">
        <v>19</v>
      </c>
      <c r="L48" s="4"/>
      <c r="M48" s="4">
        <f t="shared" si="0"/>
        <v>1</v>
      </c>
      <c r="N48"/>
      <c r="O48" s="4">
        <f t="shared" si="1"/>
        <v>0</v>
      </c>
      <c r="P48" s="28"/>
      <c r="Q48">
        <f t="shared" si="2"/>
        <v>0</v>
      </c>
      <c r="R48" s="4">
        <f t="shared" si="3"/>
        <v>0</v>
      </c>
      <c r="S48" t="str">
        <f t="shared" si="4"/>
        <v xml:space="preserve">HCH- alfa - &gt;95% Tamaño: 100 mg Marca:  - Referencia: </v>
      </c>
      <c r="U48"/>
    </row>
    <row r="49" spans="1:21" s="3" customFormat="1" x14ac:dyDescent="0.25">
      <c r="A49" s="19" t="s">
        <v>477</v>
      </c>
      <c r="B49" s="24" t="s">
        <v>348</v>
      </c>
      <c r="C49" t="s">
        <v>478</v>
      </c>
      <c r="D49" s="33" t="s">
        <v>479</v>
      </c>
      <c r="E49" t="s">
        <v>350</v>
      </c>
      <c r="F49" s="65">
        <v>100</v>
      </c>
      <c r="G49" s="24" t="s">
        <v>352</v>
      </c>
      <c r="H49" s="25">
        <v>1</v>
      </c>
      <c r="I49" s="4"/>
      <c r="J49" s="4"/>
      <c r="K49" s="13" t="s">
        <v>19</v>
      </c>
      <c r="L49" s="4"/>
      <c r="M49" s="4">
        <f t="shared" si="0"/>
        <v>1</v>
      </c>
      <c r="N49"/>
      <c r="O49" s="4">
        <f t="shared" si="1"/>
        <v>0</v>
      </c>
      <c r="P49" s="28"/>
      <c r="Q49">
        <f t="shared" si="2"/>
        <v>0</v>
      </c>
      <c r="R49" s="4">
        <f t="shared" si="3"/>
        <v>0</v>
      </c>
      <c r="S49" t="str">
        <f t="shared" si="4"/>
        <v xml:space="preserve">HCH- beta - &gt;95% Tamaño: 100 mg Marca:  - Referencia: </v>
      </c>
      <c r="U49"/>
    </row>
    <row r="50" spans="1:21" s="3" customFormat="1" x14ac:dyDescent="0.25">
      <c r="A50" s="19" t="s">
        <v>480</v>
      </c>
      <c r="B50" s="24" t="s">
        <v>348</v>
      </c>
      <c r="C50" t="s">
        <v>481</v>
      </c>
      <c r="D50" s="33" t="s">
        <v>482</v>
      </c>
      <c r="E50" t="s">
        <v>350</v>
      </c>
      <c r="F50" s="65">
        <v>50</v>
      </c>
      <c r="G50" s="24" t="s">
        <v>352</v>
      </c>
      <c r="H50" s="25">
        <v>1</v>
      </c>
      <c r="I50" s="4"/>
      <c r="J50" s="4"/>
      <c r="K50" s="13" t="s">
        <v>19</v>
      </c>
      <c r="L50" s="4"/>
      <c r="M50" s="4">
        <f t="shared" si="0"/>
        <v>1</v>
      </c>
      <c r="N50"/>
      <c r="O50" s="4">
        <f t="shared" si="1"/>
        <v>0</v>
      </c>
      <c r="P50" s="28"/>
      <c r="Q50">
        <f t="shared" si="2"/>
        <v>0</v>
      </c>
      <c r="R50" s="4">
        <f t="shared" si="3"/>
        <v>0</v>
      </c>
      <c r="S50" t="str">
        <f t="shared" si="4"/>
        <v xml:space="preserve">HCH- delta - &gt;95% Tamaño: 50 mg Marca:  - Referencia: </v>
      </c>
      <c r="U50"/>
    </row>
    <row r="51" spans="1:21" s="3" customFormat="1" x14ac:dyDescent="0.25">
      <c r="A51" s="19" t="s">
        <v>483</v>
      </c>
      <c r="B51" s="24" t="s">
        <v>348</v>
      </c>
      <c r="C51" t="s">
        <v>484</v>
      </c>
      <c r="D51" s="33" t="s">
        <v>485</v>
      </c>
      <c r="E51" t="s">
        <v>350</v>
      </c>
      <c r="F51" s="65">
        <v>250</v>
      </c>
      <c r="G51" s="24" t="s">
        <v>352</v>
      </c>
      <c r="H51" s="25">
        <v>1</v>
      </c>
      <c r="I51" s="4"/>
      <c r="J51" s="4"/>
      <c r="K51" s="13" t="s">
        <v>19</v>
      </c>
      <c r="L51" s="4"/>
      <c r="M51" s="4">
        <f t="shared" si="0"/>
        <v>1</v>
      </c>
      <c r="N51"/>
      <c r="O51" s="4">
        <f t="shared" si="1"/>
        <v>0</v>
      </c>
      <c r="P51" s="28"/>
      <c r="Q51">
        <f t="shared" si="2"/>
        <v>0</v>
      </c>
      <c r="R51" s="4">
        <f t="shared" si="3"/>
        <v>0</v>
      </c>
      <c r="S51" t="str">
        <f t="shared" si="4"/>
        <v xml:space="preserve">Lindano - &gt;95% Tamaño: 250 mg Marca:  - Referencia: </v>
      </c>
      <c r="U51"/>
    </row>
    <row r="52" spans="1:21" s="3" customFormat="1" x14ac:dyDescent="0.25">
      <c r="A52" s="19" t="s">
        <v>486</v>
      </c>
      <c r="B52" s="24" t="s">
        <v>348</v>
      </c>
      <c r="C52" t="s">
        <v>487</v>
      </c>
      <c r="D52" s="33" t="s">
        <v>488</v>
      </c>
      <c r="E52" t="s">
        <v>350</v>
      </c>
      <c r="F52" s="65">
        <v>100</v>
      </c>
      <c r="G52" s="24" t="s">
        <v>352</v>
      </c>
      <c r="H52" s="25">
        <v>1</v>
      </c>
      <c r="I52" s="4"/>
      <c r="J52" s="4"/>
      <c r="K52" s="13" t="s">
        <v>19</v>
      </c>
      <c r="L52" s="4"/>
      <c r="M52" s="4">
        <f t="shared" si="0"/>
        <v>1</v>
      </c>
      <c r="N52"/>
      <c r="O52" s="4">
        <f t="shared" si="1"/>
        <v>0</v>
      </c>
      <c r="P52" s="28"/>
      <c r="Q52">
        <f t="shared" si="2"/>
        <v>0</v>
      </c>
      <c r="R52" s="4">
        <f t="shared" si="3"/>
        <v>0</v>
      </c>
      <c r="S52" t="str">
        <f t="shared" si="4"/>
        <v xml:space="preserve">Fipronil - &gt;95% Tamaño: 100 mg Marca:  - Referencia: </v>
      </c>
      <c r="U52"/>
    </row>
    <row r="53" spans="1:21" s="3" customFormat="1" x14ac:dyDescent="0.25">
      <c r="A53" s="19" t="s">
        <v>489</v>
      </c>
      <c r="B53" s="24" t="s">
        <v>348</v>
      </c>
      <c r="C53" t="s">
        <v>490</v>
      </c>
      <c r="D53" s="33" t="s">
        <v>491</v>
      </c>
      <c r="E53" t="s">
        <v>350</v>
      </c>
      <c r="F53" s="65">
        <v>250</v>
      </c>
      <c r="G53" s="24" t="s">
        <v>352</v>
      </c>
      <c r="H53" s="25">
        <v>1</v>
      </c>
      <c r="I53" s="4"/>
      <c r="J53" s="4"/>
      <c r="K53" s="13" t="s">
        <v>19</v>
      </c>
      <c r="L53" s="4"/>
      <c r="M53" s="4">
        <f t="shared" si="0"/>
        <v>1</v>
      </c>
      <c r="N53"/>
      <c r="O53" s="4">
        <f t="shared" si="1"/>
        <v>0</v>
      </c>
      <c r="P53" s="28"/>
      <c r="Q53">
        <f t="shared" si="2"/>
        <v>0</v>
      </c>
      <c r="R53" s="4">
        <f t="shared" si="3"/>
        <v>0</v>
      </c>
      <c r="S53" t="str">
        <f t="shared" si="4"/>
        <v xml:space="preserve">Hexaclorobenceno - &gt;95% Tamaño: 250 mg Marca:  - Referencia: </v>
      </c>
      <c r="U53"/>
    </row>
    <row r="54" spans="1:21" s="3" customFormat="1" x14ac:dyDescent="0.25">
      <c r="A54" s="19" t="s">
        <v>492</v>
      </c>
      <c r="B54" s="24" t="s">
        <v>348</v>
      </c>
      <c r="C54" t="s">
        <v>493</v>
      </c>
      <c r="D54" s="33" t="s">
        <v>494</v>
      </c>
      <c r="E54" t="s">
        <v>350</v>
      </c>
      <c r="F54" s="65">
        <v>250</v>
      </c>
      <c r="G54" s="24" t="s">
        <v>352</v>
      </c>
      <c r="H54" s="25">
        <v>1</v>
      </c>
      <c r="I54" s="4"/>
      <c r="J54" s="4"/>
      <c r="K54" s="13" t="s">
        <v>19</v>
      </c>
      <c r="L54" s="4"/>
      <c r="M54" s="4">
        <f t="shared" si="0"/>
        <v>1</v>
      </c>
      <c r="N54"/>
      <c r="O54" s="4">
        <f t="shared" si="1"/>
        <v>0</v>
      </c>
      <c r="P54" s="28"/>
      <c r="Q54">
        <f t="shared" si="2"/>
        <v>0</v>
      </c>
      <c r="R54" s="4">
        <f t="shared" si="3"/>
        <v>0</v>
      </c>
      <c r="S54" t="str">
        <f t="shared" si="4"/>
        <v xml:space="preserve">Heptacloro - &gt;95% Tamaño: 250 mg Marca:  - Referencia: </v>
      </c>
      <c r="U54"/>
    </row>
    <row r="55" spans="1:21" s="3" customFormat="1" x14ac:dyDescent="0.25">
      <c r="A55" s="19" t="s">
        <v>495</v>
      </c>
      <c r="B55" s="24" t="s">
        <v>348</v>
      </c>
      <c r="C55" t="s">
        <v>496</v>
      </c>
      <c r="D55" s="33" t="s">
        <v>497</v>
      </c>
      <c r="E55" t="s">
        <v>350</v>
      </c>
      <c r="F55" s="65">
        <v>10</v>
      </c>
      <c r="G55" s="24" t="s">
        <v>352</v>
      </c>
      <c r="H55" s="25">
        <v>1</v>
      </c>
      <c r="I55" s="4"/>
      <c r="J55" s="4"/>
      <c r="K55" s="13" t="s">
        <v>19</v>
      </c>
      <c r="L55" s="4"/>
      <c r="M55" s="4">
        <f t="shared" si="0"/>
        <v>1</v>
      </c>
      <c r="N55"/>
      <c r="O55" s="4">
        <f t="shared" si="1"/>
        <v>0</v>
      </c>
      <c r="P55" s="28"/>
      <c r="Q55">
        <f t="shared" si="2"/>
        <v>0</v>
      </c>
      <c r="R55" s="4">
        <f t="shared" si="3"/>
        <v>0</v>
      </c>
      <c r="S55" t="str">
        <f t="shared" si="4"/>
        <v xml:space="preserve">Heptacloro epoxido - &gt;95% Tamaño: 10 mg Marca:  - Referencia: </v>
      </c>
      <c r="U55"/>
    </row>
    <row r="56" spans="1:21" s="3" customFormat="1" x14ac:dyDescent="0.25">
      <c r="A56" s="19" t="s">
        <v>498</v>
      </c>
      <c r="B56" s="24" t="s">
        <v>348</v>
      </c>
      <c r="C56" t="s">
        <v>499</v>
      </c>
      <c r="D56" s="33" t="s">
        <v>500</v>
      </c>
      <c r="E56" t="s">
        <v>350</v>
      </c>
      <c r="F56" s="65">
        <v>100</v>
      </c>
      <c r="G56" s="24" t="s">
        <v>352</v>
      </c>
      <c r="H56" s="25">
        <v>1</v>
      </c>
      <c r="I56" s="4"/>
      <c r="J56" s="4"/>
      <c r="K56" s="13" t="s">
        <v>19</v>
      </c>
      <c r="L56" s="4"/>
      <c r="M56" s="4">
        <f t="shared" si="0"/>
        <v>1</v>
      </c>
      <c r="N56"/>
      <c r="O56" s="4">
        <f t="shared" si="1"/>
        <v>0</v>
      </c>
      <c r="P56" s="28"/>
      <c r="Q56">
        <f t="shared" si="2"/>
        <v>0</v>
      </c>
      <c r="R56" s="4">
        <f t="shared" si="3"/>
        <v>0</v>
      </c>
      <c r="S56" t="str">
        <f t="shared" si="4"/>
        <v xml:space="preserve">Hexaconazol - &gt;95% Tamaño: 100 mg Marca:  - Referencia: </v>
      </c>
      <c r="U56"/>
    </row>
    <row r="57" spans="1:21" s="3" customFormat="1" x14ac:dyDescent="0.25">
      <c r="A57" s="19" t="s">
        <v>501</v>
      </c>
      <c r="B57" s="24" t="s">
        <v>348</v>
      </c>
      <c r="C57" t="s">
        <v>502</v>
      </c>
      <c r="D57" s="33" t="s">
        <v>503</v>
      </c>
      <c r="E57" t="s">
        <v>350</v>
      </c>
      <c r="F57" s="65">
        <v>100</v>
      </c>
      <c r="G57" s="24" t="s">
        <v>352</v>
      </c>
      <c r="H57" s="25">
        <v>1</v>
      </c>
      <c r="I57" s="4"/>
      <c r="J57" s="4"/>
      <c r="K57" s="13" t="s">
        <v>19</v>
      </c>
      <c r="L57" s="4"/>
      <c r="M57" s="4">
        <f t="shared" si="0"/>
        <v>1</v>
      </c>
      <c r="N57"/>
      <c r="O57" s="4">
        <f t="shared" si="1"/>
        <v>0</v>
      </c>
      <c r="P57" s="28"/>
      <c r="Q57">
        <f t="shared" si="2"/>
        <v>0</v>
      </c>
      <c r="R57" s="4">
        <f t="shared" si="3"/>
        <v>0</v>
      </c>
      <c r="S57" t="str">
        <f t="shared" si="4"/>
        <v xml:space="preserve">Iprodiona - &gt;95% Tamaño: 100 mg Marca:  - Referencia: </v>
      </c>
      <c r="U57"/>
    </row>
    <row r="58" spans="1:21" s="3" customFormat="1" x14ac:dyDescent="0.25">
      <c r="A58" s="19" t="s">
        <v>504</v>
      </c>
      <c r="B58" s="24" t="s">
        <v>348</v>
      </c>
      <c r="C58" t="s">
        <v>505</v>
      </c>
      <c r="D58" s="33" t="s">
        <v>506</v>
      </c>
      <c r="E58" t="s">
        <v>350</v>
      </c>
      <c r="F58" s="65">
        <v>100</v>
      </c>
      <c r="G58" s="24" t="s">
        <v>352</v>
      </c>
      <c r="H58" s="25">
        <v>1</v>
      </c>
      <c r="I58" s="4"/>
      <c r="J58" s="4"/>
      <c r="K58" s="13" t="s">
        <v>19</v>
      </c>
      <c r="L58" s="4"/>
      <c r="M58" s="4">
        <f t="shared" si="0"/>
        <v>1</v>
      </c>
      <c r="N58"/>
      <c r="O58" s="4">
        <f t="shared" si="1"/>
        <v>0</v>
      </c>
      <c r="P58" s="28"/>
      <c r="Q58">
        <f t="shared" si="2"/>
        <v>0</v>
      </c>
      <c r="R58" s="4">
        <f t="shared" si="3"/>
        <v>0</v>
      </c>
      <c r="S58" t="str">
        <f t="shared" si="4"/>
        <v xml:space="preserve">Metalaxilo - &gt;95% Tamaño: 100 mg Marca:  - Referencia: </v>
      </c>
      <c r="U58"/>
    </row>
    <row r="59" spans="1:21" s="3" customFormat="1" x14ac:dyDescent="0.25">
      <c r="A59" s="19" t="s">
        <v>507</v>
      </c>
      <c r="B59" s="24" t="s">
        <v>348</v>
      </c>
      <c r="C59" t="s">
        <v>508</v>
      </c>
      <c r="D59" s="33" t="s">
        <v>509</v>
      </c>
      <c r="E59" t="s">
        <v>350</v>
      </c>
      <c r="F59" s="65">
        <v>100</v>
      </c>
      <c r="G59" s="24" t="s">
        <v>352</v>
      </c>
      <c r="H59" s="25">
        <v>1</v>
      </c>
      <c r="I59" s="4"/>
      <c r="J59" s="4"/>
      <c r="K59" s="13" t="s">
        <v>19</v>
      </c>
      <c r="L59" s="4"/>
      <c r="M59" s="4">
        <f t="shared" si="0"/>
        <v>1</v>
      </c>
      <c r="N59"/>
      <c r="O59" s="4">
        <f t="shared" si="1"/>
        <v>0</v>
      </c>
      <c r="P59" s="28"/>
      <c r="Q59">
        <f t="shared" si="2"/>
        <v>0</v>
      </c>
      <c r="R59" s="4">
        <f t="shared" si="3"/>
        <v>0</v>
      </c>
      <c r="S59" t="str">
        <f t="shared" si="4"/>
        <v xml:space="preserve">Metribucina - &gt;95% Tamaño: 100 mg Marca:  - Referencia: </v>
      </c>
      <c r="U59"/>
    </row>
    <row r="60" spans="1:21" s="3" customFormat="1" x14ac:dyDescent="0.25">
      <c r="A60" s="19" t="s">
        <v>510</v>
      </c>
      <c r="B60" s="24" t="s">
        <v>348</v>
      </c>
      <c r="C60" t="s">
        <v>511</v>
      </c>
      <c r="D60" s="33" t="s">
        <v>512</v>
      </c>
      <c r="E60" t="s">
        <v>350</v>
      </c>
      <c r="F60" s="65">
        <v>100</v>
      </c>
      <c r="G60" s="24" t="s">
        <v>352</v>
      </c>
      <c r="H60" s="25">
        <v>1</v>
      </c>
      <c r="I60" s="4"/>
      <c r="J60" s="4"/>
      <c r="K60" s="13" t="s">
        <v>19</v>
      </c>
      <c r="L60" s="4"/>
      <c r="M60" s="4">
        <f t="shared" si="0"/>
        <v>1</v>
      </c>
      <c r="N60"/>
      <c r="O60" s="4">
        <f t="shared" si="1"/>
        <v>0</v>
      </c>
      <c r="P60" s="28"/>
      <c r="Q60">
        <f t="shared" si="2"/>
        <v>0</v>
      </c>
      <c r="R60" s="4">
        <f t="shared" si="3"/>
        <v>0</v>
      </c>
      <c r="S60" t="str">
        <f t="shared" si="4"/>
        <v xml:space="preserve">Miclobutanil - &gt;95% Tamaño: 100 mg Marca:  - Referencia: </v>
      </c>
      <c r="U60"/>
    </row>
    <row r="61" spans="1:21" s="3" customFormat="1" x14ac:dyDescent="0.25">
      <c r="A61" s="19" t="s">
        <v>513</v>
      </c>
      <c r="B61" s="24" t="s">
        <v>348</v>
      </c>
      <c r="C61" t="s">
        <v>514</v>
      </c>
      <c r="D61" s="33" t="s">
        <v>515</v>
      </c>
      <c r="E61" t="s">
        <v>350</v>
      </c>
      <c r="F61" s="65">
        <v>100</v>
      </c>
      <c r="G61" s="24" t="s">
        <v>352</v>
      </c>
      <c r="H61" s="25">
        <v>1</v>
      </c>
      <c r="I61" s="4"/>
      <c r="J61" s="4"/>
      <c r="K61" s="13" t="s">
        <v>19</v>
      </c>
      <c r="L61" s="4"/>
      <c r="M61" s="4">
        <f t="shared" si="0"/>
        <v>1</v>
      </c>
      <c r="N61"/>
      <c r="O61" s="4">
        <f t="shared" si="1"/>
        <v>0</v>
      </c>
      <c r="P61" s="28"/>
      <c r="Q61">
        <f t="shared" si="2"/>
        <v>0</v>
      </c>
      <c r="R61" s="4">
        <f t="shared" si="3"/>
        <v>0</v>
      </c>
      <c r="S61" t="str">
        <f t="shared" si="4"/>
        <v xml:space="preserve">Penconazol - &gt;95% Tamaño: 100 mg Marca:  - Referencia: </v>
      </c>
      <c r="U61"/>
    </row>
    <row r="62" spans="1:21" s="3" customFormat="1" x14ac:dyDescent="0.25">
      <c r="A62" s="19" t="s">
        <v>516</v>
      </c>
      <c r="B62" s="24" t="s">
        <v>348</v>
      </c>
      <c r="C62" s="26" t="s">
        <v>517</v>
      </c>
      <c r="D62" s="33" t="s">
        <v>518</v>
      </c>
      <c r="E62" t="s">
        <v>350</v>
      </c>
      <c r="F62" s="65">
        <v>250</v>
      </c>
      <c r="G62" s="24" t="s">
        <v>352</v>
      </c>
      <c r="H62" s="25">
        <v>1</v>
      </c>
      <c r="I62" s="4"/>
      <c r="J62" s="4"/>
      <c r="K62" s="13" t="s">
        <v>19</v>
      </c>
      <c r="L62" s="4"/>
      <c r="M62" s="4">
        <f t="shared" si="0"/>
        <v>1</v>
      </c>
      <c r="N62"/>
      <c r="O62" s="4">
        <f t="shared" si="1"/>
        <v>0</v>
      </c>
      <c r="P62" s="28"/>
      <c r="Q62">
        <f t="shared" si="2"/>
        <v>0</v>
      </c>
      <c r="R62" s="4">
        <f t="shared" si="3"/>
        <v>0</v>
      </c>
      <c r="S62" t="str">
        <f t="shared" si="4"/>
        <v xml:space="preserve">Permetrin - &gt;95% Tamaño: 250 mg Marca:  - Referencia: </v>
      </c>
      <c r="U62"/>
    </row>
    <row r="63" spans="1:21" s="3" customFormat="1" x14ac:dyDescent="0.25">
      <c r="A63" s="19" t="s">
        <v>519</v>
      </c>
      <c r="B63" s="24" t="s">
        <v>348</v>
      </c>
      <c r="C63" s="26" t="s">
        <v>520</v>
      </c>
      <c r="D63" s="33" t="s">
        <v>521</v>
      </c>
      <c r="E63" t="s">
        <v>350</v>
      </c>
      <c r="F63" s="65">
        <v>250</v>
      </c>
      <c r="G63" s="24" t="s">
        <v>352</v>
      </c>
      <c r="H63" s="25">
        <v>1</v>
      </c>
      <c r="I63" s="4"/>
      <c r="J63" s="4"/>
      <c r="K63" s="13" t="s">
        <v>19</v>
      </c>
      <c r="L63" s="4"/>
      <c r="M63" s="4">
        <f t="shared" si="0"/>
        <v>1</v>
      </c>
      <c r="N63"/>
      <c r="O63" s="4">
        <f t="shared" si="1"/>
        <v>0</v>
      </c>
      <c r="P63" s="28"/>
      <c r="Q63">
        <f t="shared" si="2"/>
        <v>0</v>
      </c>
      <c r="R63" s="4">
        <f t="shared" si="3"/>
        <v>0</v>
      </c>
      <c r="S63" t="str">
        <f t="shared" si="4"/>
        <v xml:space="preserve">Procimidona - &gt;95% Tamaño: 250 mg Marca:  - Referencia: </v>
      </c>
      <c r="U63"/>
    </row>
    <row r="64" spans="1:21" s="3" customFormat="1" x14ac:dyDescent="0.25">
      <c r="A64" s="19" t="s">
        <v>522</v>
      </c>
      <c r="B64" s="24" t="s">
        <v>348</v>
      </c>
      <c r="C64" s="26" t="s">
        <v>523</v>
      </c>
      <c r="D64" s="33" t="s">
        <v>524</v>
      </c>
      <c r="E64" t="s">
        <v>350</v>
      </c>
      <c r="F64" s="65">
        <v>250</v>
      </c>
      <c r="G64" s="24" t="s">
        <v>352</v>
      </c>
      <c r="H64" s="25">
        <v>1</v>
      </c>
      <c r="I64" s="4"/>
      <c r="J64" s="4"/>
      <c r="K64" s="13" t="s">
        <v>19</v>
      </c>
      <c r="L64" s="4"/>
      <c r="M64" s="4">
        <f t="shared" si="0"/>
        <v>1</v>
      </c>
      <c r="N64"/>
      <c r="O64" s="4">
        <f t="shared" si="1"/>
        <v>0</v>
      </c>
      <c r="P64" s="28"/>
      <c r="Q64">
        <f t="shared" si="2"/>
        <v>0</v>
      </c>
      <c r="R64" s="4">
        <f t="shared" si="3"/>
        <v>0</v>
      </c>
      <c r="S64" t="str">
        <f t="shared" si="4"/>
        <v xml:space="preserve">Propizamida - &gt;95% Tamaño: 250 mg Marca:  - Referencia: </v>
      </c>
      <c r="U64"/>
    </row>
    <row r="65" spans="1:21" s="3" customFormat="1" x14ac:dyDescent="0.25">
      <c r="A65" s="19" t="s">
        <v>525</v>
      </c>
      <c r="B65" s="24" t="s">
        <v>348</v>
      </c>
      <c r="C65" s="26" t="s">
        <v>526</v>
      </c>
      <c r="D65" s="33" t="s">
        <v>527</v>
      </c>
      <c r="E65" t="s">
        <v>350</v>
      </c>
      <c r="F65" s="65">
        <v>250</v>
      </c>
      <c r="G65" s="24" t="s">
        <v>352</v>
      </c>
      <c r="H65" s="25">
        <v>1</v>
      </c>
      <c r="I65" s="4"/>
      <c r="J65" s="4"/>
      <c r="K65" s="13" t="s">
        <v>19</v>
      </c>
      <c r="L65" s="4"/>
      <c r="M65" s="4">
        <f t="shared" si="0"/>
        <v>1</v>
      </c>
      <c r="N65"/>
      <c r="O65" s="4">
        <f t="shared" si="1"/>
        <v>0</v>
      </c>
      <c r="P65" s="28"/>
      <c r="Q65">
        <f t="shared" si="2"/>
        <v>0</v>
      </c>
      <c r="R65" s="4">
        <f t="shared" si="3"/>
        <v>0</v>
      </c>
      <c r="S65" t="str">
        <f t="shared" si="4"/>
        <v xml:space="preserve">Quintoceno - &gt;95% Tamaño: 250 mg Marca:  - Referencia: </v>
      </c>
      <c r="U65"/>
    </row>
    <row r="66" spans="1:21" s="3" customFormat="1" x14ac:dyDescent="0.25">
      <c r="A66" s="19" t="s">
        <v>528</v>
      </c>
      <c r="B66" s="24" t="s">
        <v>348</v>
      </c>
      <c r="C66" s="26" t="s">
        <v>529</v>
      </c>
      <c r="D66" s="33" t="s">
        <v>530</v>
      </c>
      <c r="E66" t="s">
        <v>350</v>
      </c>
      <c r="F66" s="65">
        <v>250</v>
      </c>
      <c r="G66" s="24" t="s">
        <v>352</v>
      </c>
      <c r="H66" s="25">
        <v>1</v>
      </c>
      <c r="I66" s="4"/>
      <c r="J66" s="4"/>
      <c r="K66" s="13" t="s">
        <v>19</v>
      </c>
      <c r="L66" s="4"/>
      <c r="M66" s="4">
        <f t="shared" si="0"/>
        <v>1</v>
      </c>
      <c r="N66"/>
      <c r="O66" s="4">
        <f t="shared" si="1"/>
        <v>0</v>
      </c>
      <c r="P66" s="28"/>
      <c r="Q66">
        <f t="shared" si="2"/>
        <v>0</v>
      </c>
      <c r="R66" s="4">
        <f t="shared" si="3"/>
        <v>0</v>
      </c>
      <c r="S66" t="str">
        <f t="shared" si="4"/>
        <v xml:space="preserve">Propoxur - &gt;95% Tamaño: 250 mg Marca:  - Referencia: </v>
      </c>
      <c r="U66"/>
    </row>
    <row r="67" spans="1:21" s="3" customFormat="1" x14ac:dyDescent="0.25">
      <c r="A67" s="19" t="s">
        <v>531</v>
      </c>
      <c r="B67" s="24" t="s">
        <v>348</v>
      </c>
      <c r="C67" s="26" t="s">
        <v>532</v>
      </c>
      <c r="D67" s="33" t="s">
        <v>533</v>
      </c>
      <c r="E67" t="s">
        <v>350</v>
      </c>
      <c r="F67" s="65">
        <v>100</v>
      </c>
      <c r="G67" s="24" t="s">
        <v>352</v>
      </c>
      <c r="H67" s="25">
        <v>1</v>
      </c>
      <c r="I67" s="4"/>
      <c r="J67" s="4"/>
      <c r="K67" s="13" t="s">
        <v>19</v>
      </c>
      <c r="L67" s="4"/>
      <c r="M67" s="4">
        <f t="shared" si="0"/>
        <v>1</v>
      </c>
      <c r="N67"/>
      <c r="O67" s="4">
        <f t="shared" si="1"/>
        <v>0</v>
      </c>
      <c r="P67" s="28"/>
      <c r="Q67">
        <f t="shared" si="2"/>
        <v>0</v>
      </c>
      <c r="R67" s="4">
        <f t="shared" si="3"/>
        <v>0</v>
      </c>
      <c r="S67" t="str">
        <f t="shared" si="4"/>
        <v xml:space="preserve">Pirimetanil - &gt;95% Tamaño: 100 mg Marca:  - Referencia: </v>
      </c>
      <c r="U67"/>
    </row>
    <row r="68" spans="1:21" s="3" customFormat="1" x14ac:dyDescent="0.25">
      <c r="A68" s="19" t="s">
        <v>534</v>
      </c>
      <c r="B68" s="24" t="s">
        <v>348</v>
      </c>
      <c r="C68" s="26" t="s">
        <v>535</v>
      </c>
      <c r="D68" s="33" t="s">
        <v>536</v>
      </c>
      <c r="E68" t="s">
        <v>350</v>
      </c>
      <c r="F68" s="65">
        <v>250</v>
      </c>
      <c r="G68" s="24" t="s">
        <v>352</v>
      </c>
      <c r="H68" s="25">
        <v>1</v>
      </c>
      <c r="I68" s="4"/>
      <c r="J68" s="4"/>
      <c r="K68" s="13" t="s">
        <v>19</v>
      </c>
      <c r="L68" s="4"/>
      <c r="M68" s="4">
        <f t="shared" si="0"/>
        <v>1</v>
      </c>
      <c r="N68"/>
      <c r="O68" s="4">
        <f t="shared" si="1"/>
        <v>0</v>
      </c>
      <c r="P68" s="28"/>
      <c r="Q68">
        <f t="shared" si="2"/>
        <v>0</v>
      </c>
      <c r="R68" s="4">
        <f t="shared" si="3"/>
        <v>0</v>
      </c>
      <c r="S68" t="str">
        <f t="shared" si="4"/>
        <v xml:space="preserve">Pirimicarb - &gt;95% Tamaño: 250 mg Marca:  - Referencia: </v>
      </c>
      <c r="U68"/>
    </row>
    <row r="69" spans="1:21" s="3" customFormat="1" x14ac:dyDescent="0.25">
      <c r="A69" s="19" t="s">
        <v>537</v>
      </c>
      <c r="B69" s="24" t="s">
        <v>348</v>
      </c>
      <c r="C69" s="26" t="s">
        <v>538</v>
      </c>
      <c r="D69" s="33" t="s">
        <v>539</v>
      </c>
      <c r="E69" t="s">
        <v>350</v>
      </c>
      <c r="F69" s="65">
        <v>250</v>
      </c>
      <c r="G69" s="24" t="s">
        <v>352</v>
      </c>
      <c r="H69" s="25">
        <v>1</v>
      </c>
      <c r="I69" s="4"/>
      <c r="J69" s="4"/>
      <c r="K69" s="13" t="s">
        <v>19</v>
      </c>
      <c r="L69" s="4"/>
      <c r="M69" s="4">
        <f t="shared" si="0"/>
        <v>1</v>
      </c>
      <c r="N69"/>
      <c r="O69" s="4">
        <f t="shared" si="1"/>
        <v>0</v>
      </c>
      <c r="P69" s="28"/>
      <c r="Q69">
        <f t="shared" si="2"/>
        <v>0</v>
      </c>
      <c r="R69" s="4">
        <f t="shared" si="3"/>
        <v>0</v>
      </c>
      <c r="S69" t="str">
        <f t="shared" si="4"/>
        <v xml:space="preserve">Tebuconazol - &gt;95% Tamaño: 250 mg Marca:  - Referencia: </v>
      </c>
      <c r="U69"/>
    </row>
    <row r="70" spans="1:21" s="3" customFormat="1" x14ac:dyDescent="0.25">
      <c r="A70" s="19" t="s">
        <v>540</v>
      </c>
      <c r="B70" s="24" t="s">
        <v>348</v>
      </c>
      <c r="C70" s="26" t="s">
        <v>541</v>
      </c>
      <c r="D70" s="33" t="s">
        <v>542</v>
      </c>
      <c r="E70" t="s">
        <v>350</v>
      </c>
      <c r="F70" s="65">
        <v>250</v>
      </c>
      <c r="G70" s="24" t="s">
        <v>352</v>
      </c>
      <c r="H70" s="25">
        <v>1</v>
      </c>
      <c r="I70" s="4"/>
      <c r="J70" s="4"/>
      <c r="K70" s="13" t="s">
        <v>19</v>
      </c>
      <c r="L70" s="4"/>
      <c r="M70" s="4">
        <f t="shared" si="0"/>
        <v>1</v>
      </c>
      <c r="N70"/>
      <c r="O70" s="4">
        <f t="shared" si="1"/>
        <v>0</v>
      </c>
      <c r="P70" s="28"/>
      <c r="Q70">
        <f t="shared" si="2"/>
        <v>0</v>
      </c>
      <c r="R70" s="4">
        <f t="shared" si="3"/>
        <v>0</v>
      </c>
      <c r="S70" t="str">
        <f t="shared" si="4"/>
        <v xml:space="preserve">Triadimefon - &gt;95% Tamaño: 250 mg Marca:  - Referencia: </v>
      </c>
      <c r="U70"/>
    </row>
    <row r="71" spans="1:21" s="3" customFormat="1" x14ac:dyDescent="0.25">
      <c r="A71" s="19" t="s">
        <v>543</v>
      </c>
      <c r="B71" s="24" t="s">
        <v>348</v>
      </c>
      <c r="C71" s="26" t="s">
        <v>544</v>
      </c>
      <c r="D71" s="33" t="s">
        <v>545</v>
      </c>
      <c r="E71" t="s">
        <v>350</v>
      </c>
      <c r="F71" s="65">
        <v>250</v>
      </c>
      <c r="G71" s="24" t="s">
        <v>352</v>
      </c>
      <c r="H71" s="25">
        <v>1</v>
      </c>
      <c r="I71" s="4"/>
      <c r="J71" s="4"/>
      <c r="K71" s="13" t="s">
        <v>19</v>
      </c>
      <c r="L71" s="4"/>
      <c r="M71" s="4">
        <f t="shared" ref="M71:M134" si="5">+IF(K71="Si",+IF(+(F71*H71/L71)-INT(F71*H71/L71)&gt;0,+INT(F71*H71/L71)+1,+INT(F71*H71/L71)),+IF(K71="No",H71,"Declarar presentacion"))</f>
        <v>1</v>
      </c>
      <c r="N71"/>
      <c r="O71" s="4">
        <f t="shared" ref="O71:O134" si="6">+M71*N71</f>
        <v>0</v>
      </c>
      <c r="P71" s="28"/>
      <c r="Q71">
        <f t="shared" ref="Q71:Q134" si="7">+N71*(1-P71)</f>
        <v>0</v>
      </c>
      <c r="R71" s="4">
        <f t="shared" ref="R71:R134" si="8">+M71*Q71</f>
        <v>0</v>
      </c>
      <c r="S71" t="str">
        <f t="shared" ref="S71:S134" si="9">+C71&amp;" - "&amp;E71&amp;" Tamaño: "&amp;F71&amp;" "&amp;G71&amp;" Marca: "&amp;I71&amp;" - Referencia: "&amp;J71</f>
        <v xml:space="preserve">Triadimenol - &gt;95% Tamaño: 250 mg Marca:  - Referencia: </v>
      </c>
      <c r="U71"/>
    </row>
    <row r="72" spans="1:21" s="3" customFormat="1" x14ac:dyDescent="0.25">
      <c r="A72" s="19" t="s">
        <v>546</v>
      </c>
      <c r="B72" s="24" t="s">
        <v>348</v>
      </c>
      <c r="C72" t="s">
        <v>547</v>
      </c>
      <c r="D72" s="33" t="s">
        <v>548</v>
      </c>
      <c r="E72" t="s">
        <v>350</v>
      </c>
      <c r="F72" s="65">
        <v>100</v>
      </c>
      <c r="G72" s="24" t="s">
        <v>352</v>
      </c>
      <c r="H72" s="25">
        <v>1</v>
      </c>
      <c r="I72" s="4"/>
      <c r="J72" s="4"/>
      <c r="K72" s="13" t="s">
        <v>19</v>
      </c>
      <c r="L72" s="4"/>
      <c r="M72" s="4">
        <f t="shared" si="5"/>
        <v>1</v>
      </c>
      <c r="N72"/>
      <c r="O72" s="4">
        <f t="shared" si="6"/>
        <v>0</v>
      </c>
      <c r="P72" s="28"/>
      <c r="Q72">
        <f t="shared" si="7"/>
        <v>0</v>
      </c>
      <c r="R72" s="4">
        <f t="shared" si="8"/>
        <v>0</v>
      </c>
      <c r="S72" t="str">
        <f t="shared" si="9"/>
        <v xml:space="preserve">Paration  - &gt;95% Tamaño: 100 mg Marca:  - Referencia: </v>
      </c>
      <c r="U72"/>
    </row>
    <row r="73" spans="1:21" s="3" customFormat="1" x14ac:dyDescent="0.25">
      <c r="A73" s="19" t="s">
        <v>549</v>
      </c>
      <c r="B73" s="24" t="s">
        <v>348</v>
      </c>
      <c r="C73" s="26" t="s">
        <v>550</v>
      </c>
      <c r="D73" s="33" t="s">
        <v>551</v>
      </c>
      <c r="E73" t="s">
        <v>350</v>
      </c>
      <c r="F73" s="65">
        <v>250</v>
      </c>
      <c r="G73" s="24" t="s">
        <v>352</v>
      </c>
      <c r="H73" s="25">
        <v>1</v>
      </c>
      <c r="I73" s="4"/>
      <c r="J73" s="4"/>
      <c r="K73" s="13" t="s">
        <v>19</v>
      </c>
      <c r="L73" s="4"/>
      <c r="M73" s="4">
        <f t="shared" si="5"/>
        <v>1</v>
      </c>
      <c r="N73"/>
      <c r="O73" s="4">
        <f t="shared" si="6"/>
        <v>0</v>
      </c>
      <c r="P73" s="28"/>
      <c r="Q73">
        <f t="shared" si="7"/>
        <v>0</v>
      </c>
      <c r="R73" s="4">
        <f t="shared" si="8"/>
        <v>0</v>
      </c>
      <c r="S73" t="str">
        <f t="shared" si="9"/>
        <v xml:space="preserve">Vinclozolina - &gt;95% Tamaño: 250 mg Marca:  - Referencia: </v>
      </c>
      <c r="U73"/>
    </row>
    <row r="74" spans="1:21" s="3" customFormat="1" x14ac:dyDescent="0.25">
      <c r="A74" s="19" t="s">
        <v>552</v>
      </c>
      <c r="B74" s="24" t="s">
        <v>348</v>
      </c>
      <c r="C74" s="26" t="s">
        <v>553</v>
      </c>
      <c r="D74" s="33" t="s">
        <v>554</v>
      </c>
      <c r="E74" t="s">
        <v>350</v>
      </c>
      <c r="F74" s="65">
        <v>250</v>
      </c>
      <c r="G74" s="24" t="s">
        <v>352</v>
      </c>
      <c r="H74" s="25">
        <v>1</v>
      </c>
      <c r="I74" s="4"/>
      <c r="J74" s="4"/>
      <c r="K74" s="13" t="s">
        <v>19</v>
      </c>
      <c r="L74" s="4"/>
      <c r="M74" s="4">
        <f t="shared" si="5"/>
        <v>1</v>
      </c>
      <c r="N74"/>
      <c r="O74" s="4">
        <f t="shared" si="6"/>
        <v>0</v>
      </c>
      <c r="P74" s="28"/>
      <c r="Q74">
        <f t="shared" si="7"/>
        <v>0</v>
      </c>
      <c r="R74" s="4">
        <f t="shared" si="8"/>
        <v>0</v>
      </c>
      <c r="S74" t="str">
        <f t="shared" si="9"/>
        <v xml:space="preserve">Pirazofos - &gt;95% Tamaño: 250 mg Marca:  - Referencia: </v>
      </c>
      <c r="U74"/>
    </row>
    <row r="75" spans="1:21" s="3" customFormat="1" x14ac:dyDescent="0.25">
      <c r="A75" s="19" t="s">
        <v>555</v>
      </c>
      <c r="B75" s="24" t="s">
        <v>348</v>
      </c>
      <c r="C75" t="s">
        <v>556</v>
      </c>
      <c r="D75" s="33" t="s">
        <v>557</v>
      </c>
      <c r="E75" t="s">
        <v>350</v>
      </c>
      <c r="F75" s="65">
        <v>100</v>
      </c>
      <c r="G75" s="24" t="s">
        <v>352</v>
      </c>
      <c r="H75" s="25">
        <v>1</v>
      </c>
      <c r="I75" s="4"/>
      <c r="J75" s="4"/>
      <c r="K75" s="13" t="s">
        <v>19</v>
      </c>
      <c r="L75" s="4"/>
      <c r="M75" s="4">
        <f t="shared" si="5"/>
        <v>1</v>
      </c>
      <c r="N75"/>
      <c r="O75" s="4">
        <f t="shared" si="6"/>
        <v>0</v>
      </c>
      <c r="P75" s="28"/>
      <c r="Q75">
        <f t="shared" si="7"/>
        <v>0</v>
      </c>
      <c r="R75" s="4">
        <f t="shared" si="8"/>
        <v>0</v>
      </c>
      <c r="S75" t="str">
        <f t="shared" si="9"/>
        <v xml:space="preserve">Monocrotofos - &gt;95% Tamaño: 100 mg Marca:  - Referencia: </v>
      </c>
      <c r="U75"/>
    </row>
    <row r="76" spans="1:21" s="3" customFormat="1" x14ac:dyDescent="0.25">
      <c r="A76" s="19" t="s">
        <v>558</v>
      </c>
      <c r="B76" s="24" t="s">
        <v>348</v>
      </c>
      <c r="C76" s="26" t="s">
        <v>559</v>
      </c>
      <c r="D76" s="33" t="s">
        <v>560</v>
      </c>
      <c r="E76" t="s">
        <v>350</v>
      </c>
      <c r="F76" s="65">
        <v>100</v>
      </c>
      <c r="G76" s="24" t="s">
        <v>352</v>
      </c>
      <c r="H76" s="25">
        <v>1</v>
      </c>
      <c r="I76" s="4"/>
      <c r="J76" s="4"/>
      <c r="K76" s="13" t="s">
        <v>19</v>
      </c>
      <c r="L76" s="4"/>
      <c r="M76" s="4">
        <f t="shared" si="5"/>
        <v>1</v>
      </c>
      <c r="N76"/>
      <c r="O76" s="4">
        <f t="shared" si="6"/>
        <v>0</v>
      </c>
      <c r="P76" s="28"/>
      <c r="Q76">
        <f t="shared" si="7"/>
        <v>0</v>
      </c>
      <c r="R76" s="4">
        <f t="shared" si="8"/>
        <v>0</v>
      </c>
      <c r="S76" t="str">
        <f t="shared" si="9"/>
        <v xml:space="preserve">Tau fluvalinato - &gt;95% Tamaño: 100 mg Marca:  - Referencia: </v>
      </c>
      <c r="U76"/>
    </row>
    <row r="77" spans="1:21" s="3" customFormat="1" x14ac:dyDescent="0.25">
      <c r="A77" s="19" t="s">
        <v>561</v>
      </c>
      <c r="B77" s="24" t="s">
        <v>348</v>
      </c>
      <c r="C77" t="s">
        <v>562</v>
      </c>
      <c r="D77" s="33" t="s">
        <v>563</v>
      </c>
      <c r="E77" t="s">
        <v>350</v>
      </c>
      <c r="F77" s="65">
        <v>100</v>
      </c>
      <c r="G77" s="24" t="s">
        <v>352</v>
      </c>
      <c r="H77" s="25">
        <v>1</v>
      </c>
      <c r="I77" s="4"/>
      <c r="J77" s="4"/>
      <c r="K77" s="13" t="s">
        <v>19</v>
      </c>
      <c r="L77" s="4"/>
      <c r="M77" s="4">
        <f t="shared" si="5"/>
        <v>1</v>
      </c>
      <c r="N77"/>
      <c r="O77" s="4">
        <f t="shared" si="6"/>
        <v>0</v>
      </c>
      <c r="P77" s="28"/>
      <c r="Q77">
        <f t="shared" si="7"/>
        <v>0</v>
      </c>
      <c r="R77" s="4">
        <f t="shared" si="8"/>
        <v>0</v>
      </c>
      <c r="S77" t="str">
        <f t="shared" si="9"/>
        <v xml:space="preserve">Fosalone - &gt;95% Tamaño: 100 mg Marca:  - Referencia: </v>
      </c>
      <c r="U77"/>
    </row>
    <row r="78" spans="1:21" s="3" customFormat="1" x14ac:dyDescent="0.25">
      <c r="A78" s="19" t="s">
        <v>564</v>
      </c>
      <c r="B78" s="24" t="s">
        <v>348</v>
      </c>
      <c r="C78" t="s">
        <v>565</v>
      </c>
      <c r="D78" s="33" t="s">
        <v>566</v>
      </c>
      <c r="E78" t="s">
        <v>350</v>
      </c>
      <c r="F78" s="65">
        <v>100</v>
      </c>
      <c r="G78" s="24" t="s">
        <v>352</v>
      </c>
      <c r="H78" s="25">
        <v>1</v>
      </c>
      <c r="I78" s="4"/>
      <c r="J78" s="4"/>
      <c r="K78" s="13" t="s">
        <v>19</v>
      </c>
      <c r="L78" s="4"/>
      <c r="M78" s="4">
        <f t="shared" si="5"/>
        <v>1</v>
      </c>
      <c r="N78"/>
      <c r="O78" s="4">
        <f t="shared" si="6"/>
        <v>0</v>
      </c>
      <c r="P78" s="28"/>
      <c r="Q78">
        <f t="shared" si="7"/>
        <v>0</v>
      </c>
      <c r="R78" s="4">
        <f t="shared" si="8"/>
        <v>0</v>
      </c>
      <c r="S78" t="str">
        <f t="shared" si="9"/>
        <v xml:space="preserve">Paration metilo - &gt;95% Tamaño: 100 mg Marca:  - Referencia: </v>
      </c>
      <c r="U78"/>
    </row>
    <row r="79" spans="1:21" s="3" customFormat="1" x14ac:dyDescent="0.25">
      <c r="A79" s="19" t="s">
        <v>567</v>
      </c>
      <c r="B79" s="24" t="s">
        <v>348</v>
      </c>
      <c r="C79" s="26" t="s">
        <v>568</v>
      </c>
      <c r="D79" s="33" t="s">
        <v>569</v>
      </c>
      <c r="E79" t="s">
        <v>350</v>
      </c>
      <c r="F79" s="65">
        <v>250</v>
      </c>
      <c r="G79" s="24" t="s">
        <v>352</v>
      </c>
      <c r="H79" s="25">
        <v>1</v>
      </c>
      <c r="I79" s="4"/>
      <c r="J79" s="4"/>
      <c r="K79" s="13" t="s">
        <v>19</v>
      </c>
      <c r="L79" s="4"/>
      <c r="M79" s="4">
        <f t="shared" si="5"/>
        <v>1</v>
      </c>
      <c r="N79"/>
      <c r="O79" s="4">
        <f t="shared" si="6"/>
        <v>0</v>
      </c>
      <c r="P79" s="28"/>
      <c r="Q79">
        <f t="shared" si="7"/>
        <v>0</v>
      </c>
      <c r="R79" s="4">
        <f t="shared" si="8"/>
        <v>0</v>
      </c>
      <c r="S79" t="str">
        <f t="shared" si="9"/>
        <v xml:space="preserve">Quinalfos - &gt;95% Tamaño: 250 mg Marca:  - Referencia: </v>
      </c>
      <c r="U79"/>
    </row>
    <row r="80" spans="1:21" s="3" customFormat="1" x14ac:dyDescent="0.25">
      <c r="A80" s="19" t="s">
        <v>570</v>
      </c>
      <c r="B80" s="24" t="s">
        <v>348</v>
      </c>
      <c r="C80" t="s">
        <v>571</v>
      </c>
      <c r="D80" s="33" t="s">
        <v>572</v>
      </c>
      <c r="E80" t="s">
        <v>350</v>
      </c>
      <c r="F80" s="65">
        <v>250</v>
      </c>
      <c r="G80" s="24" t="s">
        <v>352</v>
      </c>
      <c r="H80" s="25">
        <v>1</v>
      </c>
      <c r="I80" s="4"/>
      <c r="J80" s="4"/>
      <c r="K80" s="13" t="s">
        <v>19</v>
      </c>
      <c r="L80" s="4"/>
      <c r="M80" s="4">
        <f t="shared" si="5"/>
        <v>1</v>
      </c>
      <c r="N80"/>
      <c r="O80" s="4">
        <f t="shared" si="6"/>
        <v>0</v>
      </c>
      <c r="P80" s="28"/>
      <c r="Q80">
        <f t="shared" si="7"/>
        <v>0</v>
      </c>
      <c r="R80" s="4">
        <f t="shared" si="8"/>
        <v>0</v>
      </c>
      <c r="S80" t="str">
        <f t="shared" si="9"/>
        <v xml:space="preserve">Clorpirifos - &gt;95% Tamaño: 250 mg Marca:  - Referencia: </v>
      </c>
      <c r="U80"/>
    </row>
    <row r="81" spans="1:21" s="3" customFormat="1" x14ac:dyDescent="0.25">
      <c r="A81" s="19" t="s">
        <v>573</v>
      </c>
      <c r="B81" s="24" t="s">
        <v>348</v>
      </c>
      <c r="C81" t="s">
        <v>574</v>
      </c>
      <c r="D81" s="33" t="s">
        <v>575</v>
      </c>
      <c r="E81" t="s">
        <v>350</v>
      </c>
      <c r="F81" s="65">
        <v>100</v>
      </c>
      <c r="G81" s="24" t="s">
        <v>352</v>
      </c>
      <c r="H81" s="25">
        <v>1</v>
      </c>
      <c r="I81" s="4"/>
      <c r="J81" s="4"/>
      <c r="K81" s="13" t="s">
        <v>19</v>
      </c>
      <c r="L81" s="4"/>
      <c r="M81" s="4">
        <f t="shared" si="5"/>
        <v>1</v>
      </c>
      <c r="N81"/>
      <c r="O81" s="4">
        <f t="shared" si="6"/>
        <v>0</v>
      </c>
      <c r="P81" s="28"/>
      <c r="Q81">
        <f t="shared" si="7"/>
        <v>0</v>
      </c>
      <c r="R81" s="4">
        <f t="shared" si="8"/>
        <v>0</v>
      </c>
      <c r="S81" t="str">
        <f t="shared" si="9"/>
        <v xml:space="preserve">Bifentrina - &gt;95% Tamaño: 100 mg Marca:  - Referencia: </v>
      </c>
      <c r="U81"/>
    </row>
    <row r="82" spans="1:21" s="3" customFormat="1" x14ac:dyDescent="0.25">
      <c r="A82" s="19" t="s">
        <v>576</v>
      </c>
      <c r="B82" s="24" t="s">
        <v>348</v>
      </c>
      <c r="C82" t="s">
        <v>577</v>
      </c>
      <c r="D82" s="33" t="s">
        <v>578</v>
      </c>
      <c r="E82" t="s">
        <v>350</v>
      </c>
      <c r="F82" s="65">
        <v>100</v>
      </c>
      <c r="G82" s="24" t="s">
        <v>352</v>
      </c>
      <c r="H82" s="25">
        <v>1</v>
      </c>
      <c r="I82" s="4"/>
      <c r="J82" s="4"/>
      <c r="K82" s="13" t="s">
        <v>19</v>
      </c>
      <c r="L82" s="4"/>
      <c r="M82" s="4">
        <f t="shared" si="5"/>
        <v>1</v>
      </c>
      <c r="N82"/>
      <c r="O82" s="4">
        <f t="shared" si="6"/>
        <v>0</v>
      </c>
      <c r="P82" s="28"/>
      <c r="Q82">
        <f t="shared" si="7"/>
        <v>0</v>
      </c>
      <c r="R82" s="4">
        <f t="shared" si="8"/>
        <v>0</v>
      </c>
      <c r="S82" t="str">
        <f t="shared" si="9"/>
        <v xml:space="preserve">Fentoato - &gt;95% Tamaño: 100 mg Marca:  - Referencia: </v>
      </c>
      <c r="U82"/>
    </row>
    <row r="83" spans="1:21" s="3" customFormat="1" x14ac:dyDescent="0.25">
      <c r="A83" s="19" t="s">
        <v>579</v>
      </c>
      <c r="B83" s="24" t="s">
        <v>348</v>
      </c>
      <c r="C83" t="s">
        <v>580</v>
      </c>
      <c r="D83" s="33" t="s">
        <v>581</v>
      </c>
      <c r="E83" t="s">
        <v>350</v>
      </c>
      <c r="F83" s="65">
        <v>250</v>
      </c>
      <c r="G83" s="24" t="s">
        <v>352</v>
      </c>
      <c r="H83" s="25">
        <v>1</v>
      </c>
      <c r="I83" s="4"/>
      <c r="J83" s="4"/>
      <c r="K83" s="13" t="s">
        <v>19</v>
      </c>
      <c r="L83" s="4"/>
      <c r="M83" s="4">
        <f t="shared" si="5"/>
        <v>1</v>
      </c>
      <c r="N83"/>
      <c r="O83" s="4">
        <f t="shared" si="6"/>
        <v>0</v>
      </c>
      <c r="P83" s="28"/>
      <c r="Q83">
        <f t="shared" si="7"/>
        <v>0</v>
      </c>
      <c r="R83" s="4">
        <f t="shared" si="8"/>
        <v>0</v>
      </c>
      <c r="S83" t="str">
        <f t="shared" si="9"/>
        <v xml:space="preserve">Fenamifos - &gt;95% Tamaño: 250 mg Marca:  - Referencia: </v>
      </c>
      <c r="U83"/>
    </row>
    <row r="84" spans="1:21" s="3" customFormat="1" x14ac:dyDescent="0.25">
      <c r="A84" s="19" t="s">
        <v>582</v>
      </c>
      <c r="B84" s="24" t="s">
        <v>348</v>
      </c>
      <c r="C84" t="s">
        <v>583</v>
      </c>
      <c r="D84" s="33" t="s">
        <v>584</v>
      </c>
      <c r="E84" t="s">
        <v>350</v>
      </c>
      <c r="F84" s="65">
        <v>250</v>
      </c>
      <c r="G84" s="24" t="s">
        <v>352</v>
      </c>
      <c r="H84" s="25">
        <v>1</v>
      </c>
      <c r="I84" s="4"/>
      <c r="J84" s="4"/>
      <c r="K84" s="13" t="s">
        <v>19</v>
      </c>
      <c r="L84" s="4"/>
      <c r="M84" s="4">
        <f t="shared" si="5"/>
        <v>1</v>
      </c>
      <c r="N84"/>
      <c r="O84" s="4">
        <f t="shared" si="6"/>
        <v>0</v>
      </c>
      <c r="P84" s="28"/>
      <c r="Q84">
        <f t="shared" si="7"/>
        <v>0</v>
      </c>
      <c r="R84" s="4">
        <f t="shared" si="8"/>
        <v>0</v>
      </c>
      <c r="S84" t="str">
        <f t="shared" si="9"/>
        <v xml:space="preserve">Clorpirifos metilo - &gt;95% Tamaño: 250 mg Marca:  - Referencia: </v>
      </c>
      <c r="U84"/>
    </row>
    <row r="85" spans="1:21" s="3" customFormat="1" x14ac:dyDescent="0.25">
      <c r="A85" s="19" t="s">
        <v>585</v>
      </c>
      <c r="B85" s="24" t="s">
        <v>348</v>
      </c>
      <c r="C85" t="s">
        <v>586</v>
      </c>
      <c r="D85" s="33" t="s">
        <v>587</v>
      </c>
      <c r="E85" t="s">
        <v>350</v>
      </c>
      <c r="F85" s="65">
        <v>100</v>
      </c>
      <c r="G85" s="24" t="s">
        <v>352</v>
      </c>
      <c r="H85" s="25">
        <v>1</v>
      </c>
      <c r="I85" s="4"/>
      <c r="J85" s="4"/>
      <c r="K85" s="13" t="s">
        <v>19</v>
      </c>
      <c r="L85" s="4"/>
      <c r="M85" s="4">
        <f t="shared" si="5"/>
        <v>1</v>
      </c>
      <c r="N85"/>
      <c r="O85" s="4">
        <f t="shared" si="6"/>
        <v>0</v>
      </c>
      <c r="P85" s="28"/>
      <c r="Q85">
        <f t="shared" si="7"/>
        <v>0</v>
      </c>
      <c r="R85" s="4">
        <f t="shared" si="8"/>
        <v>0</v>
      </c>
      <c r="S85" t="str">
        <f t="shared" si="9"/>
        <v xml:space="preserve">Bromofos etilo - &gt;95% Tamaño: 100 mg Marca:  - Referencia: </v>
      </c>
      <c r="U85"/>
    </row>
    <row r="86" spans="1:21" s="3" customFormat="1" x14ac:dyDescent="0.25">
      <c r="A86" s="19" t="s">
        <v>588</v>
      </c>
      <c r="B86" s="24" t="s">
        <v>348</v>
      </c>
      <c r="C86" t="s">
        <v>589</v>
      </c>
      <c r="D86" s="34" t="s">
        <v>590</v>
      </c>
      <c r="E86" t="s">
        <v>350</v>
      </c>
      <c r="F86" s="65" t="s">
        <v>356</v>
      </c>
      <c r="G86" s="24" t="s">
        <v>352</v>
      </c>
      <c r="H86" s="25">
        <v>1</v>
      </c>
      <c r="I86" s="4"/>
      <c r="J86" s="4"/>
      <c r="K86" s="13" t="s">
        <v>19</v>
      </c>
      <c r="L86" s="4"/>
      <c r="M86" s="4">
        <f t="shared" si="5"/>
        <v>1</v>
      </c>
      <c r="N86"/>
      <c r="O86" s="4">
        <f t="shared" si="6"/>
        <v>0</v>
      </c>
      <c r="P86" s="28"/>
      <c r="Q86">
        <f t="shared" si="7"/>
        <v>0</v>
      </c>
      <c r="R86" s="4">
        <f t="shared" si="8"/>
        <v>0</v>
      </c>
      <c r="S86" t="str">
        <f t="shared" si="9"/>
        <v xml:space="preserve">Fenvalerato - &gt;95% Tamaño: 250  mg Marca:  - Referencia: </v>
      </c>
      <c r="U86"/>
    </row>
    <row r="87" spans="1:21" s="3" customFormat="1" x14ac:dyDescent="0.25">
      <c r="A87" s="19" t="s">
        <v>591</v>
      </c>
      <c r="B87" s="24" t="s">
        <v>348</v>
      </c>
      <c r="C87" t="s">
        <v>592</v>
      </c>
      <c r="D87" s="33" t="s">
        <v>593</v>
      </c>
      <c r="E87" t="s">
        <v>350</v>
      </c>
      <c r="F87" s="65">
        <v>250</v>
      </c>
      <c r="G87" s="24" t="s">
        <v>352</v>
      </c>
      <c r="H87" s="25">
        <v>1</v>
      </c>
      <c r="I87" s="4"/>
      <c r="J87" s="4"/>
      <c r="K87" s="13" t="s">
        <v>19</v>
      </c>
      <c r="L87" s="4"/>
      <c r="M87" s="4">
        <f t="shared" si="5"/>
        <v>1</v>
      </c>
      <c r="N87"/>
      <c r="O87" s="4">
        <f t="shared" si="6"/>
        <v>0</v>
      </c>
      <c r="P87" s="28"/>
      <c r="Q87">
        <f t="shared" si="7"/>
        <v>0</v>
      </c>
      <c r="R87" s="4">
        <f t="shared" si="8"/>
        <v>0</v>
      </c>
      <c r="S87" t="str">
        <f t="shared" si="9"/>
        <v xml:space="preserve">Aclonifen - &gt;95% Tamaño: 250 mg Marca:  - Referencia: </v>
      </c>
      <c r="U87"/>
    </row>
    <row r="88" spans="1:21" s="3" customFormat="1" x14ac:dyDescent="0.25">
      <c r="A88" s="19" t="s">
        <v>594</v>
      </c>
      <c r="B88" s="24" t="s">
        <v>348</v>
      </c>
      <c r="C88" t="s">
        <v>595</v>
      </c>
      <c r="D88" s="33" t="s">
        <v>596</v>
      </c>
      <c r="E88" t="s">
        <v>350</v>
      </c>
      <c r="F88" s="65">
        <v>100</v>
      </c>
      <c r="G88" s="24" t="s">
        <v>352</v>
      </c>
      <c r="H88" s="25">
        <v>1</v>
      </c>
      <c r="I88" s="4"/>
      <c r="J88" s="4"/>
      <c r="K88" s="13" t="s">
        <v>19</v>
      </c>
      <c r="L88" s="4"/>
      <c r="M88" s="4">
        <f t="shared" si="5"/>
        <v>1</v>
      </c>
      <c r="N88"/>
      <c r="O88" s="4">
        <f t="shared" si="6"/>
        <v>0</v>
      </c>
      <c r="P88" s="28"/>
      <c r="Q88">
        <f t="shared" si="7"/>
        <v>0</v>
      </c>
      <c r="R88" s="4">
        <f t="shared" si="8"/>
        <v>0</v>
      </c>
      <c r="S88" t="str">
        <f t="shared" si="9"/>
        <v xml:space="preserve">Oxifluorfen - &gt;95% Tamaño: 100 mg Marca:  - Referencia: </v>
      </c>
      <c r="U88"/>
    </row>
    <row r="89" spans="1:21" s="3" customFormat="1" x14ac:dyDescent="0.25">
      <c r="A89" s="19" t="s">
        <v>597</v>
      </c>
      <c r="B89" s="24" t="s">
        <v>348</v>
      </c>
      <c r="C89" t="s">
        <v>598</v>
      </c>
      <c r="D89" s="34" t="s">
        <v>599</v>
      </c>
      <c r="E89" t="s">
        <v>350</v>
      </c>
      <c r="F89" s="65">
        <v>100</v>
      </c>
      <c r="G89" s="24" t="s">
        <v>352</v>
      </c>
      <c r="H89" s="25">
        <v>1</v>
      </c>
      <c r="I89" s="4"/>
      <c r="J89" s="4"/>
      <c r="K89" s="13" t="s">
        <v>19</v>
      </c>
      <c r="L89" s="4"/>
      <c r="M89" s="4">
        <f t="shared" si="5"/>
        <v>1</v>
      </c>
      <c r="N89"/>
      <c r="O89" s="4">
        <f t="shared" si="6"/>
        <v>0</v>
      </c>
      <c r="P89" s="28"/>
      <c r="Q89">
        <f t="shared" si="7"/>
        <v>0</v>
      </c>
      <c r="R89" s="4">
        <f t="shared" si="8"/>
        <v>0</v>
      </c>
      <c r="S89" t="str">
        <f t="shared" si="9"/>
        <v xml:space="preserve">Endosulfan alfa - &gt;95% Tamaño: 100 mg Marca:  - Referencia: </v>
      </c>
      <c r="U89"/>
    </row>
    <row r="90" spans="1:21" s="3" customFormat="1" x14ac:dyDescent="0.25">
      <c r="A90" s="19" t="s">
        <v>600</v>
      </c>
      <c r="B90" s="24" t="s">
        <v>348</v>
      </c>
      <c r="C90" t="s">
        <v>601</v>
      </c>
      <c r="D90" s="33" t="s">
        <v>602</v>
      </c>
      <c r="E90" t="s">
        <v>350</v>
      </c>
      <c r="F90" s="65">
        <v>100</v>
      </c>
      <c r="G90" s="24" t="s">
        <v>352</v>
      </c>
      <c r="H90" s="25">
        <v>1</v>
      </c>
      <c r="I90" s="4"/>
      <c r="J90" s="4"/>
      <c r="K90" s="13" t="s">
        <v>19</v>
      </c>
      <c r="L90" s="4"/>
      <c r="M90" s="4">
        <f t="shared" si="5"/>
        <v>1</v>
      </c>
      <c r="N90"/>
      <c r="O90" s="4">
        <f t="shared" si="6"/>
        <v>0</v>
      </c>
      <c r="P90" s="28"/>
      <c r="Q90">
        <f t="shared" si="7"/>
        <v>0</v>
      </c>
      <c r="R90" s="4">
        <f t="shared" si="8"/>
        <v>0</v>
      </c>
      <c r="S90" t="str">
        <f t="shared" si="9"/>
        <v xml:space="preserve">Famoxadona - &gt;95% Tamaño: 100 mg Marca:  - Referencia: </v>
      </c>
      <c r="U90"/>
    </row>
    <row r="91" spans="1:21" s="3" customFormat="1" x14ac:dyDescent="0.25">
      <c r="A91" s="19" t="s">
        <v>603</v>
      </c>
      <c r="B91" s="24" t="s">
        <v>348</v>
      </c>
      <c r="C91" t="s">
        <v>604</v>
      </c>
      <c r="D91" s="33" t="s">
        <v>605</v>
      </c>
      <c r="E91" t="s">
        <v>350</v>
      </c>
      <c r="F91" s="65">
        <v>100</v>
      </c>
      <c r="G91" s="24" t="s">
        <v>352</v>
      </c>
      <c r="H91" s="25">
        <v>1</v>
      </c>
      <c r="I91" s="4"/>
      <c r="J91" s="4"/>
      <c r="K91" s="13" t="s">
        <v>19</v>
      </c>
      <c r="L91" s="4"/>
      <c r="M91" s="4">
        <f t="shared" si="5"/>
        <v>1</v>
      </c>
      <c r="N91"/>
      <c r="O91" s="4">
        <f t="shared" si="6"/>
        <v>0</v>
      </c>
      <c r="P91" s="28"/>
      <c r="Q91">
        <f t="shared" si="7"/>
        <v>0</v>
      </c>
      <c r="R91" s="4">
        <f t="shared" si="8"/>
        <v>0</v>
      </c>
      <c r="S91" t="str">
        <f t="shared" si="9"/>
        <v xml:space="preserve">Acetocloro - &gt;95% Tamaño: 100 mg Marca:  - Referencia: </v>
      </c>
      <c r="U91"/>
    </row>
    <row r="92" spans="1:21" s="3" customFormat="1" x14ac:dyDescent="0.25">
      <c r="A92" s="19" t="s">
        <v>606</v>
      </c>
      <c r="B92" s="24" t="s">
        <v>348</v>
      </c>
      <c r="C92" s="26" t="s">
        <v>607</v>
      </c>
      <c r="D92" s="33" t="s">
        <v>608</v>
      </c>
      <c r="E92" t="s">
        <v>350</v>
      </c>
      <c r="F92" s="65">
        <v>100</v>
      </c>
      <c r="G92" s="24" t="s">
        <v>352</v>
      </c>
      <c r="H92" s="25">
        <v>1</v>
      </c>
      <c r="I92" s="4"/>
      <c r="J92" s="4"/>
      <c r="K92" s="13" t="s">
        <v>19</v>
      </c>
      <c r="L92" s="4"/>
      <c r="M92" s="4">
        <f t="shared" si="5"/>
        <v>1</v>
      </c>
      <c r="N92"/>
      <c r="O92" s="4">
        <f t="shared" si="6"/>
        <v>0</v>
      </c>
      <c r="P92" s="28"/>
      <c r="Q92">
        <f t="shared" si="7"/>
        <v>0</v>
      </c>
      <c r="R92" s="4">
        <f t="shared" si="8"/>
        <v>0</v>
      </c>
      <c r="S92" t="str">
        <f t="shared" si="9"/>
        <v xml:space="preserve">Piridaben - &gt;95% Tamaño: 100 mg Marca:  - Referencia: </v>
      </c>
      <c r="U92"/>
    </row>
    <row r="93" spans="1:21" s="3" customFormat="1" x14ac:dyDescent="0.25">
      <c r="A93" s="19" t="s">
        <v>609</v>
      </c>
      <c r="B93" s="24" t="s">
        <v>348</v>
      </c>
      <c r="C93" s="26" t="s">
        <v>610</v>
      </c>
      <c r="D93" s="33" t="s">
        <v>611</v>
      </c>
      <c r="E93" t="s">
        <v>350</v>
      </c>
      <c r="F93" s="65">
        <v>250</v>
      </c>
      <c r="G93" s="24" t="s">
        <v>352</v>
      </c>
      <c r="H93" s="25">
        <v>1</v>
      </c>
      <c r="I93" s="4"/>
      <c r="J93" s="4"/>
      <c r="K93" s="13" t="s">
        <v>19</v>
      </c>
      <c r="L93" s="4"/>
      <c r="M93" s="4">
        <f t="shared" si="5"/>
        <v>1</v>
      </c>
      <c r="N93"/>
      <c r="O93" s="4">
        <f t="shared" si="6"/>
        <v>0</v>
      </c>
      <c r="P93" s="28"/>
      <c r="Q93">
        <f t="shared" si="7"/>
        <v>0</v>
      </c>
      <c r="R93" s="4">
        <f t="shared" si="8"/>
        <v>0</v>
      </c>
      <c r="S93" t="str">
        <f t="shared" si="9"/>
        <v xml:space="preserve">Trialato - &gt;95% Tamaño: 250 mg Marca:  - Referencia: </v>
      </c>
      <c r="U93"/>
    </row>
    <row r="94" spans="1:21" s="3" customFormat="1" x14ac:dyDescent="0.25">
      <c r="A94" s="19" t="s">
        <v>612</v>
      </c>
      <c r="B94" s="24" t="s">
        <v>348</v>
      </c>
      <c r="C94" t="s">
        <v>613</v>
      </c>
      <c r="D94" s="33" t="s">
        <v>614</v>
      </c>
      <c r="E94" t="s">
        <v>350</v>
      </c>
      <c r="F94" s="65">
        <v>100</v>
      </c>
      <c r="G94" s="24" t="s">
        <v>352</v>
      </c>
      <c r="H94" s="25">
        <v>1</v>
      </c>
      <c r="I94" s="4"/>
      <c r="J94" s="4"/>
      <c r="K94" s="13" t="s">
        <v>19</v>
      </c>
      <c r="L94" s="4"/>
      <c r="M94" s="4">
        <f t="shared" si="5"/>
        <v>1</v>
      </c>
      <c r="N94"/>
      <c r="O94" s="4">
        <f t="shared" si="6"/>
        <v>0</v>
      </c>
      <c r="P94" s="28"/>
      <c r="Q94">
        <f t="shared" si="7"/>
        <v>0</v>
      </c>
      <c r="R94" s="4">
        <f t="shared" si="8"/>
        <v>0</v>
      </c>
      <c r="S94" t="str">
        <f t="shared" si="9"/>
        <v xml:space="preserve">Espirodiclofeno - &gt;95% Tamaño: 100 mg Marca:  - Referencia: </v>
      </c>
      <c r="U94"/>
    </row>
    <row r="95" spans="1:21" s="3" customFormat="1" x14ac:dyDescent="0.25">
      <c r="A95" s="19" t="s">
        <v>615</v>
      </c>
      <c r="B95" s="24" t="s">
        <v>348</v>
      </c>
      <c r="C95" t="s">
        <v>616</v>
      </c>
      <c r="D95" s="33" t="s">
        <v>617</v>
      </c>
      <c r="E95" t="s">
        <v>350</v>
      </c>
      <c r="F95" s="65">
        <v>100</v>
      </c>
      <c r="G95" s="24" t="s">
        <v>352</v>
      </c>
      <c r="H95" s="25">
        <v>1</v>
      </c>
      <c r="I95" s="4"/>
      <c r="J95" s="4"/>
      <c r="K95" s="13" t="s">
        <v>19</v>
      </c>
      <c r="L95" s="4"/>
      <c r="M95" s="4">
        <f t="shared" si="5"/>
        <v>1</v>
      </c>
      <c r="N95"/>
      <c r="O95" s="4">
        <f t="shared" si="6"/>
        <v>0</v>
      </c>
      <c r="P95" s="28"/>
      <c r="Q95">
        <f t="shared" si="7"/>
        <v>0</v>
      </c>
      <c r="R95" s="4">
        <f t="shared" si="8"/>
        <v>0</v>
      </c>
      <c r="S95" t="str">
        <f t="shared" si="9"/>
        <v xml:space="preserve">Pentacloroanilina - &gt;95% Tamaño: 100 mg Marca:  - Referencia: </v>
      </c>
      <c r="U95"/>
    </row>
    <row r="96" spans="1:21" s="3" customFormat="1" x14ac:dyDescent="0.25">
      <c r="A96" s="19" t="s">
        <v>618</v>
      </c>
      <c r="B96" s="24" t="s">
        <v>348</v>
      </c>
      <c r="C96" t="s">
        <v>619</v>
      </c>
      <c r="D96" s="33" t="s">
        <v>620</v>
      </c>
      <c r="E96" t="s">
        <v>350</v>
      </c>
      <c r="F96" s="65">
        <v>50</v>
      </c>
      <c r="G96" s="24" t="s">
        <v>352</v>
      </c>
      <c r="H96" s="25">
        <v>1</v>
      </c>
      <c r="I96" s="4"/>
      <c r="J96" s="4"/>
      <c r="K96" s="13" t="s">
        <v>19</v>
      </c>
      <c r="L96" s="4"/>
      <c r="M96" s="4">
        <f t="shared" si="5"/>
        <v>1</v>
      </c>
      <c r="N96"/>
      <c r="O96" s="4">
        <f t="shared" si="6"/>
        <v>0</v>
      </c>
      <c r="P96" s="28"/>
      <c r="Q96">
        <f t="shared" si="7"/>
        <v>0</v>
      </c>
      <c r="R96" s="4">
        <f t="shared" si="8"/>
        <v>0</v>
      </c>
      <c r="S96" t="str">
        <f t="shared" si="9"/>
        <v xml:space="preserve">Fipronil sulfona - &gt;95% Tamaño: 50 mg Marca:  - Referencia: </v>
      </c>
      <c r="U96"/>
    </row>
    <row r="97" spans="1:21" s="3" customFormat="1" x14ac:dyDescent="0.25">
      <c r="A97" s="19" t="s">
        <v>621</v>
      </c>
      <c r="B97" s="24" t="s">
        <v>348</v>
      </c>
      <c r="C97" t="s">
        <v>622</v>
      </c>
      <c r="D97" t="s">
        <v>623</v>
      </c>
      <c r="E97" t="s">
        <v>350</v>
      </c>
      <c r="F97" s="64">
        <v>10</v>
      </c>
      <c r="G97" s="24" t="s">
        <v>352</v>
      </c>
      <c r="H97" s="25">
        <v>1</v>
      </c>
      <c r="I97" s="4"/>
      <c r="J97" s="4"/>
      <c r="K97" s="13" t="s">
        <v>19</v>
      </c>
      <c r="L97" s="4"/>
      <c r="M97" s="4">
        <f t="shared" si="5"/>
        <v>1</v>
      </c>
      <c r="N97"/>
      <c r="O97" s="4">
        <f t="shared" si="6"/>
        <v>0</v>
      </c>
      <c r="P97" s="28"/>
      <c r="Q97">
        <f t="shared" si="7"/>
        <v>0</v>
      </c>
      <c r="R97" s="4">
        <f t="shared" si="8"/>
        <v>0</v>
      </c>
      <c r="S97" t="str">
        <f t="shared" si="9"/>
        <v xml:space="preserve">3 hidroxicarbofurano - &gt;95% Tamaño: 10 mg Marca:  - Referencia: </v>
      </c>
      <c r="U97"/>
    </row>
    <row r="98" spans="1:21" s="3" customFormat="1" x14ac:dyDescent="0.25">
      <c r="A98" s="19" t="s">
        <v>624</v>
      </c>
      <c r="B98" s="24" t="s">
        <v>348</v>
      </c>
      <c r="C98" t="s">
        <v>625</v>
      </c>
      <c r="D98" s="32" t="s">
        <v>626</v>
      </c>
      <c r="E98" t="s">
        <v>350</v>
      </c>
      <c r="F98" s="65">
        <v>250</v>
      </c>
      <c r="G98" s="24" t="s">
        <v>352</v>
      </c>
      <c r="H98" s="25">
        <v>1</v>
      </c>
      <c r="I98" s="4"/>
      <c r="J98" s="4"/>
      <c r="K98" s="13" t="s">
        <v>19</v>
      </c>
      <c r="L98" s="4"/>
      <c r="M98" s="4">
        <f t="shared" si="5"/>
        <v>1</v>
      </c>
      <c r="N98"/>
      <c r="O98" s="4">
        <f t="shared" si="6"/>
        <v>0</v>
      </c>
      <c r="P98" s="28"/>
      <c r="Q98">
        <f t="shared" si="7"/>
        <v>0</v>
      </c>
      <c r="R98" s="4">
        <f t="shared" si="8"/>
        <v>0</v>
      </c>
      <c r="S98" t="str">
        <f t="shared" si="9"/>
        <v xml:space="preserve">Acefato - &gt;95% Tamaño: 250 mg Marca:  - Referencia: </v>
      </c>
      <c r="U98"/>
    </row>
    <row r="99" spans="1:21" s="3" customFormat="1" x14ac:dyDescent="0.25">
      <c r="A99" s="19" t="s">
        <v>627</v>
      </c>
      <c r="B99" s="24" t="s">
        <v>348</v>
      </c>
      <c r="C99" t="s">
        <v>628</v>
      </c>
      <c r="D99" s="33" t="s">
        <v>629</v>
      </c>
      <c r="E99" t="s">
        <v>350</v>
      </c>
      <c r="F99" s="65">
        <v>100</v>
      </c>
      <c r="G99" s="24" t="s">
        <v>352</v>
      </c>
      <c r="H99" s="25">
        <v>1</v>
      </c>
      <c r="I99" s="4"/>
      <c r="J99" s="4"/>
      <c r="K99" s="13" t="s">
        <v>19</v>
      </c>
      <c r="L99" s="4"/>
      <c r="M99" s="4">
        <f t="shared" si="5"/>
        <v>1</v>
      </c>
      <c r="N99"/>
      <c r="O99" s="4">
        <f t="shared" si="6"/>
        <v>0</v>
      </c>
      <c r="P99" s="28"/>
      <c r="Q99">
        <f t="shared" si="7"/>
        <v>0</v>
      </c>
      <c r="R99" s="4">
        <f t="shared" si="8"/>
        <v>0</v>
      </c>
      <c r="S99" t="str">
        <f t="shared" si="9"/>
        <v xml:space="preserve">Acetamiprid - &gt;95% Tamaño: 100 mg Marca:  - Referencia: </v>
      </c>
      <c r="U99"/>
    </row>
    <row r="100" spans="1:21" s="3" customFormat="1" x14ac:dyDescent="0.25">
      <c r="A100" s="19" t="s">
        <v>630</v>
      </c>
      <c r="B100" s="24" t="s">
        <v>348</v>
      </c>
      <c r="C100" t="s">
        <v>631</v>
      </c>
      <c r="D100" s="33" t="s">
        <v>632</v>
      </c>
      <c r="E100" t="s">
        <v>350</v>
      </c>
      <c r="F100" s="65">
        <v>250</v>
      </c>
      <c r="G100" s="24" t="s">
        <v>352</v>
      </c>
      <c r="H100" s="25">
        <v>1</v>
      </c>
      <c r="I100" s="4"/>
      <c r="J100" s="4"/>
      <c r="K100" s="13" t="s">
        <v>19</v>
      </c>
      <c r="L100" s="4"/>
      <c r="M100" s="4">
        <f t="shared" si="5"/>
        <v>1</v>
      </c>
      <c r="N100"/>
      <c r="O100" s="4">
        <f t="shared" si="6"/>
        <v>0</v>
      </c>
      <c r="P100" s="28"/>
      <c r="Q100">
        <f t="shared" si="7"/>
        <v>0</v>
      </c>
      <c r="R100" s="4">
        <f t="shared" si="8"/>
        <v>0</v>
      </c>
      <c r="S100" t="str">
        <f t="shared" si="9"/>
        <v xml:space="preserve">Alacloro - &gt;95% Tamaño: 250 mg Marca:  - Referencia: </v>
      </c>
      <c r="U100"/>
    </row>
    <row r="101" spans="1:21" s="3" customFormat="1" x14ac:dyDescent="0.25">
      <c r="A101" s="19" t="s">
        <v>633</v>
      </c>
      <c r="B101" s="24" t="s">
        <v>348</v>
      </c>
      <c r="C101" t="s">
        <v>634</v>
      </c>
      <c r="D101" s="33" t="s">
        <v>635</v>
      </c>
      <c r="E101" t="s">
        <v>350</v>
      </c>
      <c r="F101" s="65">
        <v>50</v>
      </c>
      <c r="G101" s="24" t="s">
        <v>352</v>
      </c>
      <c r="H101" s="25">
        <v>1</v>
      </c>
      <c r="I101" s="4"/>
      <c r="J101" s="4"/>
      <c r="K101" s="13" t="s">
        <v>19</v>
      </c>
      <c r="L101" s="4"/>
      <c r="M101" s="4">
        <f t="shared" si="5"/>
        <v>1</v>
      </c>
      <c r="N101"/>
      <c r="O101" s="4">
        <f t="shared" si="6"/>
        <v>0</v>
      </c>
      <c r="P101" s="28"/>
      <c r="Q101">
        <f t="shared" si="7"/>
        <v>0</v>
      </c>
      <c r="R101" s="4">
        <f t="shared" si="8"/>
        <v>0</v>
      </c>
      <c r="S101" t="str">
        <f t="shared" si="9"/>
        <v xml:space="preserve">Atrazina - &gt;95% Tamaño: 50 mg Marca:  - Referencia: </v>
      </c>
      <c r="U101"/>
    </row>
    <row r="102" spans="1:21" s="3" customFormat="1" x14ac:dyDescent="0.25">
      <c r="A102" s="19" t="s">
        <v>636</v>
      </c>
      <c r="B102" s="24" t="s">
        <v>348</v>
      </c>
      <c r="C102" t="s">
        <v>637</v>
      </c>
      <c r="D102" s="33" t="s">
        <v>638</v>
      </c>
      <c r="E102" t="s">
        <v>350</v>
      </c>
      <c r="F102" s="65">
        <v>250</v>
      </c>
      <c r="G102" s="24" t="s">
        <v>352</v>
      </c>
      <c r="H102" s="25">
        <v>1</v>
      </c>
      <c r="I102" s="4"/>
      <c r="J102" s="4"/>
      <c r="K102" s="13" t="s">
        <v>19</v>
      </c>
      <c r="L102" s="4"/>
      <c r="M102" s="4">
        <f t="shared" si="5"/>
        <v>1</v>
      </c>
      <c r="N102"/>
      <c r="O102" s="4">
        <f t="shared" si="6"/>
        <v>0</v>
      </c>
      <c r="P102" s="28"/>
      <c r="Q102">
        <f t="shared" si="7"/>
        <v>0</v>
      </c>
      <c r="R102" s="4">
        <f t="shared" si="8"/>
        <v>0</v>
      </c>
      <c r="S102" t="str">
        <f t="shared" si="9"/>
        <v xml:space="preserve">Azinfos metilo - &gt;95% Tamaño: 250 mg Marca:  - Referencia: </v>
      </c>
      <c r="U102"/>
    </row>
    <row r="103" spans="1:21" s="3" customFormat="1" x14ac:dyDescent="0.25">
      <c r="A103" s="19" t="s">
        <v>639</v>
      </c>
      <c r="B103" s="24" t="s">
        <v>348</v>
      </c>
      <c r="C103" t="s">
        <v>640</v>
      </c>
      <c r="D103" s="33" t="s">
        <v>641</v>
      </c>
      <c r="E103" t="s">
        <v>350</v>
      </c>
      <c r="F103" s="65">
        <v>100</v>
      </c>
      <c r="G103" s="24" t="s">
        <v>352</v>
      </c>
      <c r="H103" s="25">
        <v>1</v>
      </c>
      <c r="I103" s="4"/>
      <c r="J103" s="4"/>
      <c r="K103" s="13" t="s">
        <v>19</v>
      </c>
      <c r="L103" s="4"/>
      <c r="M103" s="4">
        <f t="shared" si="5"/>
        <v>1</v>
      </c>
      <c r="N103"/>
      <c r="O103" s="4">
        <f t="shared" si="6"/>
        <v>0</v>
      </c>
      <c r="P103" s="28"/>
      <c r="Q103">
        <f t="shared" si="7"/>
        <v>0</v>
      </c>
      <c r="R103" s="4">
        <f t="shared" si="8"/>
        <v>0</v>
      </c>
      <c r="S103" t="str">
        <f t="shared" si="9"/>
        <v xml:space="preserve">Azoxistrobina - &gt;95% Tamaño: 100 mg Marca:  - Referencia: </v>
      </c>
      <c r="U103"/>
    </row>
    <row r="104" spans="1:21" s="3" customFormat="1" x14ac:dyDescent="0.25">
      <c r="A104" s="19" t="s">
        <v>642</v>
      </c>
      <c r="B104" s="24" t="s">
        <v>348</v>
      </c>
      <c r="C104" t="s">
        <v>643</v>
      </c>
      <c r="D104" s="33" t="s">
        <v>644</v>
      </c>
      <c r="E104" t="s">
        <v>350</v>
      </c>
      <c r="F104" s="65">
        <v>250</v>
      </c>
      <c r="G104" s="24" t="s">
        <v>352</v>
      </c>
      <c r="H104" s="25">
        <v>1</v>
      </c>
      <c r="I104" s="4"/>
      <c r="J104" s="4"/>
      <c r="K104" s="13" t="s">
        <v>19</v>
      </c>
      <c r="L104" s="4"/>
      <c r="M104" s="4">
        <f t="shared" si="5"/>
        <v>1</v>
      </c>
      <c r="N104"/>
      <c r="O104" s="4">
        <f t="shared" si="6"/>
        <v>0</v>
      </c>
      <c r="P104" s="28"/>
      <c r="Q104">
        <f t="shared" si="7"/>
        <v>0</v>
      </c>
      <c r="R104" s="4">
        <f t="shared" si="8"/>
        <v>0</v>
      </c>
      <c r="S104" t="str">
        <f t="shared" si="9"/>
        <v xml:space="preserve">Bitertanol - &gt;95% Tamaño: 250 mg Marca:  - Referencia: </v>
      </c>
      <c r="U104"/>
    </row>
    <row r="105" spans="1:21" s="3" customFormat="1" x14ac:dyDescent="0.25">
      <c r="A105" s="19" t="s">
        <v>645</v>
      </c>
      <c r="B105" s="24" t="s">
        <v>348</v>
      </c>
      <c r="C105" t="s">
        <v>646</v>
      </c>
      <c r="D105" s="33" t="s">
        <v>647</v>
      </c>
      <c r="E105" t="s">
        <v>350</v>
      </c>
      <c r="F105" s="65">
        <v>100</v>
      </c>
      <c r="G105" s="24" t="s">
        <v>352</v>
      </c>
      <c r="H105" s="25">
        <v>1</v>
      </c>
      <c r="I105" s="4"/>
      <c r="J105" s="4"/>
      <c r="K105" s="13" t="s">
        <v>19</v>
      </c>
      <c r="L105" s="4"/>
      <c r="M105" s="4">
        <f t="shared" si="5"/>
        <v>1</v>
      </c>
      <c r="N105"/>
      <c r="O105" s="4">
        <f t="shared" si="6"/>
        <v>0</v>
      </c>
      <c r="P105" s="28"/>
      <c r="Q105">
        <f t="shared" si="7"/>
        <v>0</v>
      </c>
      <c r="R105" s="4">
        <f t="shared" si="8"/>
        <v>0</v>
      </c>
      <c r="S105" t="str">
        <f t="shared" si="9"/>
        <v xml:space="preserve">Boscalida - &gt;95% Tamaño: 100 mg Marca:  - Referencia: </v>
      </c>
      <c r="U105"/>
    </row>
    <row r="106" spans="1:21" s="3" customFormat="1" x14ac:dyDescent="0.25">
      <c r="A106" s="19" t="s">
        <v>648</v>
      </c>
      <c r="B106" s="24" t="s">
        <v>348</v>
      </c>
      <c r="C106" t="s">
        <v>649</v>
      </c>
      <c r="D106" s="33" t="s">
        <v>650</v>
      </c>
      <c r="E106" t="s">
        <v>350</v>
      </c>
      <c r="F106" s="65">
        <v>100</v>
      </c>
      <c r="G106" s="24" t="s">
        <v>352</v>
      </c>
      <c r="H106" s="25">
        <v>1</v>
      </c>
      <c r="I106" s="4"/>
      <c r="J106" s="4"/>
      <c r="K106" s="13" t="s">
        <v>19</v>
      </c>
      <c r="L106" s="4"/>
      <c r="M106" s="4">
        <f t="shared" si="5"/>
        <v>1</v>
      </c>
      <c r="N106"/>
      <c r="O106" s="4">
        <f t="shared" si="6"/>
        <v>0</v>
      </c>
      <c r="P106" s="28"/>
      <c r="Q106">
        <f t="shared" si="7"/>
        <v>0</v>
      </c>
      <c r="R106" s="4">
        <f t="shared" si="8"/>
        <v>0</v>
      </c>
      <c r="S106" t="str">
        <f t="shared" si="9"/>
        <v xml:space="preserve">Buprofecina - &gt;95% Tamaño: 100 mg Marca:  - Referencia: </v>
      </c>
      <c r="U106"/>
    </row>
    <row r="107" spans="1:21" s="3" customFormat="1" x14ac:dyDescent="0.25">
      <c r="A107" s="19" t="s">
        <v>651</v>
      </c>
      <c r="B107" s="24" t="s">
        <v>348</v>
      </c>
      <c r="C107" t="s">
        <v>652</v>
      </c>
      <c r="D107" s="33" t="s">
        <v>653</v>
      </c>
      <c r="E107" t="s">
        <v>350</v>
      </c>
      <c r="F107" s="65">
        <v>250</v>
      </c>
      <c r="G107" s="24" t="s">
        <v>352</v>
      </c>
      <c r="H107" s="25">
        <v>1</v>
      </c>
      <c r="I107" s="4"/>
      <c r="J107" s="4"/>
      <c r="K107" s="13" t="s">
        <v>19</v>
      </c>
      <c r="L107" s="4"/>
      <c r="M107" s="4">
        <f t="shared" si="5"/>
        <v>1</v>
      </c>
      <c r="N107"/>
      <c r="O107" s="4">
        <f t="shared" si="6"/>
        <v>0</v>
      </c>
      <c r="P107" s="28"/>
      <c r="Q107">
        <f t="shared" si="7"/>
        <v>0</v>
      </c>
      <c r="R107" s="4">
        <f t="shared" si="8"/>
        <v>0</v>
      </c>
      <c r="S107" t="str">
        <f t="shared" si="9"/>
        <v xml:space="preserve">Carbaril - &gt;95% Tamaño: 250 mg Marca:  - Referencia: </v>
      </c>
      <c r="U107"/>
    </row>
    <row r="108" spans="1:21" s="3" customFormat="1" x14ac:dyDescent="0.25">
      <c r="A108" s="19" t="s">
        <v>654</v>
      </c>
      <c r="B108" s="24" t="s">
        <v>348</v>
      </c>
      <c r="C108" t="s">
        <v>655</v>
      </c>
      <c r="D108" s="33" t="s">
        <v>656</v>
      </c>
      <c r="E108" t="s">
        <v>350</v>
      </c>
      <c r="F108" s="65">
        <v>250</v>
      </c>
      <c r="G108" s="24" t="s">
        <v>352</v>
      </c>
      <c r="H108" s="25">
        <v>1</v>
      </c>
      <c r="I108" s="4"/>
      <c r="J108" s="4"/>
      <c r="K108" s="13" t="s">
        <v>19</v>
      </c>
      <c r="L108" s="4"/>
      <c r="M108" s="4">
        <f t="shared" si="5"/>
        <v>1</v>
      </c>
      <c r="N108"/>
      <c r="O108" s="4">
        <f t="shared" si="6"/>
        <v>0</v>
      </c>
      <c r="P108" s="28"/>
      <c r="Q108">
        <f t="shared" si="7"/>
        <v>0</v>
      </c>
      <c r="R108" s="4">
        <f t="shared" si="8"/>
        <v>0</v>
      </c>
      <c r="S108" t="str">
        <f t="shared" si="9"/>
        <v xml:space="preserve">Carbendazina - &gt;95% Tamaño: 250 mg Marca:  - Referencia: </v>
      </c>
      <c r="U108"/>
    </row>
    <row r="109" spans="1:21" s="3" customFormat="1" x14ac:dyDescent="0.25">
      <c r="A109" s="19" t="s">
        <v>657</v>
      </c>
      <c r="B109" s="24" t="s">
        <v>348</v>
      </c>
      <c r="C109" t="s">
        <v>658</v>
      </c>
      <c r="D109" s="33" t="s">
        <v>659</v>
      </c>
      <c r="E109" t="s">
        <v>350</v>
      </c>
      <c r="F109" s="65">
        <v>250</v>
      </c>
      <c r="G109" s="24" t="s">
        <v>352</v>
      </c>
      <c r="H109" s="25">
        <v>1</v>
      </c>
      <c r="I109" s="4"/>
      <c r="J109" s="4"/>
      <c r="K109" s="13" t="s">
        <v>19</v>
      </c>
      <c r="L109" s="4"/>
      <c r="M109" s="4">
        <f t="shared" si="5"/>
        <v>1</v>
      </c>
      <c r="N109"/>
      <c r="O109" s="4">
        <f t="shared" si="6"/>
        <v>0</v>
      </c>
      <c r="P109" s="28"/>
      <c r="Q109">
        <f t="shared" si="7"/>
        <v>0</v>
      </c>
      <c r="R109" s="4">
        <f t="shared" si="8"/>
        <v>0</v>
      </c>
      <c r="S109" t="str">
        <f t="shared" si="9"/>
        <v xml:space="preserve">Carbofurano - &gt;95% Tamaño: 250 mg Marca:  - Referencia: </v>
      </c>
      <c r="U109"/>
    </row>
    <row r="110" spans="1:21" s="3" customFormat="1" x14ac:dyDescent="0.25">
      <c r="A110" s="19" t="s">
        <v>660</v>
      </c>
      <c r="B110" s="24" t="s">
        <v>348</v>
      </c>
      <c r="C110" t="s">
        <v>661</v>
      </c>
      <c r="D110" s="33" t="s">
        <v>662</v>
      </c>
      <c r="E110" t="s">
        <v>350</v>
      </c>
      <c r="F110" s="65">
        <v>100</v>
      </c>
      <c r="G110" s="24" t="s">
        <v>352</v>
      </c>
      <c r="H110" s="25">
        <v>1</v>
      </c>
      <c r="I110" s="4"/>
      <c r="J110" s="4"/>
      <c r="K110" s="13" t="s">
        <v>19</v>
      </c>
      <c r="L110" s="4"/>
      <c r="M110" s="4">
        <f t="shared" si="5"/>
        <v>1</v>
      </c>
      <c r="N110"/>
      <c r="O110" s="4">
        <f t="shared" si="6"/>
        <v>0</v>
      </c>
      <c r="P110" s="28"/>
      <c r="Q110">
        <f t="shared" si="7"/>
        <v>0</v>
      </c>
      <c r="R110" s="4">
        <f t="shared" si="8"/>
        <v>0</v>
      </c>
      <c r="S110" t="str">
        <f t="shared" si="9"/>
        <v xml:space="preserve">Ciazofamida - &gt;95% Tamaño: 100 mg Marca:  - Referencia: </v>
      </c>
      <c r="U110"/>
    </row>
    <row r="111" spans="1:21" s="3" customFormat="1" x14ac:dyDescent="0.25">
      <c r="A111" s="19" t="s">
        <v>663</v>
      </c>
      <c r="B111" s="24" t="s">
        <v>348</v>
      </c>
      <c r="C111" t="s">
        <v>664</v>
      </c>
      <c r="D111" s="33" t="s">
        <v>665</v>
      </c>
      <c r="E111" t="s">
        <v>350</v>
      </c>
      <c r="F111" s="65">
        <v>100</v>
      </c>
      <c r="G111" s="24" t="s">
        <v>352</v>
      </c>
      <c r="H111" s="25">
        <v>1</v>
      </c>
      <c r="I111" s="4"/>
      <c r="J111" s="4"/>
      <c r="K111" s="13" t="s">
        <v>19</v>
      </c>
      <c r="L111" s="4"/>
      <c r="M111" s="4">
        <f t="shared" si="5"/>
        <v>1</v>
      </c>
      <c r="N111"/>
      <c r="O111" s="4">
        <f t="shared" si="6"/>
        <v>0</v>
      </c>
      <c r="P111" s="28"/>
      <c r="Q111">
        <f t="shared" si="7"/>
        <v>0</v>
      </c>
      <c r="R111" s="4">
        <f t="shared" si="8"/>
        <v>0</v>
      </c>
      <c r="S111" t="str">
        <f t="shared" si="9"/>
        <v xml:space="preserve">Cicloxidim - &gt;95% Tamaño: 100 mg Marca:  - Referencia: </v>
      </c>
      <c r="U111"/>
    </row>
    <row r="112" spans="1:21" s="3" customFormat="1" x14ac:dyDescent="0.25">
      <c r="A112" s="19" t="s">
        <v>666</v>
      </c>
      <c r="B112" s="24" t="s">
        <v>348</v>
      </c>
      <c r="C112" t="s">
        <v>667</v>
      </c>
      <c r="D112" s="33" t="s">
        <v>668</v>
      </c>
      <c r="E112" t="s">
        <v>350</v>
      </c>
      <c r="F112" s="65">
        <v>100</v>
      </c>
      <c r="G112" s="24" t="s">
        <v>352</v>
      </c>
      <c r="H112" s="25">
        <v>1</v>
      </c>
      <c r="I112" s="4"/>
      <c r="J112" s="4"/>
      <c r="K112" s="13" t="s">
        <v>19</v>
      </c>
      <c r="L112" s="4"/>
      <c r="M112" s="4">
        <f t="shared" si="5"/>
        <v>1</v>
      </c>
      <c r="N112"/>
      <c r="O112" s="4">
        <f t="shared" si="6"/>
        <v>0</v>
      </c>
      <c r="P112" s="28"/>
      <c r="Q112">
        <f t="shared" si="7"/>
        <v>0</v>
      </c>
      <c r="R112" s="4">
        <f t="shared" si="8"/>
        <v>0</v>
      </c>
      <c r="S112" t="str">
        <f t="shared" si="9"/>
        <v xml:space="preserve">Cimoxanilo - &gt;95% Tamaño: 100 mg Marca:  - Referencia: </v>
      </c>
      <c r="U112"/>
    </row>
    <row r="113" spans="1:21" s="3" customFormat="1" x14ac:dyDescent="0.25">
      <c r="A113" s="19" t="s">
        <v>669</v>
      </c>
      <c r="B113" s="24" t="s">
        <v>348</v>
      </c>
      <c r="C113" t="s">
        <v>670</v>
      </c>
      <c r="D113" s="33" t="s">
        <v>671</v>
      </c>
      <c r="E113" t="s">
        <v>350</v>
      </c>
      <c r="F113" s="65">
        <v>100</v>
      </c>
      <c r="G113" s="24" t="s">
        <v>352</v>
      </c>
      <c r="H113" s="25">
        <v>1</v>
      </c>
      <c r="I113" s="4"/>
      <c r="J113" s="4"/>
      <c r="K113" s="13" t="s">
        <v>19</v>
      </c>
      <c r="L113" s="4"/>
      <c r="M113" s="4">
        <f t="shared" si="5"/>
        <v>1</v>
      </c>
      <c r="N113"/>
      <c r="O113" s="4">
        <f t="shared" si="6"/>
        <v>0</v>
      </c>
      <c r="P113" s="28"/>
      <c r="Q113">
        <f t="shared" si="7"/>
        <v>0</v>
      </c>
      <c r="R113" s="4">
        <f t="shared" si="8"/>
        <v>0</v>
      </c>
      <c r="S113" t="str">
        <f t="shared" si="9"/>
        <v xml:space="preserve">Ciproconazol - &gt;95% Tamaño: 100 mg Marca:  - Referencia: </v>
      </c>
      <c r="U113"/>
    </row>
    <row r="114" spans="1:21" s="3" customFormat="1" x14ac:dyDescent="0.25">
      <c r="A114" s="19" t="s">
        <v>672</v>
      </c>
      <c r="B114" s="24" t="s">
        <v>348</v>
      </c>
      <c r="C114" t="s">
        <v>673</v>
      </c>
      <c r="D114" s="33" t="s">
        <v>674</v>
      </c>
      <c r="E114" t="s">
        <v>350</v>
      </c>
      <c r="F114" s="65">
        <v>100</v>
      </c>
      <c r="G114" s="24" t="s">
        <v>352</v>
      </c>
      <c r="H114" s="25">
        <v>1</v>
      </c>
      <c r="I114" s="4"/>
      <c r="J114" s="4"/>
      <c r="K114" s="13" t="s">
        <v>19</v>
      </c>
      <c r="L114" s="4"/>
      <c r="M114" s="4">
        <f t="shared" si="5"/>
        <v>1</v>
      </c>
      <c r="N114"/>
      <c r="O114" s="4">
        <f t="shared" si="6"/>
        <v>0</v>
      </c>
      <c r="P114" s="28"/>
      <c r="Q114">
        <f t="shared" si="7"/>
        <v>0</v>
      </c>
      <c r="R114" s="4">
        <f t="shared" si="8"/>
        <v>0</v>
      </c>
      <c r="S114" t="str">
        <f t="shared" si="9"/>
        <v xml:space="preserve">Cletodim - &gt;95% Tamaño: 100 mg Marca:  - Referencia: </v>
      </c>
      <c r="U114"/>
    </row>
    <row r="115" spans="1:21" s="3" customFormat="1" x14ac:dyDescent="0.25">
      <c r="A115" s="19" t="s">
        <v>675</v>
      </c>
      <c r="B115" s="24" t="s">
        <v>348</v>
      </c>
      <c r="C115" t="s">
        <v>676</v>
      </c>
      <c r="D115" s="33" t="s">
        <v>677</v>
      </c>
      <c r="E115" t="s">
        <v>350</v>
      </c>
      <c r="F115" s="65">
        <v>100</v>
      </c>
      <c r="G115" s="24" t="s">
        <v>352</v>
      </c>
      <c r="H115" s="25">
        <v>1</v>
      </c>
      <c r="I115" s="4"/>
      <c r="J115" s="4"/>
      <c r="K115" s="13" t="s">
        <v>19</v>
      </c>
      <c r="L115" s="4"/>
      <c r="M115" s="4">
        <f t="shared" si="5"/>
        <v>1</v>
      </c>
      <c r="N115"/>
      <c r="O115" s="4">
        <f t="shared" si="6"/>
        <v>0</v>
      </c>
      <c r="P115" s="28"/>
      <c r="Q115">
        <f t="shared" si="7"/>
        <v>0</v>
      </c>
      <c r="R115" s="4">
        <f t="shared" si="8"/>
        <v>0</v>
      </c>
      <c r="S115" t="str">
        <f t="shared" si="9"/>
        <v xml:space="preserve">Clodinafop propargil - &gt;95% Tamaño: 100 mg Marca:  - Referencia: </v>
      </c>
      <c r="U115"/>
    </row>
    <row r="116" spans="1:21" s="3" customFormat="1" x14ac:dyDescent="0.25">
      <c r="A116" s="19" t="s">
        <v>678</v>
      </c>
      <c r="B116" s="24" t="s">
        <v>348</v>
      </c>
      <c r="C116" t="s">
        <v>679</v>
      </c>
      <c r="D116" s="33" t="s">
        <v>680</v>
      </c>
      <c r="E116" t="s">
        <v>350</v>
      </c>
      <c r="F116" s="65">
        <v>100</v>
      </c>
      <c r="G116" s="24" t="s">
        <v>352</v>
      </c>
      <c r="H116" s="25">
        <v>1</v>
      </c>
      <c r="I116" s="4"/>
      <c r="J116" s="4"/>
      <c r="K116" s="13" t="s">
        <v>19</v>
      </c>
      <c r="L116" s="4"/>
      <c r="M116" s="4">
        <f t="shared" si="5"/>
        <v>1</v>
      </c>
      <c r="N116"/>
      <c r="O116" s="4">
        <f t="shared" si="6"/>
        <v>0</v>
      </c>
      <c r="P116" s="28"/>
      <c r="Q116">
        <f t="shared" si="7"/>
        <v>0</v>
      </c>
      <c r="R116" s="4">
        <f t="shared" si="8"/>
        <v>0</v>
      </c>
      <c r="S116" t="str">
        <f t="shared" si="9"/>
        <v xml:space="preserve">Clomazona - &gt;95% Tamaño: 100 mg Marca:  - Referencia: </v>
      </c>
      <c r="U116"/>
    </row>
    <row r="117" spans="1:21" s="3" customFormat="1" x14ac:dyDescent="0.25">
      <c r="A117" s="19" t="s">
        <v>681</v>
      </c>
      <c r="B117" s="24" t="s">
        <v>348</v>
      </c>
      <c r="C117" t="s">
        <v>682</v>
      </c>
      <c r="D117" s="33" t="s">
        <v>683</v>
      </c>
      <c r="E117" t="s">
        <v>350</v>
      </c>
      <c r="F117" s="65">
        <v>250</v>
      </c>
      <c r="G117" s="24" t="s">
        <v>352</v>
      </c>
      <c r="H117" s="25">
        <v>1</v>
      </c>
      <c r="I117" s="4"/>
      <c r="J117" s="4"/>
      <c r="K117" s="13" t="s">
        <v>19</v>
      </c>
      <c r="L117" s="4"/>
      <c r="M117" s="4">
        <f t="shared" si="5"/>
        <v>1</v>
      </c>
      <c r="N117"/>
      <c r="O117" s="4">
        <f t="shared" si="6"/>
        <v>0</v>
      </c>
      <c r="P117" s="28"/>
      <c r="Q117">
        <f t="shared" si="7"/>
        <v>0</v>
      </c>
      <c r="R117" s="4">
        <f t="shared" si="8"/>
        <v>0</v>
      </c>
      <c r="S117" t="str">
        <f t="shared" si="9"/>
        <v xml:space="preserve">Cloridazona - &gt;95% Tamaño: 250 mg Marca:  - Referencia: </v>
      </c>
      <c r="U117"/>
    </row>
    <row r="118" spans="1:21" s="3" customFormat="1" x14ac:dyDescent="0.25">
      <c r="A118" s="19" t="s">
        <v>684</v>
      </c>
      <c r="B118" s="24" t="s">
        <v>348</v>
      </c>
      <c r="C118" t="s">
        <v>685</v>
      </c>
      <c r="D118" s="33" t="s">
        <v>686</v>
      </c>
      <c r="E118" t="s">
        <v>350</v>
      </c>
      <c r="F118" s="65">
        <v>250</v>
      </c>
      <c r="G118" s="24" t="s">
        <v>352</v>
      </c>
      <c r="H118" s="25">
        <v>1</v>
      </c>
      <c r="I118" s="4"/>
      <c r="J118" s="4"/>
      <c r="K118" s="13" t="s">
        <v>19</v>
      </c>
      <c r="L118" s="4"/>
      <c r="M118" s="4">
        <f t="shared" si="5"/>
        <v>1</v>
      </c>
      <c r="N118"/>
      <c r="O118" s="4">
        <f t="shared" si="6"/>
        <v>0</v>
      </c>
      <c r="P118" s="28"/>
      <c r="Q118">
        <f t="shared" si="7"/>
        <v>0</v>
      </c>
      <c r="R118" s="4">
        <f t="shared" si="8"/>
        <v>0</v>
      </c>
      <c r="S118" t="str">
        <f t="shared" si="9"/>
        <v xml:space="preserve">Clorotoluron - &gt;95% Tamaño: 250 mg Marca:  - Referencia: </v>
      </c>
      <c r="U118"/>
    </row>
    <row r="119" spans="1:21" s="3" customFormat="1" x14ac:dyDescent="0.25">
      <c r="A119" s="19" t="s">
        <v>687</v>
      </c>
      <c r="B119" s="24" t="s">
        <v>348</v>
      </c>
      <c r="C119" t="s">
        <v>688</v>
      </c>
      <c r="D119" s="33" t="s">
        <v>689</v>
      </c>
      <c r="E119" t="s">
        <v>350</v>
      </c>
      <c r="F119" s="65">
        <v>100</v>
      </c>
      <c r="G119" s="24" t="s">
        <v>352</v>
      </c>
      <c r="H119" s="25">
        <v>1</v>
      </c>
      <c r="I119" s="4"/>
      <c r="J119" s="4"/>
      <c r="K119" s="13" t="s">
        <v>19</v>
      </c>
      <c r="L119" s="4"/>
      <c r="M119" s="4">
        <f t="shared" si="5"/>
        <v>1</v>
      </c>
      <c r="N119"/>
      <c r="O119" s="4">
        <f t="shared" si="6"/>
        <v>0</v>
      </c>
      <c r="P119" s="28"/>
      <c r="Q119">
        <f t="shared" si="7"/>
        <v>0</v>
      </c>
      <c r="R119" s="4">
        <f t="shared" si="8"/>
        <v>0</v>
      </c>
      <c r="S119" t="str">
        <f t="shared" si="9"/>
        <v xml:space="preserve">Clorsulfuron - &gt;95% Tamaño: 100 mg Marca:  - Referencia: </v>
      </c>
      <c r="U119"/>
    </row>
    <row r="120" spans="1:21" s="3" customFormat="1" x14ac:dyDescent="0.25">
      <c r="A120" s="19" t="s">
        <v>690</v>
      </c>
      <c r="B120" s="24" t="s">
        <v>348</v>
      </c>
      <c r="C120" t="s">
        <v>691</v>
      </c>
      <c r="D120" s="33" t="s">
        <v>692</v>
      </c>
      <c r="E120" t="s">
        <v>350</v>
      </c>
      <c r="F120" s="65">
        <v>100</v>
      </c>
      <c r="G120" s="24" t="s">
        <v>352</v>
      </c>
      <c r="H120" s="25">
        <v>1</v>
      </c>
      <c r="I120" s="4"/>
      <c r="J120" s="4"/>
      <c r="K120" s="13" t="s">
        <v>19</v>
      </c>
      <c r="L120" s="4"/>
      <c r="M120" s="4">
        <f t="shared" si="5"/>
        <v>1</v>
      </c>
      <c r="N120"/>
      <c r="O120" s="4">
        <f t="shared" si="6"/>
        <v>0</v>
      </c>
      <c r="P120" s="28"/>
      <c r="Q120">
        <f t="shared" si="7"/>
        <v>0</v>
      </c>
      <c r="R120" s="4">
        <f t="shared" si="8"/>
        <v>0</v>
      </c>
      <c r="S120" t="str">
        <f t="shared" si="9"/>
        <v xml:space="preserve">Clotianidina - &gt;95% Tamaño: 100 mg Marca:  - Referencia: </v>
      </c>
      <c r="U120"/>
    </row>
    <row r="121" spans="1:21" s="3" customFormat="1" x14ac:dyDescent="0.25">
      <c r="A121" s="19" t="s">
        <v>693</v>
      </c>
      <c r="B121" s="24" t="s">
        <v>348</v>
      </c>
      <c r="C121" t="s">
        <v>694</v>
      </c>
      <c r="D121" s="33" t="s">
        <v>695</v>
      </c>
      <c r="E121" t="s">
        <v>350</v>
      </c>
      <c r="F121" s="65">
        <v>100</v>
      </c>
      <c r="G121" s="24" t="s">
        <v>352</v>
      </c>
      <c r="H121" s="25">
        <v>1</v>
      </c>
      <c r="I121" s="4"/>
      <c r="J121" s="4"/>
      <c r="K121" s="13" t="s">
        <v>19</v>
      </c>
      <c r="L121" s="4"/>
      <c r="M121" s="4">
        <f t="shared" si="5"/>
        <v>1</v>
      </c>
      <c r="N121"/>
      <c r="O121" s="4">
        <f t="shared" si="6"/>
        <v>0</v>
      </c>
      <c r="P121" s="28"/>
      <c r="Q121">
        <f t="shared" si="7"/>
        <v>0</v>
      </c>
      <c r="R121" s="4">
        <f t="shared" si="8"/>
        <v>0</v>
      </c>
      <c r="S121" t="str">
        <f t="shared" si="9"/>
        <v xml:space="preserve">Cresoxim metilo - &gt;95% Tamaño: 100 mg Marca:  - Referencia: </v>
      </c>
      <c r="U121"/>
    </row>
    <row r="122" spans="1:21" s="3" customFormat="1" x14ac:dyDescent="0.25">
      <c r="A122" s="19" t="s">
        <v>696</v>
      </c>
      <c r="B122" s="24" t="s">
        <v>348</v>
      </c>
      <c r="C122" t="s">
        <v>697</v>
      </c>
      <c r="D122" s="33" t="s">
        <v>698</v>
      </c>
      <c r="E122" t="s">
        <v>350</v>
      </c>
      <c r="F122" s="65">
        <v>250</v>
      </c>
      <c r="G122" s="24" t="s">
        <v>352</v>
      </c>
      <c r="H122" s="25">
        <v>1</v>
      </c>
      <c r="I122" s="4"/>
      <c r="J122" s="4"/>
      <c r="K122" s="13" t="s">
        <v>19</v>
      </c>
      <c r="L122" s="4"/>
      <c r="M122" s="4">
        <f t="shared" si="5"/>
        <v>1</v>
      </c>
      <c r="N122"/>
      <c r="O122" s="4">
        <f t="shared" si="6"/>
        <v>0</v>
      </c>
      <c r="P122" s="28"/>
      <c r="Q122">
        <f t="shared" si="7"/>
        <v>0</v>
      </c>
      <c r="R122" s="4">
        <f t="shared" si="8"/>
        <v>0</v>
      </c>
      <c r="S122" t="str">
        <f t="shared" si="9"/>
        <v xml:space="preserve">Diclofluanida - &gt;95% Tamaño: 250 mg Marca:  - Referencia: </v>
      </c>
      <c r="U122"/>
    </row>
    <row r="123" spans="1:21" s="3" customFormat="1" x14ac:dyDescent="0.25">
      <c r="A123" s="19" t="s">
        <v>699</v>
      </c>
      <c r="B123" s="24" t="s">
        <v>348</v>
      </c>
      <c r="C123" t="s">
        <v>700</v>
      </c>
      <c r="D123" s="33" t="s">
        <v>701</v>
      </c>
      <c r="E123" t="s">
        <v>350</v>
      </c>
      <c r="F123" s="65">
        <v>250</v>
      </c>
      <c r="G123" s="24" t="s">
        <v>352</v>
      </c>
      <c r="H123" s="25">
        <v>1</v>
      </c>
      <c r="I123" s="4"/>
      <c r="J123" s="4"/>
      <c r="K123" s="13" t="s">
        <v>19</v>
      </c>
      <c r="L123" s="4"/>
      <c r="M123" s="4">
        <f t="shared" si="5"/>
        <v>1</v>
      </c>
      <c r="N123"/>
      <c r="O123" s="4">
        <f t="shared" si="6"/>
        <v>0</v>
      </c>
      <c r="P123" s="28"/>
      <c r="Q123">
        <f t="shared" si="7"/>
        <v>0</v>
      </c>
      <c r="R123" s="4">
        <f t="shared" si="8"/>
        <v>0</v>
      </c>
      <c r="S123" t="str">
        <f t="shared" si="9"/>
        <v xml:space="preserve">Difenoconazol - &gt;95% Tamaño: 250 mg Marca:  - Referencia: </v>
      </c>
      <c r="U123"/>
    </row>
    <row r="124" spans="1:21" s="3" customFormat="1" x14ac:dyDescent="0.25">
      <c r="A124" s="19" t="s">
        <v>702</v>
      </c>
      <c r="B124" s="24" t="s">
        <v>348</v>
      </c>
      <c r="C124" t="s">
        <v>703</v>
      </c>
      <c r="D124" s="33" t="s">
        <v>704</v>
      </c>
      <c r="E124" t="s">
        <v>350</v>
      </c>
      <c r="F124" s="65">
        <v>250</v>
      </c>
      <c r="G124" s="24" t="s">
        <v>352</v>
      </c>
      <c r="H124" s="25">
        <v>1</v>
      </c>
      <c r="I124" s="4"/>
      <c r="J124" s="4"/>
      <c r="K124" s="13" t="s">
        <v>19</v>
      </c>
      <c r="L124" s="4"/>
      <c r="M124" s="4">
        <f t="shared" si="5"/>
        <v>1</v>
      </c>
      <c r="N124"/>
      <c r="O124" s="4">
        <f t="shared" si="6"/>
        <v>0</v>
      </c>
      <c r="P124" s="28"/>
      <c r="Q124">
        <f t="shared" si="7"/>
        <v>0</v>
      </c>
      <c r="R124" s="4">
        <f t="shared" si="8"/>
        <v>0</v>
      </c>
      <c r="S124" t="str">
        <f t="shared" si="9"/>
        <v xml:space="preserve">Diflubenzuron - &gt;95% Tamaño: 250 mg Marca:  - Referencia: </v>
      </c>
      <c r="U124"/>
    </row>
    <row r="125" spans="1:21" s="3" customFormat="1" x14ac:dyDescent="0.25">
      <c r="A125" s="19" t="s">
        <v>705</v>
      </c>
      <c r="B125" s="24" t="s">
        <v>348</v>
      </c>
      <c r="C125" t="s">
        <v>706</v>
      </c>
      <c r="D125" s="33" t="s">
        <v>707</v>
      </c>
      <c r="E125" t="s">
        <v>350</v>
      </c>
      <c r="F125" s="65">
        <v>100</v>
      </c>
      <c r="G125" s="24" t="s">
        <v>352</v>
      </c>
      <c r="H125" s="25">
        <v>1</v>
      </c>
      <c r="I125" s="4"/>
      <c r="J125" s="4"/>
      <c r="K125" s="13" t="s">
        <v>19</v>
      </c>
      <c r="L125" s="4"/>
      <c r="M125" s="4">
        <f t="shared" si="5"/>
        <v>1</v>
      </c>
      <c r="N125"/>
      <c r="O125" s="4">
        <f t="shared" si="6"/>
        <v>0</v>
      </c>
      <c r="P125" s="28"/>
      <c r="Q125">
        <f t="shared" si="7"/>
        <v>0</v>
      </c>
      <c r="R125" s="4">
        <f t="shared" si="8"/>
        <v>0</v>
      </c>
      <c r="S125" t="str">
        <f t="shared" si="9"/>
        <v xml:space="preserve">Diflufenican - &gt;95% Tamaño: 100 mg Marca:  - Referencia: </v>
      </c>
      <c r="U125"/>
    </row>
    <row r="126" spans="1:21" s="3" customFormat="1" x14ac:dyDescent="0.25">
      <c r="A126" s="19" t="s">
        <v>708</v>
      </c>
      <c r="B126" s="24" t="s">
        <v>348</v>
      </c>
      <c r="C126" t="s">
        <v>709</v>
      </c>
      <c r="D126" s="33" t="s">
        <v>710</v>
      </c>
      <c r="E126" t="s">
        <v>350</v>
      </c>
      <c r="F126" s="65">
        <v>100</v>
      </c>
      <c r="G126" s="24" t="s">
        <v>352</v>
      </c>
      <c r="H126" s="25">
        <v>1</v>
      </c>
      <c r="I126" s="4"/>
      <c r="J126" s="4"/>
      <c r="K126" s="13" t="s">
        <v>19</v>
      </c>
      <c r="L126" s="4"/>
      <c r="M126" s="4">
        <f t="shared" si="5"/>
        <v>1</v>
      </c>
      <c r="N126"/>
      <c r="O126" s="4">
        <f t="shared" si="6"/>
        <v>0</v>
      </c>
      <c r="P126" s="28"/>
      <c r="Q126">
        <f t="shared" si="7"/>
        <v>0</v>
      </c>
      <c r="R126" s="4">
        <f t="shared" si="8"/>
        <v>0</v>
      </c>
      <c r="S126" t="str">
        <f t="shared" si="9"/>
        <v xml:space="preserve">Dimetenamida - &gt;95% Tamaño: 100 mg Marca:  - Referencia: </v>
      </c>
      <c r="U126"/>
    </row>
    <row r="127" spans="1:21" s="3" customFormat="1" x14ac:dyDescent="0.25">
      <c r="A127" s="19" t="s">
        <v>711</v>
      </c>
      <c r="B127" s="24" t="s">
        <v>348</v>
      </c>
      <c r="C127" t="s">
        <v>712</v>
      </c>
      <c r="D127" s="33" t="s">
        <v>713</v>
      </c>
      <c r="E127" t="s">
        <v>350</v>
      </c>
      <c r="F127" s="65">
        <v>100</v>
      </c>
      <c r="G127" s="24" t="s">
        <v>352</v>
      </c>
      <c r="H127" s="25">
        <v>1</v>
      </c>
      <c r="I127" s="4"/>
      <c r="J127" s="4"/>
      <c r="K127" s="13" t="s">
        <v>19</v>
      </c>
      <c r="L127" s="4"/>
      <c r="M127" s="4">
        <f t="shared" si="5"/>
        <v>1</v>
      </c>
      <c r="N127"/>
      <c r="O127" s="4">
        <f t="shared" si="6"/>
        <v>0</v>
      </c>
      <c r="P127" s="28"/>
      <c r="Q127">
        <f t="shared" si="7"/>
        <v>0</v>
      </c>
      <c r="R127" s="4">
        <f t="shared" si="8"/>
        <v>0</v>
      </c>
      <c r="S127" t="str">
        <f t="shared" si="9"/>
        <v xml:space="preserve">Dimetoato - &gt;95% Tamaño: 100 mg Marca:  - Referencia: </v>
      </c>
      <c r="U127"/>
    </row>
    <row r="128" spans="1:21" s="3" customFormat="1" x14ac:dyDescent="0.25">
      <c r="A128" s="19" t="s">
        <v>714</v>
      </c>
      <c r="B128" s="24" t="s">
        <v>348</v>
      </c>
      <c r="C128" t="s">
        <v>715</v>
      </c>
      <c r="D128" s="33" t="s">
        <v>716</v>
      </c>
      <c r="E128" t="s">
        <v>350</v>
      </c>
      <c r="F128" s="65">
        <v>100</v>
      </c>
      <c r="G128" s="24" t="s">
        <v>352</v>
      </c>
      <c r="H128" s="25">
        <v>1</v>
      </c>
      <c r="I128" s="4"/>
      <c r="J128" s="4"/>
      <c r="K128" s="13" t="s">
        <v>19</v>
      </c>
      <c r="L128" s="4"/>
      <c r="M128" s="4">
        <f t="shared" si="5"/>
        <v>1</v>
      </c>
      <c r="N128"/>
      <c r="O128" s="4">
        <f t="shared" si="6"/>
        <v>0</v>
      </c>
      <c r="P128" s="28"/>
      <c r="Q128">
        <f t="shared" si="7"/>
        <v>0</v>
      </c>
      <c r="R128" s="4">
        <f t="shared" si="8"/>
        <v>0</v>
      </c>
      <c r="S128" t="str">
        <f t="shared" si="9"/>
        <v xml:space="preserve">Dimetomorf - &gt;95% Tamaño: 100 mg Marca:  - Referencia: </v>
      </c>
      <c r="U128"/>
    </row>
    <row r="129" spans="1:21" s="3" customFormat="1" x14ac:dyDescent="0.25">
      <c r="A129" s="19" t="s">
        <v>717</v>
      </c>
      <c r="B129" s="24" t="s">
        <v>348</v>
      </c>
      <c r="C129" t="s">
        <v>718</v>
      </c>
      <c r="D129" s="33" t="s">
        <v>719</v>
      </c>
      <c r="E129" t="s">
        <v>350</v>
      </c>
      <c r="F129" s="65">
        <v>100</v>
      </c>
      <c r="G129" s="24" t="s">
        <v>352</v>
      </c>
      <c r="H129" s="25">
        <v>1</v>
      </c>
      <c r="I129" s="4"/>
      <c r="J129" s="4"/>
      <c r="K129" s="13" t="s">
        <v>19</v>
      </c>
      <c r="L129" s="4"/>
      <c r="M129" s="4">
        <f t="shared" si="5"/>
        <v>1</v>
      </c>
      <c r="N129"/>
      <c r="O129" s="4">
        <f t="shared" si="6"/>
        <v>0</v>
      </c>
      <c r="P129" s="28"/>
      <c r="Q129">
        <f t="shared" si="7"/>
        <v>0</v>
      </c>
      <c r="R129" s="4">
        <f t="shared" si="8"/>
        <v>0</v>
      </c>
      <c r="S129" t="str">
        <f t="shared" si="9"/>
        <v xml:space="preserve">Diniconazol - &gt;95% Tamaño: 100 mg Marca:  - Referencia: </v>
      </c>
      <c r="U129"/>
    </row>
    <row r="130" spans="1:21" s="3" customFormat="1" x14ac:dyDescent="0.25">
      <c r="A130" s="19" t="s">
        <v>720</v>
      </c>
      <c r="B130" s="24" t="s">
        <v>348</v>
      </c>
      <c r="C130" t="s">
        <v>721</v>
      </c>
      <c r="D130" s="33" t="s">
        <v>722</v>
      </c>
      <c r="E130" t="s">
        <v>350</v>
      </c>
      <c r="F130" s="65">
        <v>250</v>
      </c>
      <c r="G130" s="24" t="s">
        <v>352</v>
      </c>
      <c r="H130" s="25">
        <v>1</v>
      </c>
      <c r="I130" s="4"/>
      <c r="J130" s="4"/>
      <c r="K130" s="13" t="s">
        <v>19</v>
      </c>
      <c r="L130" s="4"/>
      <c r="M130" s="4">
        <f t="shared" si="5"/>
        <v>1</v>
      </c>
      <c r="N130"/>
      <c r="O130" s="4">
        <f t="shared" si="6"/>
        <v>0</v>
      </c>
      <c r="P130" s="28"/>
      <c r="Q130">
        <f t="shared" si="7"/>
        <v>0</v>
      </c>
      <c r="R130" s="4">
        <f t="shared" si="8"/>
        <v>0</v>
      </c>
      <c r="S130" t="str">
        <f t="shared" si="9"/>
        <v xml:space="preserve">Diuron - &gt;95% Tamaño: 250 mg Marca:  - Referencia: </v>
      </c>
      <c r="U130"/>
    </row>
    <row r="131" spans="1:21" s="3" customFormat="1" x14ac:dyDescent="0.25">
      <c r="A131" s="19" t="s">
        <v>723</v>
      </c>
      <c r="B131" s="24" t="s">
        <v>348</v>
      </c>
      <c r="C131" t="s">
        <v>724</v>
      </c>
      <c r="D131" s="33" t="s">
        <v>725</v>
      </c>
      <c r="E131" t="s">
        <v>350</v>
      </c>
      <c r="F131" s="65">
        <v>100</v>
      </c>
      <c r="G131" s="24" t="s">
        <v>352</v>
      </c>
      <c r="H131" s="25">
        <v>1</v>
      </c>
      <c r="I131" s="4"/>
      <c r="J131" s="4"/>
      <c r="K131" s="13" t="s">
        <v>19</v>
      </c>
      <c r="L131" s="4"/>
      <c r="M131" s="4">
        <f t="shared" si="5"/>
        <v>1</v>
      </c>
      <c r="N131"/>
      <c r="O131" s="4">
        <f t="shared" si="6"/>
        <v>0</v>
      </c>
      <c r="P131" s="28"/>
      <c r="Q131">
        <f t="shared" si="7"/>
        <v>0</v>
      </c>
      <c r="R131" s="4">
        <f t="shared" si="8"/>
        <v>0</v>
      </c>
      <c r="S131" t="str">
        <f t="shared" si="9"/>
        <v xml:space="preserve">Epoxiconazol - &gt;95% Tamaño: 100 mg Marca:  - Referencia: </v>
      </c>
      <c r="U131"/>
    </row>
    <row r="132" spans="1:21" s="3" customFormat="1" x14ac:dyDescent="0.25">
      <c r="A132" s="19" t="s">
        <v>726</v>
      </c>
      <c r="B132" s="24" t="s">
        <v>348</v>
      </c>
      <c r="C132" t="s">
        <v>727</v>
      </c>
      <c r="D132" s="33" t="s">
        <v>728</v>
      </c>
      <c r="E132" t="s">
        <v>350</v>
      </c>
      <c r="F132" s="65">
        <v>100</v>
      </c>
      <c r="G132" s="24" t="s">
        <v>352</v>
      </c>
      <c r="H132" s="25">
        <v>1</v>
      </c>
      <c r="I132" s="4"/>
      <c r="J132" s="4"/>
      <c r="K132" s="13" t="s">
        <v>19</v>
      </c>
      <c r="L132" s="4"/>
      <c r="M132" s="4">
        <f t="shared" si="5"/>
        <v>1</v>
      </c>
      <c r="N132"/>
      <c r="O132" s="4">
        <f t="shared" si="6"/>
        <v>0</v>
      </c>
      <c r="P132" s="28"/>
      <c r="Q132">
        <f t="shared" si="7"/>
        <v>0</v>
      </c>
      <c r="R132" s="4">
        <f t="shared" si="8"/>
        <v>0</v>
      </c>
      <c r="S132" t="str">
        <f t="shared" si="9"/>
        <v xml:space="preserve">Fenamidona - &gt;95% Tamaño: 100 mg Marca:  - Referencia: </v>
      </c>
      <c r="U132"/>
    </row>
    <row r="133" spans="1:21" s="3" customFormat="1" x14ac:dyDescent="0.25">
      <c r="A133" s="19" t="s">
        <v>729</v>
      </c>
      <c r="B133" s="24" t="s">
        <v>348</v>
      </c>
      <c r="C133" t="s">
        <v>730</v>
      </c>
      <c r="D133" s="33" t="s">
        <v>731</v>
      </c>
      <c r="E133" t="s">
        <v>350</v>
      </c>
      <c r="F133" s="65">
        <v>100</v>
      </c>
      <c r="G133" s="24" t="s">
        <v>352</v>
      </c>
      <c r="H133" s="25">
        <v>1</v>
      </c>
      <c r="I133" s="4"/>
      <c r="J133" s="4"/>
      <c r="K133" s="13" t="s">
        <v>19</v>
      </c>
      <c r="L133" s="4"/>
      <c r="M133" s="4">
        <f t="shared" si="5"/>
        <v>1</v>
      </c>
      <c r="N133"/>
      <c r="O133" s="4">
        <f t="shared" si="6"/>
        <v>0</v>
      </c>
      <c r="P133" s="28"/>
      <c r="Q133">
        <f t="shared" si="7"/>
        <v>0</v>
      </c>
      <c r="R133" s="4">
        <f t="shared" si="8"/>
        <v>0</v>
      </c>
      <c r="S133" t="str">
        <f t="shared" si="9"/>
        <v xml:space="preserve">Fenamifos sulfona - &gt;95% Tamaño: 100 mg Marca:  - Referencia: </v>
      </c>
      <c r="U133"/>
    </row>
    <row r="134" spans="1:21" s="3" customFormat="1" x14ac:dyDescent="0.25">
      <c r="A134" s="19" t="s">
        <v>732</v>
      </c>
      <c r="B134" s="24" t="s">
        <v>348</v>
      </c>
      <c r="C134" t="s">
        <v>733</v>
      </c>
      <c r="D134" s="33" t="s">
        <v>734</v>
      </c>
      <c r="E134" t="s">
        <v>350</v>
      </c>
      <c r="F134" s="65">
        <v>100</v>
      </c>
      <c r="G134" s="24" t="s">
        <v>352</v>
      </c>
      <c r="H134" s="25">
        <v>1</v>
      </c>
      <c r="I134" s="4"/>
      <c r="J134" s="4"/>
      <c r="K134" s="13" t="s">
        <v>19</v>
      </c>
      <c r="L134" s="4"/>
      <c r="M134" s="4">
        <f t="shared" si="5"/>
        <v>1</v>
      </c>
      <c r="N134"/>
      <c r="O134" s="4">
        <f t="shared" si="6"/>
        <v>0</v>
      </c>
      <c r="P134" s="28"/>
      <c r="Q134">
        <f t="shared" si="7"/>
        <v>0</v>
      </c>
      <c r="R134" s="4">
        <f t="shared" si="8"/>
        <v>0</v>
      </c>
      <c r="S134" t="str">
        <f t="shared" si="9"/>
        <v xml:space="preserve">Fenamifos sulfoxido - &gt;95% Tamaño: 100 mg Marca:  - Referencia: </v>
      </c>
      <c r="U134"/>
    </row>
    <row r="135" spans="1:21" s="3" customFormat="1" x14ac:dyDescent="0.25">
      <c r="A135" s="19" t="s">
        <v>735</v>
      </c>
      <c r="B135" s="24" t="s">
        <v>348</v>
      </c>
      <c r="C135" t="s">
        <v>736</v>
      </c>
      <c r="D135" s="33" t="s">
        <v>737</v>
      </c>
      <c r="E135" t="s">
        <v>350</v>
      </c>
      <c r="F135" s="65">
        <v>100</v>
      </c>
      <c r="G135" s="24" t="s">
        <v>352</v>
      </c>
      <c r="H135" s="25">
        <v>1</v>
      </c>
      <c r="I135" s="4"/>
      <c r="J135" s="4"/>
      <c r="K135" s="13" t="s">
        <v>19</v>
      </c>
      <c r="L135" s="4"/>
      <c r="M135" s="4">
        <f t="shared" ref="M135:M198" si="10">+IF(K135="Si",+IF(+(F135*H135/L135)-INT(F135*H135/L135)&gt;0,+INT(F135*H135/L135)+1,+INT(F135*H135/L135)),+IF(K135="No",H135,"Declarar presentacion"))</f>
        <v>1</v>
      </c>
      <c r="N135"/>
      <c r="O135" s="4">
        <f t="shared" ref="O135:O198" si="11">+M135*N135</f>
        <v>0</v>
      </c>
      <c r="P135" s="28"/>
      <c r="Q135">
        <f t="shared" ref="Q135:Q198" si="12">+N135*(1-P135)</f>
        <v>0</v>
      </c>
      <c r="R135" s="4">
        <f t="shared" ref="R135:R198" si="13">+M135*Q135</f>
        <v>0</v>
      </c>
      <c r="S135" t="str">
        <f t="shared" ref="S135:S198" si="14">+C135&amp;" - "&amp;E135&amp;" Tamaño: "&amp;F135&amp;" "&amp;G135&amp;" Marca: "&amp;I135&amp;" - Referencia: "&amp;J135</f>
        <v xml:space="preserve">Fenazaquina - &gt;95% Tamaño: 100 mg Marca:  - Referencia: </v>
      </c>
      <c r="U135"/>
    </row>
    <row r="136" spans="1:21" s="3" customFormat="1" x14ac:dyDescent="0.25">
      <c r="A136" s="19" t="s">
        <v>738</v>
      </c>
      <c r="B136" s="24" t="s">
        <v>348</v>
      </c>
      <c r="C136" t="s">
        <v>739</v>
      </c>
      <c r="D136" s="33" t="s">
        <v>740</v>
      </c>
      <c r="E136" t="s">
        <v>350</v>
      </c>
      <c r="F136" s="65">
        <v>100</v>
      </c>
      <c r="G136" s="24" t="s">
        <v>352</v>
      </c>
      <c r="H136" s="25">
        <v>1</v>
      </c>
      <c r="I136" s="4"/>
      <c r="J136" s="4"/>
      <c r="K136" s="13" t="s">
        <v>19</v>
      </c>
      <c r="L136" s="4"/>
      <c r="M136" s="4">
        <f t="shared" si="10"/>
        <v>1</v>
      </c>
      <c r="N136"/>
      <c r="O136" s="4">
        <f t="shared" si="11"/>
        <v>0</v>
      </c>
      <c r="P136" s="28"/>
      <c r="Q136">
        <f t="shared" si="12"/>
        <v>0</v>
      </c>
      <c r="R136" s="4">
        <f t="shared" si="13"/>
        <v>0</v>
      </c>
      <c r="S136" t="str">
        <f t="shared" si="14"/>
        <v xml:space="preserve">Fenbuconazol - &gt;95% Tamaño: 100 mg Marca:  - Referencia: </v>
      </c>
      <c r="U136"/>
    </row>
    <row r="137" spans="1:21" s="3" customFormat="1" x14ac:dyDescent="0.25">
      <c r="A137" s="19" t="s">
        <v>741</v>
      </c>
      <c r="B137" s="24" t="s">
        <v>348</v>
      </c>
      <c r="C137" t="s">
        <v>742</v>
      </c>
      <c r="D137" s="33" t="s">
        <v>743</v>
      </c>
      <c r="E137" t="s">
        <v>350</v>
      </c>
      <c r="F137" s="65">
        <v>100</v>
      </c>
      <c r="G137" s="24" t="s">
        <v>352</v>
      </c>
      <c r="H137" s="25">
        <v>1</v>
      </c>
      <c r="I137" s="4"/>
      <c r="J137" s="4"/>
      <c r="K137" s="13" t="s">
        <v>19</v>
      </c>
      <c r="L137" s="4"/>
      <c r="M137" s="4">
        <f t="shared" si="10"/>
        <v>1</v>
      </c>
      <c r="N137"/>
      <c r="O137" s="4">
        <f t="shared" si="11"/>
        <v>0</v>
      </c>
      <c r="P137" s="28"/>
      <c r="Q137">
        <f t="shared" si="12"/>
        <v>0</v>
      </c>
      <c r="R137" s="4">
        <f t="shared" si="13"/>
        <v>0</v>
      </c>
      <c r="S137" t="str">
        <f t="shared" si="14"/>
        <v xml:space="preserve">Fenhexamida - &gt;95% Tamaño: 100 mg Marca:  - Referencia: </v>
      </c>
      <c r="U137"/>
    </row>
    <row r="138" spans="1:21" s="3" customFormat="1" x14ac:dyDescent="0.25">
      <c r="A138" s="19" t="s">
        <v>744</v>
      </c>
      <c r="B138" s="24" t="s">
        <v>348</v>
      </c>
      <c r="C138" t="s">
        <v>745</v>
      </c>
      <c r="D138" s="33" t="s">
        <v>746</v>
      </c>
      <c r="E138" t="s">
        <v>350</v>
      </c>
      <c r="F138" s="65">
        <v>100</v>
      </c>
      <c r="G138" s="24" t="s">
        <v>352</v>
      </c>
      <c r="H138" s="25">
        <v>1</v>
      </c>
      <c r="I138" s="4"/>
      <c r="J138" s="4"/>
      <c r="K138" s="13" t="s">
        <v>19</v>
      </c>
      <c r="L138" s="4"/>
      <c r="M138" s="4">
        <f t="shared" si="10"/>
        <v>1</v>
      </c>
      <c r="N138"/>
      <c r="O138" s="4">
        <f t="shared" si="11"/>
        <v>0</v>
      </c>
      <c r="P138" s="28"/>
      <c r="Q138">
        <f t="shared" si="12"/>
        <v>0</v>
      </c>
      <c r="R138" s="4">
        <f t="shared" si="13"/>
        <v>0</v>
      </c>
      <c r="S138" t="str">
        <f t="shared" si="14"/>
        <v xml:space="preserve">Fenoxaprop-p - &gt;95% Tamaño: 100 mg Marca:  - Referencia: </v>
      </c>
      <c r="U138"/>
    </row>
    <row r="139" spans="1:21" s="3" customFormat="1" x14ac:dyDescent="0.25">
      <c r="A139" s="19" t="s">
        <v>747</v>
      </c>
      <c r="B139" s="24" t="s">
        <v>348</v>
      </c>
      <c r="C139" t="s">
        <v>748</v>
      </c>
      <c r="D139" s="33" t="s">
        <v>749</v>
      </c>
      <c r="E139" t="s">
        <v>350</v>
      </c>
      <c r="F139" s="65">
        <v>250</v>
      </c>
      <c r="G139" s="24" t="s">
        <v>352</v>
      </c>
      <c r="H139" s="25">
        <v>1</v>
      </c>
      <c r="I139" s="4"/>
      <c r="J139" s="4"/>
      <c r="K139" s="13" t="s">
        <v>19</v>
      </c>
      <c r="L139" s="4"/>
      <c r="M139" s="4">
        <f t="shared" si="10"/>
        <v>1</v>
      </c>
      <c r="N139"/>
      <c r="O139" s="4">
        <f t="shared" si="11"/>
        <v>0</v>
      </c>
      <c r="P139" s="28"/>
      <c r="Q139">
        <f t="shared" si="12"/>
        <v>0</v>
      </c>
      <c r="R139" s="4">
        <f t="shared" si="13"/>
        <v>0</v>
      </c>
      <c r="S139" t="str">
        <f t="shared" si="14"/>
        <v xml:space="preserve">Fenoxicarb - &gt;95% Tamaño: 250 mg Marca:  - Referencia: </v>
      </c>
      <c r="U139"/>
    </row>
    <row r="140" spans="1:21" s="3" customFormat="1" x14ac:dyDescent="0.25">
      <c r="A140" s="19" t="s">
        <v>750</v>
      </c>
      <c r="B140" s="24" t="s">
        <v>348</v>
      </c>
      <c r="C140" t="s">
        <v>751</v>
      </c>
      <c r="D140" s="33" t="s">
        <v>752</v>
      </c>
      <c r="E140" t="s">
        <v>1787</v>
      </c>
      <c r="F140" s="65">
        <v>100</v>
      </c>
      <c r="G140" t="s">
        <v>352</v>
      </c>
      <c r="H140" s="25">
        <v>1</v>
      </c>
      <c r="I140" s="4"/>
      <c r="J140" s="4"/>
      <c r="K140" s="13" t="s">
        <v>19</v>
      </c>
      <c r="L140" s="4"/>
      <c r="M140" s="4">
        <f t="shared" si="10"/>
        <v>1</v>
      </c>
      <c r="N140"/>
      <c r="O140" s="4">
        <f t="shared" si="11"/>
        <v>0</v>
      </c>
      <c r="P140" s="28"/>
      <c r="Q140">
        <f t="shared" si="12"/>
        <v>0</v>
      </c>
      <c r="R140" s="4">
        <f t="shared" si="13"/>
        <v>0</v>
      </c>
      <c r="S140" t="str">
        <f t="shared" si="14"/>
        <v xml:space="preserve">Fenpiroximato - &gt;95 % Tamaño: 100 mg Marca:  - Referencia: </v>
      </c>
      <c r="U140"/>
    </row>
    <row r="141" spans="1:21" s="3" customFormat="1" x14ac:dyDescent="0.25">
      <c r="A141" s="19" t="s">
        <v>753</v>
      </c>
      <c r="B141" s="24" t="s">
        <v>348</v>
      </c>
      <c r="C141" t="s">
        <v>754</v>
      </c>
      <c r="D141" s="33" t="s">
        <v>755</v>
      </c>
      <c r="E141" t="s">
        <v>350</v>
      </c>
      <c r="F141" s="65">
        <v>10</v>
      </c>
      <c r="G141" s="24" t="s">
        <v>352</v>
      </c>
      <c r="H141" s="25">
        <v>1</v>
      </c>
      <c r="I141" s="4"/>
      <c r="J141" s="4"/>
      <c r="K141" s="13" t="s">
        <v>19</v>
      </c>
      <c r="L141" s="4"/>
      <c r="M141" s="4">
        <f t="shared" si="10"/>
        <v>1</v>
      </c>
      <c r="N141"/>
      <c r="O141" s="4">
        <f t="shared" si="11"/>
        <v>0</v>
      </c>
      <c r="P141" s="28"/>
      <c r="Q141">
        <f t="shared" si="12"/>
        <v>0</v>
      </c>
      <c r="R141" s="4">
        <f t="shared" si="13"/>
        <v>0</v>
      </c>
      <c r="S141" t="str">
        <f t="shared" si="14"/>
        <v xml:space="preserve">Fluacifop - &gt;95% Tamaño: 10 mg Marca:  - Referencia: </v>
      </c>
      <c r="U141"/>
    </row>
    <row r="142" spans="1:21" s="3" customFormat="1" x14ac:dyDescent="0.25">
      <c r="A142" s="19" t="s">
        <v>756</v>
      </c>
      <c r="B142" s="24" t="s">
        <v>348</v>
      </c>
      <c r="C142" t="s">
        <v>757</v>
      </c>
      <c r="D142" s="33" t="s">
        <v>758</v>
      </c>
      <c r="E142" t="s">
        <v>350</v>
      </c>
      <c r="F142" s="65">
        <v>100</v>
      </c>
      <c r="G142" s="24" t="s">
        <v>352</v>
      </c>
      <c r="H142" s="25">
        <v>1</v>
      </c>
      <c r="I142" s="4"/>
      <c r="J142" s="4"/>
      <c r="K142" s="13" t="s">
        <v>19</v>
      </c>
      <c r="L142" s="4"/>
      <c r="M142" s="4">
        <f t="shared" si="10"/>
        <v>1</v>
      </c>
      <c r="N142"/>
      <c r="O142" s="4">
        <f t="shared" si="11"/>
        <v>0</v>
      </c>
      <c r="P142" s="28"/>
      <c r="Q142">
        <f t="shared" si="12"/>
        <v>0</v>
      </c>
      <c r="R142" s="4">
        <f t="shared" si="13"/>
        <v>0</v>
      </c>
      <c r="S142" t="str">
        <f t="shared" si="14"/>
        <v xml:space="preserve">Fluacifop-p-butil - &gt;95% Tamaño: 100 mg Marca:  - Referencia: </v>
      </c>
      <c r="U142"/>
    </row>
    <row r="143" spans="1:21" s="3" customFormat="1" x14ac:dyDescent="0.25">
      <c r="A143" s="19" t="s">
        <v>759</v>
      </c>
      <c r="B143" s="24" t="s">
        <v>348</v>
      </c>
      <c r="C143" t="s">
        <v>760</v>
      </c>
      <c r="D143" s="33" t="s">
        <v>761</v>
      </c>
      <c r="E143" t="s">
        <v>350</v>
      </c>
      <c r="F143" s="65">
        <v>100</v>
      </c>
      <c r="G143" s="24" t="s">
        <v>352</v>
      </c>
      <c r="H143" s="25">
        <v>1</v>
      </c>
      <c r="I143" s="4"/>
      <c r="J143" s="4"/>
      <c r="K143" s="13" t="s">
        <v>19</v>
      </c>
      <c r="L143" s="4"/>
      <c r="M143" s="4">
        <f t="shared" si="10"/>
        <v>1</v>
      </c>
      <c r="N143"/>
      <c r="O143" s="4">
        <f t="shared" si="11"/>
        <v>0</v>
      </c>
      <c r="P143" s="28"/>
      <c r="Q143">
        <f t="shared" si="12"/>
        <v>0</v>
      </c>
      <c r="R143" s="4">
        <f t="shared" si="13"/>
        <v>0</v>
      </c>
      <c r="S143" t="str">
        <f t="shared" si="14"/>
        <v xml:space="preserve">Fluacinam - &gt;95% Tamaño: 100 mg Marca:  - Referencia: </v>
      </c>
      <c r="U143"/>
    </row>
    <row r="144" spans="1:21" s="3" customFormat="1" x14ac:dyDescent="0.25">
      <c r="A144" s="19" t="s">
        <v>762</v>
      </c>
      <c r="B144" s="24" t="s">
        <v>348</v>
      </c>
      <c r="C144" t="s">
        <v>763</v>
      </c>
      <c r="D144" s="33" t="s">
        <v>764</v>
      </c>
      <c r="E144" t="s">
        <v>350</v>
      </c>
      <c r="F144" s="65">
        <v>100</v>
      </c>
      <c r="G144" s="24" t="s">
        <v>352</v>
      </c>
      <c r="H144" s="25">
        <v>1</v>
      </c>
      <c r="I144" s="4"/>
      <c r="J144" s="4"/>
      <c r="K144" s="13" t="s">
        <v>19</v>
      </c>
      <c r="L144" s="4"/>
      <c r="M144" s="4">
        <f t="shared" si="10"/>
        <v>1</v>
      </c>
      <c r="N144"/>
      <c r="O144" s="4">
        <f t="shared" si="11"/>
        <v>0</v>
      </c>
      <c r="P144" s="28"/>
      <c r="Q144">
        <f t="shared" si="12"/>
        <v>0</v>
      </c>
      <c r="R144" s="4">
        <f t="shared" si="13"/>
        <v>0</v>
      </c>
      <c r="S144" t="str">
        <f t="shared" si="14"/>
        <v xml:space="preserve">Flufenoxuron - &gt;95% Tamaño: 100 mg Marca:  - Referencia: </v>
      </c>
      <c r="U144"/>
    </row>
    <row r="145" spans="1:21" s="3" customFormat="1" x14ac:dyDescent="0.25">
      <c r="A145" s="19" t="s">
        <v>765</v>
      </c>
      <c r="B145" s="24" t="s">
        <v>348</v>
      </c>
      <c r="C145" t="s">
        <v>766</v>
      </c>
      <c r="D145" s="33" t="s">
        <v>767</v>
      </c>
      <c r="E145" t="s">
        <v>350</v>
      </c>
      <c r="F145" s="65">
        <v>250</v>
      </c>
      <c r="G145" s="24" t="s">
        <v>352</v>
      </c>
      <c r="H145" s="25">
        <v>1</v>
      </c>
      <c r="I145" s="4"/>
      <c r="J145" s="4"/>
      <c r="K145" s="13" t="s">
        <v>19</v>
      </c>
      <c r="L145" s="4"/>
      <c r="M145" s="4">
        <f t="shared" si="10"/>
        <v>1</v>
      </c>
      <c r="N145"/>
      <c r="O145" s="4">
        <f t="shared" si="11"/>
        <v>0</v>
      </c>
      <c r="P145" s="28"/>
      <c r="Q145">
        <f t="shared" si="12"/>
        <v>0</v>
      </c>
      <c r="R145" s="4">
        <f t="shared" si="13"/>
        <v>0</v>
      </c>
      <c r="S145" t="str">
        <f t="shared" si="14"/>
        <v xml:space="preserve">Fluometuron - &gt;95% Tamaño: 250 mg Marca:  - Referencia: </v>
      </c>
      <c r="U145"/>
    </row>
    <row r="146" spans="1:21" s="3" customFormat="1" x14ac:dyDescent="0.25">
      <c r="A146" s="19" t="s">
        <v>768</v>
      </c>
      <c r="B146" s="24" t="s">
        <v>348</v>
      </c>
      <c r="C146" t="s">
        <v>769</v>
      </c>
      <c r="D146" s="33" t="s">
        <v>770</v>
      </c>
      <c r="E146" t="s">
        <v>350</v>
      </c>
      <c r="F146" s="65">
        <v>100</v>
      </c>
      <c r="G146" s="24" t="s">
        <v>352</v>
      </c>
      <c r="H146" s="25">
        <v>1</v>
      </c>
      <c r="I146" s="4"/>
      <c r="J146" s="4"/>
      <c r="K146" s="13" t="s">
        <v>19</v>
      </c>
      <c r="L146" s="4"/>
      <c r="M146" s="4">
        <f t="shared" si="10"/>
        <v>1</v>
      </c>
      <c r="N146"/>
      <c r="O146" s="4">
        <f t="shared" si="11"/>
        <v>0</v>
      </c>
      <c r="P146" s="28"/>
      <c r="Q146">
        <f t="shared" si="12"/>
        <v>0</v>
      </c>
      <c r="R146" s="4">
        <f t="shared" si="13"/>
        <v>0</v>
      </c>
      <c r="S146" t="str">
        <f t="shared" si="14"/>
        <v xml:space="preserve">Fluroxipir - &gt;95% Tamaño: 100 mg Marca:  - Referencia: </v>
      </c>
      <c r="U146"/>
    </row>
    <row r="147" spans="1:21" s="3" customFormat="1" x14ac:dyDescent="0.25">
      <c r="A147" s="19" t="s">
        <v>771</v>
      </c>
      <c r="B147" s="24" t="s">
        <v>348</v>
      </c>
      <c r="C147" t="s">
        <v>772</v>
      </c>
      <c r="D147" s="33" t="s">
        <v>773</v>
      </c>
      <c r="E147" t="s">
        <v>350</v>
      </c>
      <c r="F147" s="65">
        <v>100</v>
      </c>
      <c r="G147" s="24" t="s">
        <v>352</v>
      </c>
      <c r="H147" s="25">
        <v>1</v>
      </c>
      <c r="I147" s="4"/>
      <c r="J147" s="4"/>
      <c r="K147" s="13" t="s">
        <v>19</v>
      </c>
      <c r="L147" s="4"/>
      <c r="M147" s="4">
        <f t="shared" si="10"/>
        <v>1</v>
      </c>
      <c r="N147"/>
      <c r="O147" s="4">
        <f t="shared" si="11"/>
        <v>0</v>
      </c>
      <c r="P147" s="28"/>
      <c r="Q147">
        <f t="shared" si="12"/>
        <v>0</v>
      </c>
      <c r="R147" s="4">
        <f t="shared" si="13"/>
        <v>0</v>
      </c>
      <c r="S147" t="str">
        <f t="shared" si="14"/>
        <v xml:space="preserve">Fluroxipir 1 metil heptil ester - &gt;95% Tamaño: 100 mg Marca:  - Referencia: </v>
      </c>
      <c r="U147"/>
    </row>
    <row r="148" spans="1:21" s="3" customFormat="1" x14ac:dyDescent="0.25">
      <c r="A148" s="19" t="s">
        <v>774</v>
      </c>
      <c r="B148" s="24" t="s">
        <v>348</v>
      </c>
      <c r="C148" t="s">
        <v>775</v>
      </c>
      <c r="D148" s="33" t="s">
        <v>776</v>
      </c>
      <c r="E148" t="s">
        <v>350</v>
      </c>
      <c r="F148" s="65">
        <v>100</v>
      </c>
      <c r="G148" s="24" t="s">
        <v>352</v>
      </c>
      <c r="H148" s="25">
        <v>1</v>
      </c>
      <c r="I148" s="4"/>
      <c r="J148" s="4"/>
      <c r="K148" s="13" t="s">
        <v>19</v>
      </c>
      <c r="L148" s="4"/>
      <c r="M148" s="4">
        <f t="shared" si="10"/>
        <v>1</v>
      </c>
      <c r="N148"/>
      <c r="O148" s="4">
        <f t="shared" si="11"/>
        <v>0</v>
      </c>
      <c r="P148" s="28"/>
      <c r="Q148">
        <f t="shared" si="12"/>
        <v>0</v>
      </c>
      <c r="R148" s="4">
        <f t="shared" si="13"/>
        <v>0</v>
      </c>
      <c r="S148" t="str">
        <f t="shared" si="14"/>
        <v xml:space="preserve">Flusilazol - &gt;95% Tamaño: 100 mg Marca:  - Referencia: </v>
      </c>
      <c r="U148"/>
    </row>
    <row r="149" spans="1:21" s="3" customFormat="1" x14ac:dyDescent="0.25">
      <c r="A149" s="19" t="s">
        <v>777</v>
      </c>
      <c r="B149" s="24" t="s">
        <v>348</v>
      </c>
      <c r="C149" t="s">
        <v>778</v>
      </c>
      <c r="D149" s="33" t="s">
        <v>779</v>
      </c>
      <c r="E149" t="s">
        <v>350</v>
      </c>
      <c r="F149" s="65">
        <v>100</v>
      </c>
      <c r="G149" s="24" t="s">
        <v>352</v>
      </c>
      <c r="H149" s="25">
        <v>1</v>
      </c>
      <c r="I149" s="4"/>
      <c r="J149" s="4"/>
      <c r="K149" s="13" t="s">
        <v>19</v>
      </c>
      <c r="L149" s="4"/>
      <c r="M149" s="4">
        <f t="shared" si="10"/>
        <v>1</v>
      </c>
      <c r="N149"/>
      <c r="O149" s="4">
        <f t="shared" si="11"/>
        <v>0</v>
      </c>
      <c r="P149" s="28"/>
      <c r="Q149">
        <f t="shared" si="12"/>
        <v>0</v>
      </c>
      <c r="R149" s="4">
        <f t="shared" si="13"/>
        <v>0</v>
      </c>
      <c r="S149" t="str">
        <f t="shared" si="14"/>
        <v xml:space="preserve">Haloxifop - &gt;95% Tamaño: 100 mg Marca:  - Referencia: </v>
      </c>
      <c r="U149"/>
    </row>
    <row r="150" spans="1:21" s="3" customFormat="1" x14ac:dyDescent="0.25">
      <c r="A150" s="19" t="s">
        <v>780</v>
      </c>
      <c r="B150" s="24" t="s">
        <v>348</v>
      </c>
      <c r="C150" t="s">
        <v>781</v>
      </c>
      <c r="D150" s="33" t="s">
        <v>782</v>
      </c>
      <c r="E150" t="s">
        <v>350</v>
      </c>
      <c r="F150" s="65">
        <v>50</v>
      </c>
      <c r="G150" s="24" t="s">
        <v>352</v>
      </c>
      <c r="H150" s="25">
        <v>1</v>
      </c>
      <c r="I150" s="4"/>
      <c r="J150" s="4"/>
      <c r="K150" s="13" t="s">
        <v>19</v>
      </c>
      <c r="L150" s="4"/>
      <c r="M150" s="4">
        <f t="shared" si="10"/>
        <v>1</v>
      </c>
      <c r="N150"/>
      <c r="O150" s="4">
        <f t="shared" si="11"/>
        <v>0</v>
      </c>
      <c r="P150" s="28"/>
      <c r="Q150">
        <f t="shared" si="12"/>
        <v>0</v>
      </c>
      <c r="R150" s="4">
        <f t="shared" si="13"/>
        <v>0</v>
      </c>
      <c r="S150" t="str">
        <f t="shared" si="14"/>
        <v xml:space="preserve">Haloxifop metil - &gt;95% Tamaño: 50 mg Marca:  - Referencia: </v>
      </c>
      <c r="U150"/>
    </row>
    <row r="151" spans="1:21" s="3" customFormat="1" x14ac:dyDescent="0.25">
      <c r="A151" s="19" t="s">
        <v>783</v>
      </c>
      <c r="B151" s="24" t="s">
        <v>348</v>
      </c>
      <c r="C151" t="s">
        <v>784</v>
      </c>
      <c r="D151" s="33" t="s">
        <v>785</v>
      </c>
      <c r="E151" t="s">
        <v>350</v>
      </c>
      <c r="F151" s="65">
        <v>100</v>
      </c>
      <c r="G151" s="24" t="s">
        <v>352</v>
      </c>
      <c r="H151" s="25">
        <v>1</v>
      </c>
      <c r="I151" s="4"/>
      <c r="J151" s="4"/>
      <c r="K151" s="13" t="s">
        <v>19</v>
      </c>
      <c r="L151" s="4"/>
      <c r="M151" s="4">
        <f t="shared" si="10"/>
        <v>1</v>
      </c>
      <c r="N151"/>
      <c r="O151" s="4">
        <f t="shared" si="11"/>
        <v>0</v>
      </c>
      <c r="P151" s="28"/>
      <c r="Q151">
        <f t="shared" si="12"/>
        <v>0</v>
      </c>
      <c r="R151" s="4">
        <f t="shared" si="13"/>
        <v>0</v>
      </c>
      <c r="S151" t="str">
        <f t="shared" si="14"/>
        <v xml:space="preserve">Haloxifop-2-etoxietilo - &gt;95% Tamaño: 100 mg Marca:  - Referencia: </v>
      </c>
      <c r="U151"/>
    </row>
    <row r="152" spans="1:21" s="3" customFormat="1" x14ac:dyDescent="0.25">
      <c r="A152" s="19" t="s">
        <v>786</v>
      </c>
      <c r="B152" s="24" t="s">
        <v>348</v>
      </c>
      <c r="C152" t="s">
        <v>787</v>
      </c>
      <c r="D152" s="33" t="s">
        <v>788</v>
      </c>
      <c r="E152" t="s">
        <v>350</v>
      </c>
      <c r="F152" s="65">
        <v>100</v>
      </c>
      <c r="G152" s="24" t="s">
        <v>352</v>
      </c>
      <c r="H152" s="25">
        <v>1</v>
      </c>
      <c r="I152" s="4"/>
      <c r="J152" s="4"/>
      <c r="K152" s="13" t="s">
        <v>19</v>
      </c>
      <c r="L152" s="4"/>
      <c r="M152" s="4">
        <f t="shared" si="10"/>
        <v>1</v>
      </c>
      <c r="N152"/>
      <c r="O152" s="4">
        <f t="shared" si="11"/>
        <v>0</v>
      </c>
      <c r="P152" s="28"/>
      <c r="Q152">
        <f t="shared" si="12"/>
        <v>0</v>
      </c>
      <c r="R152" s="4">
        <f t="shared" si="13"/>
        <v>0</v>
      </c>
      <c r="S152" t="str">
        <f t="shared" si="14"/>
        <v xml:space="preserve">Haloxifop-R-metil - &gt;95% Tamaño: 100 mg Marca:  - Referencia: </v>
      </c>
      <c r="U152"/>
    </row>
    <row r="153" spans="1:21" s="3" customFormat="1" x14ac:dyDescent="0.25">
      <c r="A153" s="19" t="s">
        <v>789</v>
      </c>
      <c r="B153" s="24" t="s">
        <v>348</v>
      </c>
      <c r="C153" t="s">
        <v>790</v>
      </c>
      <c r="D153" s="33" t="s">
        <v>791</v>
      </c>
      <c r="E153" t="s">
        <v>350</v>
      </c>
      <c r="F153" s="65">
        <v>100</v>
      </c>
      <c r="G153" s="24" t="s">
        <v>352</v>
      </c>
      <c r="H153" s="25">
        <v>1</v>
      </c>
      <c r="I153" s="4"/>
      <c r="J153" s="4"/>
      <c r="K153" s="13" t="s">
        <v>19</v>
      </c>
      <c r="L153" s="4"/>
      <c r="M153" s="4">
        <f t="shared" si="10"/>
        <v>1</v>
      </c>
      <c r="N153"/>
      <c r="O153" s="4">
        <f t="shared" si="11"/>
        <v>0</v>
      </c>
      <c r="P153" s="28"/>
      <c r="Q153">
        <f t="shared" si="12"/>
        <v>0</v>
      </c>
      <c r="R153" s="4">
        <f t="shared" si="13"/>
        <v>0</v>
      </c>
      <c r="S153" t="str">
        <f t="shared" si="14"/>
        <v xml:space="preserve">Hexaflumuron - &gt;95% Tamaño: 100 mg Marca:  - Referencia: </v>
      </c>
      <c r="U153"/>
    </row>
    <row r="154" spans="1:21" s="3" customFormat="1" x14ac:dyDescent="0.25">
      <c r="A154" s="19" t="s">
        <v>792</v>
      </c>
      <c r="B154" s="24" t="s">
        <v>348</v>
      </c>
      <c r="C154" t="s">
        <v>793</v>
      </c>
      <c r="D154" s="33" t="s">
        <v>794</v>
      </c>
      <c r="E154" t="s">
        <v>350</v>
      </c>
      <c r="F154" s="65">
        <v>100</v>
      </c>
      <c r="G154" s="24" t="s">
        <v>352</v>
      </c>
      <c r="H154" s="25">
        <v>1</v>
      </c>
      <c r="I154" s="4"/>
      <c r="J154" s="4"/>
      <c r="K154" s="13" t="s">
        <v>19</v>
      </c>
      <c r="L154" s="4"/>
      <c r="M154" s="4">
        <f t="shared" si="10"/>
        <v>1</v>
      </c>
      <c r="N154"/>
      <c r="O154" s="4">
        <f t="shared" si="11"/>
        <v>0</v>
      </c>
      <c r="P154" s="28"/>
      <c r="Q154">
        <f t="shared" si="12"/>
        <v>0</v>
      </c>
      <c r="R154" s="4">
        <f t="shared" si="13"/>
        <v>0</v>
      </c>
      <c r="S154" t="str">
        <f t="shared" si="14"/>
        <v xml:space="preserve">Hexitiazox - &gt;95% Tamaño: 100 mg Marca:  - Referencia: </v>
      </c>
      <c r="U154"/>
    </row>
    <row r="155" spans="1:21" s="3" customFormat="1" x14ac:dyDescent="0.25">
      <c r="A155" s="19" t="s">
        <v>795</v>
      </c>
      <c r="B155" s="24" t="s">
        <v>348</v>
      </c>
      <c r="C155" t="s">
        <v>796</v>
      </c>
      <c r="D155" s="33" t="s">
        <v>797</v>
      </c>
      <c r="E155" t="s">
        <v>350</v>
      </c>
      <c r="F155" s="65">
        <v>100</v>
      </c>
      <c r="G155" s="24" t="s">
        <v>352</v>
      </c>
      <c r="H155" s="25">
        <v>1</v>
      </c>
      <c r="I155"/>
      <c r="J155"/>
      <c r="K155" s="13" t="s">
        <v>19</v>
      </c>
      <c r="L155" s="4"/>
      <c r="M155" s="4">
        <f t="shared" si="10"/>
        <v>1</v>
      </c>
      <c r="N155"/>
      <c r="O155" s="4">
        <f t="shared" si="11"/>
        <v>0</v>
      </c>
      <c r="P155" s="28"/>
      <c r="Q155">
        <f t="shared" si="12"/>
        <v>0</v>
      </c>
      <c r="R155" s="4">
        <f t="shared" si="13"/>
        <v>0</v>
      </c>
      <c r="S155" t="str">
        <f t="shared" si="14"/>
        <v xml:space="preserve">Imazalil - &gt;95% Tamaño: 100 mg Marca:  - Referencia: </v>
      </c>
      <c r="U155"/>
    </row>
    <row r="156" spans="1:21" s="3" customFormat="1" x14ac:dyDescent="0.25">
      <c r="A156" s="19" t="s">
        <v>798</v>
      </c>
      <c r="B156" s="24" t="s">
        <v>348</v>
      </c>
      <c r="C156" t="s">
        <v>799</v>
      </c>
      <c r="D156" s="33" t="s">
        <v>800</v>
      </c>
      <c r="E156" t="s">
        <v>350</v>
      </c>
      <c r="F156" s="65">
        <v>100</v>
      </c>
      <c r="G156" s="24" t="s">
        <v>352</v>
      </c>
      <c r="H156" s="25">
        <v>1</v>
      </c>
      <c r="I156"/>
      <c r="J156"/>
      <c r="K156" s="13" t="s">
        <v>19</v>
      </c>
      <c r="L156" s="4"/>
      <c r="M156" s="4">
        <f t="shared" si="10"/>
        <v>1</v>
      </c>
      <c r="N156"/>
      <c r="O156" s="4">
        <f t="shared" si="11"/>
        <v>0</v>
      </c>
      <c r="P156" s="28"/>
      <c r="Q156">
        <f t="shared" si="12"/>
        <v>0</v>
      </c>
      <c r="R156" s="4">
        <f t="shared" si="13"/>
        <v>0</v>
      </c>
      <c r="S156" t="str">
        <f t="shared" si="14"/>
        <v xml:space="preserve">Imidacloprid - &gt;95% Tamaño: 100 mg Marca:  - Referencia: </v>
      </c>
      <c r="U156"/>
    </row>
    <row r="157" spans="1:21" s="3" customFormat="1" x14ac:dyDescent="0.25">
      <c r="A157" s="19" t="s">
        <v>801</v>
      </c>
      <c r="B157" s="24" t="s">
        <v>348</v>
      </c>
      <c r="C157" t="s">
        <v>802</v>
      </c>
      <c r="D157" s="33" t="s">
        <v>803</v>
      </c>
      <c r="E157" t="s">
        <v>350</v>
      </c>
      <c r="F157" s="65">
        <v>100</v>
      </c>
      <c r="G157" s="24" t="s">
        <v>352</v>
      </c>
      <c r="H157" s="25">
        <v>1</v>
      </c>
      <c r="I157"/>
      <c r="J157"/>
      <c r="K157" s="13" t="s">
        <v>19</v>
      </c>
      <c r="L157" s="4"/>
      <c r="M157" s="4">
        <f t="shared" si="10"/>
        <v>1</v>
      </c>
      <c r="N157"/>
      <c r="O157" s="4">
        <f t="shared" si="11"/>
        <v>0</v>
      </c>
      <c r="P157" s="28"/>
      <c r="Q157">
        <f t="shared" si="12"/>
        <v>0</v>
      </c>
      <c r="R157" s="4">
        <f t="shared" si="13"/>
        <v>0</v>
      </c>
      <c r="S157" t="str">
        <f t="shared" si="14"/>
        <v xml:space="preserve">Indoxacarbo - &gt;95% Tamaño: 100 mg Marca:  - Referencia: </v>
      </c>
      <c r="U157"/>
    </row>
    <row r="158" spans="1:21" s="3" customFormat="1" x14ac:dyDescent="0.25">
      <c r="A158" s="19" t="s">
        <v>804</v>
      </c>
      <c r="B158" s="24" t="s">
        <v>348</v>
      </c>
      <c r="C158" t="s">
        <v>805</v>
      </c>
      <c r="D158" s="33" t="s">
        <v>806</v>
      </c>
      <c r="E158" t="s">
        <v>350</v>
      </c>
      <c r="F158" s="65">
        <v>100</v>
      </c>
      <c r="G158" s="24" t="s">
        <v>352</v>
      </c>
      <c r="H158" s="25">
        <v>1</v>
      </c>
      <c r="K158" s="13" t="s">
        <v>19</v>
      </c>
      <c r="L158" s="4"/>
      <c r="M158" s="4">
        <f t="shared" si="10"/>
        <v>1</v>
      </c>
      <c r="N158"/>
      <c r="O158" s="4">
        <f t="shared" si="11"/>
        <v>0</v>
      </c>
      <c r="P158" s="28"/>
      <c r="Q158">
        <f t="shared" si="12"/>
        <v>0</v>
      </c>
      <c r="R158" s="4">
        <f t="shared" si="13"/>
        <v>0</v>
      </c>
      <c r="S158" t="str">
        <f t="shared" si="14"/>
        <v xml:space="preserve">Iodosulfuron metil-sodium - &gt;95% Tamaño: 100 mg Marca:  - Referencia: </v>
      </c>
      <c r="U158"/>
    </row>
    <row r="159" spans="1:21" s="3" customFormat="1" x14ac:dyDescent="0.25">
      <c r="A159" s="19" t="s">
        <v>807</v>
      </c>
      <c r="B159" s="24" t="s">
        <v>348</v>
      </c>
      <c r="C159" t="s">
        <v>808</v>
      </c>
      <c r="D159" s="33" t="s">
        <v>809</v>
      </c>
      <c r="E159" t="s">
        <v>350</v>
      </c>
      <c r="F159" s="65">
        <v>100</v>
      </c>
      <c r="G159" s="24" t="s">
        <v>352</v>
      </c>
      <c r="H159" s="25">
        <v>1</v>
      </c>
      <c r="K159" s="13" t="s">
        <v>19</v>
      </c>
      <c r="L159" s="4"/>
      <c r="M159" s="4">
        <f t="shared" si="10"/>
        <v>1</v>
      </c>
      <c r="N159"/>
      <c r="O159" s="4">
        <f t="shared" si="11"/>
        <v>0</v>
      </c>
      <c r="P159" s="28"/>
      <c r="Q159">
        <f t="shared" si="12"/>
        <v>0</v>
      </c>
      <c r="R159" s="4">
        <f t="shared" si="13"/>
        <v>0</v>
      </c>
      <c r="S159" t="str">
        <f t="shared" si="14"/>
        <v xml:space="preserve">Iprovalicarbo - &gt;95% Tamaño: 100 mg Marca:  - Referencia: </v>
      </c>
      <c r="U159"/>
    </row>
    <row r="160" spans="1:21" s="3" customFormat="1" x14ac:dyDescent="0.25">
      <c r="A160" s="19" t="s">
        <v>810</v>
      </c>
      <c r="B160" s="24" t="s">
        <v>348</v>
      </c>
      <c r="C160" t="s">
        <v>811</v>
      </c>
      <c r="D160" s="33" t="s">
        <v>812</v>
      </c>
      <c r="E160" t="s">
        <v>350</v>
      </c>
      <c r="F160" s="65">
        <v>100</v>
      </c>
      <c r="G160" s="24" t="s">
        <v>352</v>
      </c>
      <c r="H160" s="25">
        <v>1</v>
      </c>
      <c r="K160" s="13" t="s">
        <v>19</v>
      </c>
      <c r="L160" s="4"/>
      <c r="M160" s="4">
        <f t="shared" si="10"/>
        <v>1</v>
      </c>
      <c r="N160"/>
      <c r="O160" s="4">
        <f t="shared" si="11"/>
        <v>0</v>
      </c>
      <c r="P160" s="28"/>
      <c r="Q160">
        <f t="shared" si="12"/>
        <v>0</v>
      </c>
      <c r="R160" s="4">
        <f t="shared" si="13"/>
        <v>0</v>
      </c>
      <c r="S160" t="str">
        <f t="shared" si="14"/>
        <v xml:space="preserve">Isofenfos - &gt;95% Tamaño: 100 mg Marca:  - Referencia: </v>
      </c>
      <c r="U160"/>
    </row>
    <row r="161" spans="1:21" s="3" customFormat="1" x14ac:dyDescent="0.25">
      <c r="A161" s="19" t="s">
        <v>813</v>
      </c>
      <c r="B161" s="24" t="s">
        <v>348</v>
      </c>
      <c r="C161" t="s">
        <v>814</v>
      </c>
      <c r="D161" s="33" t="s">
        <v>815</v>
      </c>
      <c r="E161" t="s">
        <v>350</v>
      </c>
      <c r="F161" s="65">
        <v>250</v>
      </c>
      <c r="G161" s="24" t="s">
        <v>352</v>
      </c>
      <c r="H161" s="25">
        <v>1</v>
      </c>
      <c r="K161" s="13" t="s">
        <v>19</v>
      </c>
      <c r="L161" s="4"/>
      <c r="M161" s="4">
        <f t="shared" si="10"/>
        <v>1</v>
      </c>
      <c r="N161"/>
      <c r="O161" s="4">
        <f t="shared" si="11"/>
        <v>0</v>
      </c>
      <c r="P161" s="28"/>
      <c r="Q161">
        <f t="shared" si="12"/>
        <v>0</v>
      </c>
      <c r="R161" s="4">
        <f t="shared" si="13"/>
        <v>0</v>
      </c>
      <c r="S161" t="str">
        <f t="shared" si="14"/>
        <v xml:space="preserve">Isofenfos metilo - &gt;95% Tamaño: 250 mg Marca:  - Referencia: </v>
      </c>
      <c r="U161"/>
    </row>
    <row r="162" spans="1:21" s="3" customFormat="1" x14ac:dyDescent="0.25">
      <c r="A162" s="19" t="s">
        <v>816</v>
      </c>
      <c r="B162" s="24" t="s">
        <v>348</v>
      </c>
      <c r="C162" t="s">
        <v>817</v>
      </c>
      <c r="D162" s="33" t="s">
        <v>818</v>
      </c>
      <c r="E162" t="s">
        <v>350</v>
      </c>
      <c r="F162" s="65">
        <v>100</v>
      </c>
      <c r="G162" s="24" t="s">
        <v>352</v>
      </c>
      <c r="H162" s="25">
        <v>1</v>
      </c>
      <c r="K162" s="13" t="s">
        <v>19</v>
      </c>
      <c r="L162" s="4"/>
      <c r="M162" s="4">
        <f t="shared" si="10"/>
        <v>1</v>
      </c>
      <c r="N162"/>
      <c r="O162" s="4">
        <f t="shared" si="11"/>
        <v>0</v>
      </c>
      <c r="P162" s="28"/>
      <c r="Q162">
        <f t="shared" si="12"/>
        <v>0</v>
      </c>
      <c r="R162" s="4">
        <f t="shared" si="13"/>
        <v>0</v>
      </c>
      <c r="S162" t="str">
        <f t="shared" si="14"/>
        <v xml:space="preserve">Isoproturon - &gt;95% Tamaño: 100 mg Marca:  - Referencia: </v>
      </c>
      <c r="U162"/>
    </row>
    <row r="163" spans="1:21" s="3" customFormat="1" x14ac:dyDescent="0.25">
      <c r="A163" s="19" t="s">
        <v>819</v>
      </c>
      <c r="B163" s="24" t="s">
        <v>348</v>
      </c>
      <c r="C163" t="s">
        <v>820</v>
      </c>
      <c r="D163" s="33" t="s">
        <v>821</v>
      </c>
      <c r="E163" t="s">
        <v>350</v>
      </c>
      <c r="F163" s="65">
        <v>100</v>
      </c>
      <c r="G163" s="24" t="s">
        <v>352</v>
      </c>
      <c r="H163" s="25">
        <v>1</v>
      </c>
      <c r="K163" s="13" t="s">
        <v>19</v>
      </c>
      <c r="L163" s="4"/>
      <c r="M163" s="4">
        <f t="shared" si="10"/>
        <v>1</v>
      </c>
      <c r="N163"/>
      <c r="O163" s="4">
        <f t="shared" si="11"/>
        <v>0</v>
      </c>
      <c r="P163" s="28"/>
      <c r="Q163">
        <f t="shared" si="12"/>
        <v>0</v>
      </c>
      <c r="R163" s="4">
        <f t="shared" si="13"/>
        <v>0</v>
      </c>
      <c r="S163" t="str">
        <f t="shared" si="14"/>
        <v xml:space="preserve">Isoxaflutol - &gt;95% Tamaño: 100 mg Marca:  - Referencia: </v>
      </c>
      <c r="U163"/>
    </row>
    <row r="164" spans="1:21" s="3" customFormat="1" x14ac:dyDescent="0.25">
      <c r="A164" s="19" t="s">
        <v>822</v>
      </c>
      <c r="B164" s="24" t="s">
        <v>348</v>
      </c>
      <c r="C164" t="s">
        <v>823</v>
      </c>
      <c r="D164" s="33" t="s">
        <v>824</v>
      </c>
      <c r="E164" t="s">
        <v>350</v>
      </c>
      <c r="F164" s="65">
        <v>100</v>
      </c>
      <c r="G164" s="24" t="s">
        <v>352</v>
      </c>
      <c r="H164" s="25">
        <v>1</v>
      </c>
      <c r="K164" s="13" t="s">
        <v>19</v>
      </c>
      <c r="L164" s="4"/>
      <c r="M164" s="4">
        <f t="shared" si="10"/>
        <v>1</v>
      </c>
      <c r="N164"/>
      <c r="O164" s="4">
        <f t="shared" si="11"/>
        <v>0</v>
      </c>
      <c r="P164" s="28"/>
      <c r="Q164">
        <f t="shared" si="12"/>
        <v>0</v>
      </c>
      <c r="R164" s="4">
        <f t="shared" si="13"/>
        <v>0</v>
      </c>
      <c r="S164" t="str">
        <f t="shared" si="14"/>
        <v xml:space="preserve">Linuron - &gt;95% Tamaño: 100 mg Marca:  - Referencia: </v>
      </c>
      <c r="U164"/>
    </row>
    <row r="165" spans="1:21" s="3" customFormat="1" x14ac:dyDescent="0.25">
      <c r="A165" s="19" t="s">
        <v>825</v>
      </c>
      <c r="B165" s="24" t="s">
        <v>348</v>
      </c>
      <c r="C165" t="s">
        <v>826</v>
      </c>
      <c r="D165" s="33" t="s">
        <v>827</v>
      </c>
      <c r="E165" t="s">
        <v>350</v>
      </c>
      <c r="F165" s="65">
        <v>100</v>
      </c>
      <c r="G165" s="24" t="s">
        <v>352</v>
      </c>
      <c r="H165" s="25">
        <v>1</v>
      </c>
      <c r="K165" s="13" t="s">
        <v>19</v>
      </c>
      <c r="L165" s="4"/>
      <c r="M165" s="4">
        <f t="shared" si="10"/>
        <v>1</v>
      </c>
      <c r="N165"/>
      <c r="O165" s="4">
        <f t="shared" si="11"/>
        <v>0</v>
      </c>
      <c r="P165" s="28"/>
      <c r="Q165">
        <f t="shared" si="12"/>
        <v>0</v>
      </c>
      <c r="R165" s="4">
        <f t="shared" si="13"/>
        <v>0</v>
      </c>
      <c r="S165" t="str">
        <f t="shared" si="14"/>
        <v xml:space="preserve">Lufenuron - &gt;95% Tamaño: 100 mg Marca:  - Referencia: </v>
      </c>
      <c r="U165"/>
    </row>
    <row r="166" spans="1:21" s="3" customFormat="1" x14ac:dyDescent="0.25">
      <c r="A166" s="19" t="s">
        <v>828</v>
      </c>
      <c r="B166" s="24" t="s">
        <v>348</v>
      </c>
      <c r="C166" t="s">
        <v>829</v>
      </c>
      <c r="D166" s="33" t="s">
        <v>830</v>
      </c>
      <c r="E166" t="s">
        <v>350</v>
      </c>
      <c r="F166" s="65">
        <v>100</v>
      </c>
      <c r="G166" s="24" t="s">
        <v>352</v>
      </c>
      <c r="H166" s="25">
        <v>1</v>
      </c>
      <c r="K166" s="13" t="s">
        <v>19</v>
      </c>
      <c r="L166" s="4"/>
      <c r="M166" s="4">
        <f t="shared" si="10"/>
        <v>1</v>
      </c>
      <c r="N166"/>
      <c r="O166" s="4">
        <f t="shared" si="11"/>
        <v>0</v>
      </c>
      <c r="P166" s="28"/>
      <c r="Q166">
        <f t="shared" si="12"/>
        <v>0</v>
      </c>
      <c r="R166" s="4">
        <f t="shared" si="13"/>
        <v>0</v>
      </c>
      <c r="S166" t="str">
        <f t="shared" si="14"/>
        <v xml:space="preserve">Malaoxon - &gt;95% Tamaño: 100 mg Marca:  - Referencia: </v>
      </c>
      <c r="U166"/>
    </row>
    <row r="167" spans="1:21" s="3" customFormat="1" x14ac:dyDescent="0.25">
      <c r="A167" s="19" t="s">
        <v>831</v>
      </c>
      <c r="B167" s="24" t="s">
        <v>348</v>
      </c>
      <c r="C167" t="s">
        <v>832</v>
      </c>
      <c r="D167" s="33" t="s">
        <v>833</v>
      </c>
      <c r="E167" t="s">
        <v>350</v>
      </c>
      <c r="F167" s="65">
        <v>100</v>
      </c>
      <c r="G167" s="24" t="s">
        <v>352</v>
      </c>
      <c r="H167" s="25">
        <v>1</v>
      </c>
      <c r="K167" s="13" t="s">
        <v>19</v>
      </c>
      <c r="L167" s="4"/>
      <c r="M167" s="4">
        <f t="shared" si="10"/>
        <v>1</v>
      </c>
      <c r="N167"/>
      <c r="O167" s="4">
        <f t="shared" si="11"/>
        <v>0</v>
      </c>
      <c r="P167" s="28"/>
      <c r="Q167">
        <f t="shared" si="12"/>
        <v>0</v>
      </c>
      <c r="R167" s="4">
        <f t="shared" si="13"/>
        <v>0</v>
      </c>
      <c r="S167" t="str">
        <f t="shared" si="14"/>
        <v xml:space="preserve">Mepanipirina - &gt;95% Tamaño: 100 mg Marca:  - Referencia: </v>
      </c>
      <c r="U167"/>
    </row>
    <row r="168" spans="1:21" s="3" customFormat="1" x14ac:dyDescent="0.25">
      <c r="A168" s="19" t="s">
        <v>834</v>
      </c>
      <c r="B168" s="24" t="s">
        <v>348</v>
      </c>
      <c r="C168" t="s">
        <v>835</v>
      </c>
      <c r="D168" s="33" t="s">
        <v>836</v>
      </c>
      <c r="E168" t="s">
        <v>350</v>
      </c>
      <c r="F168" s="65">
        <v>100</v>
      </c>
      <c r="G168" s="24" t="s">
        <v>352</v>
      </c>
      <c r="H168" s="25">
        <v>1</v>
      </c>
      <c r="K168" s="13" t="s">
        <v>19</v>
      </c>
      <c r="L168" s="4"/>
      <c r="M168" s="4">
        <f t="shared" si="10"/>
        <v>1</v>
      </c>
      <c r="N168"/>
      <c r="O168" s="4">
        <f t="shared" si="11"/>
        <v>0</v>
      </c>
      <c r="P168" s="28"/>
      <c r="Q168">
        <f t="shared" si="12"/>
        <v>0</v>
      </c>
      <c r="R168" s="4">
        <f t="shared" si="13"/>
        <v>0</v>
      </c>
      <c r="S168" t="str">
        <f t="shared" si="14"/>
        <v xml:space="preserve">Mesosulfuron metilo - &gt;95% Tamaño: 100 mg Marca:  - Referencia: </v>
      </c>
      <c r="U168"/>
    </row>
    <row r="169" spans="1:21" s="3" customFormat="1" x14ac:dyDescent="0.25">
      <c r="A169" s="19" t="s">
        <v>837</v>
      </c>
      <c r="B169" s="24" t="s">
        <v>348</v>
      </c>
      <c r="C169" t="s">
        <v>838</v>
      </c>
      <c r="D169" s="33" t="s">
        <v>839</v>
      </c>
      <c r="E169" t="s">
        <v>350</v>
      </c>
      <c r="F169" s="65">
        <v>100</v>
      </c>
      <c r="G169" s="24" t="s">
        <v>352</v>
      </c>
      <c r="H169" s="25">
        <v>1</v>
      </c>
      <c r="K169" s="13" t="s">
        <v>19</v>
      </c>
      <c r="L169" s="4"/>
      <c r="M169" s="4">
        <f t="shared" si="10"/>
        <v>1</v>
      </c>
      <c r="N169"/>
      <c r="O169" s="4">
        <f t="shared" si="11"/>
        <v>0</v>
      </c>
      <c r="P169" s="28"/>
      <c r="Q169">
        <f t="shared" si="12"/>
        <v>0</v>
      </c>
      <c r="R169" s="4">
        <f t="shared" si="13"/>
        <v>0</v>
      </c>
      <c r="S169" t="str">
        <f t="shared" si="14"/>
        <v xml:space="preserve">Metamidofos - &gt;95% Tamaño: 100 mg Marca:  - Referencia: </v>
      </c>
      <c r="U169"/>
    </row>
    <row r="170" spans="1:21" s="3" customFormat="1" x14ac:dyDescent="0.25">
      <c r="A170" s="19" t="s">
        <v>840</v>
      </c>
      <c r="B170" s="24" t="s">
        <v>348</v>
      </c>
      <c r="C170" t="s">
        <v>841</v>
      </c>
      <c r="D170" s="33" t="s">
        <v>842</v>
      </c>
      <c r="E170" t="s">
        <v>350</v>
      </c>
      <c r="F170" s="65">
        <v>100</v>
      </c>
      <c r="G170" s="24" t="s">
        <v>352</v>
      </c>
      <c r="H170" s="25">
        <v>1</v>
      </c>
      <c r="K170" s="13" t="s">
        <v>19</v>
      </c>
      <c r="L170" s="4"/>
      <c r="M170" s="4">
        <f t="shared" si="10"/>
        <v>1</v>
      </c>
      <c r="N170"/>
      <c r="O170" s="4">
        <f t="shared" si="11"/>
        <v>0</v>
      </c>
      <c r="P170" s="28"/>
      <c r="Q170">
        <f t="shared" si="12"/>
        <v>0</v>
      </c>
      <c r="R170" s="4">
        <f t="shared" si="13"/>
        <v>0</v>
      </c>
      <c r="S170" t="str">
        <f t="shared" si="14"/>
        <v xml:space="preserve">Metazacloro - &gt;95% Tamaño: 100 mg Marca:  - Referencia: </v>
      </c>
      <c r="U170"/>
    </row>
    <row r="171" spans="1:21" s="3" customFormat="1" x14ac:dyDescent="0.25">
      <c r="A171" s="19" t="s">
        <v>843</v>
      </c>
      <c r="B171" s="24" t="s">
        <v>348</v>
      </c>
      <c r="C171" t="s">
        <v>844</v>
      </c>
      <c r="D171" s="33" t="s">
        <v>845</v>
      </c>
      <c r="E171" t="s">
        <v>350</v>
      </c>
      <c r="F171" s="65">
        <v>100</v>
      </c>
      <c r="G171" s="24" t="s">
        <v>352</v>
      </c>
      <c r="H171" s="25">
        <v>1</v>
      </c>
      <c r="K171" s="13" t="s">
        <v>19</v>
      </c>
      <c r="L171" s="4"/>
      <c r="M171" s="4">
        <f t="shared" si="10"/>
        <v>1</v>
      </c>
      <c r="N171"/>
      <c r="O171" s="4">
        <f t="shared" si="11"/>
        <v>0</v>
      </c>
      <c r="P171" s="28"/>
      <c r="Q171">
        <f t="shared" si="12"/>
        <v>0</v>
      </c>
      <c r="R171" s="4">
        <f t="shared" si="13"/>
        <v>0</v>
      </c>
      <c r="S171" t="str">
        <f t="shared" si="14"/>
        <v xml:space="preserve">Metiocarb - &gt;95% Tamaño: 100 mg Marca:  - Referencia: </v>
      </c>
      <c r="U171"/>
    </row>
    <row r="172" spans="1:21" s="3" customFormat="1" x14ac:dyDescent="0.25">
      <c r="A172" s="19" t="s">
        <v>846</v>
      </c>
      <c r="B172" s="24" t="s">
        <v>348</v>
      </c>
      <c r="C172" t="s">
        <v>847</v>
      </c>
      <c r="D172" s="33" t="s">
        <v>848</v>
      </c>
      <c r="E172" t="s">
        <v>350</v>
      </c>
      <c r="F172" s="65">
        <v>25</v>
      </c>
      <c r="G172" s="24" t="s">
        <v>352</v>
      </c>
      <c r="H172" s="25">
        <v>1</v>
      </c>
      <c r="K172" s="13" t="s">
        <v>19</v>
      </c>
      <c r="L172" s="4"/>
      <c r="M172" s="4">
        <f t="shared" si="10"/>
        <v>1</v>
      </c>
      <c r="N172"/>
      <c r="O172" s="4">
        <f t="shared" si="11"/>
        <v>0</v>
      </c>
      <c r="P172" s="28"/>
      <c r="Q172">
        <f t="shared" si="12"/>
        <v>0</v>
      </c>
      <c r="R172" s="4">
        <f t="shared" si="13"/>
        <v>0</v>
      </c>
      <c r="S172" t="str">
        <f t="shared" si="14"/>
        <v xml:space="preserve">Metiocarb sulfona - &gt;95% Tamaño: 25 mg Marca:  - Referencia: </v>
      </c>
      <c r="U172"/>
    </row>
    <row r="173" spans="1:21" s="3" customFormat="1" x14ac:dyDescent="0.25">
      <c r="A173" s="19" t="s">
        <v>849</v>
      </c>
      <c r="B173" s="24" t="s">
        <v>348</v>
      </c>
      <c r="C173" t="s">
        <v>850</v>
      </c>
      <c r="D173" s="33" t="s">
        <v>851</v>
      </c>
      <c r="E173" t="s">
        <v>350</v>
      </c>
      <c r="F173" s="65">
        <v>100</v>
      </c>
      <c r="G173" s="24" t="s">
        <v>352</v>
      </c>
      <c r="H173" s="25">
        <v>1</v>
      </c>
      <c r="K173" s="13" t="s">
        <v>19</v>
      </c>
      <c r="L173" s="4"/>
      <c r="M173" s="4">
        <f t="shared" si="10"/>
        <v>1</v>
      </c>
      <c r="N173"/>
      <c r="O173" s="4">
        <f t="shared" si="11"/>
        <v>0</v>
      </c>
      <c r="P173" s="28"/>
      <c r="Q173">
        <f t="shared" si="12"/>
        <v>0</v>
      </c>
      <c r="R173" s="4">
        <f t="shared" si="13"/>
        <v>0</v>
      </c>
      <c r="S173" t="str">
        <f t="shared" si="14"/>
        <v xml:space="preserve">Metiocarb sulfoxido - &gt;95% Tamaño: 100 mg Marca:  - Referencia: </v>
      </c>
      <c r="U173"/>
    </row>
    <row r="174" spans="1:21" s="3" customFormat="1" x14ac:dyDescent="0.25">
      <c r="A174" s="19" t="s">
        <v>852</v>
      </c>
      <c r="B174" s="24" t="s">
        <v>348</v>
      </c>
      <c r="C174" t="s">
        <v>853</v>
      </c>
      <c r="D174" s="33" t="s">
        <v>854</v>
      </c>
      <c r="E174" t="s">
        <v>350</v>
      </c>
      <c r="F174" s="65">
        <v>100</v>
      </c>
      <c r="G174" s="24" t="s">
        <v>352</v>
      </c>
      <c r="H174" s="25">
        <v>1</v>
      </c>
      <c r="K174" s="13" t="s">
        <v>19</v>
      </c>
      <c r="L174" s="4"/>
      <c r="M174" s="4">
        <f t="shared" si="10"/>
        <v>1</v>
      </c>
      <c r="N174"/>
      <c r="O174" s="4">
        <f t="shared" si="11"/>
        <v>0</v>
      </c>
      <c r="P174" s="28"/>
      <c r="Q174">
        <f t="shared" si="12"/>
        <v>0</v>
      </c>
      <c r="R174" s="4">
        <f t="shared" si="13"/>
        <v>0</v>
      </c>
      <c r="S174" t="str">
        <f t="shared" si="14"/>
        <v xml:space="preserve">Metomilo - &gt;95% Tamaño: 100 mg Marca:  - Referencia: </v>
      </c>
      <c r="U174"/>
    </row>
    <row r="175" spans="1:21" s="3" customFormat="1" x14ac:dyDescent="0.25">
      <c r="A175" s="19" t="s">
        <v>855</v>
      </c>
      <c r="B175" s="24" t="s">
        <v>348</v>
      </c>
      <c r="C175" t="s">
        <v>856</v>
      </c>
      <c r="D175" s="33" t="s">
        <v>857</v>
      </c>
      <c r="E175" t="s">
        <v>350</v>
      </c>
      <c r="F175" s="65">
        <v>100</v>
      </c>
      <c r="G175" s="24" t="s">
        <v>352</v>
      </c>
      <c r="H175" s="25">
        <v>1</v>
      </c>
      <c r="K175" s="13" t="s">
        <v>19</v>
      </c>
      <c r="L175" s="4"/>
      <c r="M175" s="4">
        <f t="shared" si="10"/>
        <v>1</v>
      </c>
      <c r="N175"/>
      <c r="O175" s="4">
        <f t="shared" si="11"/>
        <v>0</v>
      </c>
      <c r="P175" s="28"/>
      <c r="Q175">
        <f t="shared" si="12"/>
        <v>0</v>
      </c>
      <c r="R175" s="4">
        <f t="shared" si="13"/>
        <v>0</v>
      </c>
      <c r="S175" t="str">
        <f t="shared" si="14"/>
        <v xml:space="preserve">Metoxifenocida - &gt;95% Tamaño: 100 mg Marca:  - Referencia: </v>
      </c>
      <c r="U175"/>
    </row>
    <row r="176" spans="1:21" s="3" customFormat="1" x14ac:dyDescent="0.25">
      <c r="A176" s="19" t="s">
        <v>858</v>
      </c>
      <c r="B176" s="24" t="s">
        <v>348</v>
      </c>
      <c r="C176" t="s">
        <v>859</v>
      </c>
      <c r="D176" s="33" t="s">
        <v>860</v>
      </c>
      <c r="E176" t="s">
        <v>350</v>
      </c>
      <c r="F176" s="65">
        <v>100</v>
      </c>
      <c r="G176" s="24" t="s">
        <v>352</v>
      </c>
      <c r="H176" s="25">
        <v>1</v>
      </c>
      <c r="K176" s="13" t="s">
        <v>19</v>
      </c>
      <c r="L176" s="4"/>
      <c r="M176" s="4">
        <f t="shared" si="10"/>
        <v>1</v>
      </c>
      <c r="N176"/>
      <c r="O176" s="4">
        <f t="shared" si="11"/>
        <v>0</v>
      </c>
      <c r="P176" s="28"/>
      <c r="Q176">
        <f t="shared" si="12"/>
        <v>0</v>
      </c>
      <c r="R176" s="4">
        <f t="shared" si="13"/>
        <v>0</v>
      </c>
      <c r="S176" t="str">
        <f t="shared" si="14"/>
        <v xml:space="preserve">Napropamida - &gt;95% Tamaño: 100 mg Marca:  - Referencia: </v>
      </c>
      <c r="U176"/>
    </row>
    <row r="177" spans="1:21" s="3" customFormat="1" x14ac:dyDescent="0.25">
      <c r="A177" s="19" t="s">
        <v>861</v>
      </c>
      <c r="B177" s="24" t="s">
        <v>348</v>
      </c>
      <c r="C177" t="s">
        <v>862</v>
      </c>
      <c r="D177" s="33" t="s">
        <v>863</v>
      </c>
      <c r="E177" t="s">
        <v>350</v>
      </c>
      <c r="F177" s="65">
        <v>100</v>
      </c>
      <c r="G177" s="24" t="s">
        <v>352</v>
      </c>
      <c r="H177" s="25">
        <v>1</v>
      </c>
      <c r="K177" s="13" t="s">
        <v>19</v>
      </c>
      <c r="L177" s="4"/>
      <c r="M177" s="4">
        <f t="shared" si="10"/>
        <v>1</v>
      </c>
      <c r="N177"/>
      <c r="O177" s="4">
        <f t="shared" si="11"/>
        <v>0</v>
      </c>
      <c r="P177" s="28"/>
      <c r="Q177">
        <f t="shared" si="12"/>
        <v>0</v>
      </c>
      <c r="R177" s="4">
        <f t="shared" si="13"/>
        <v>0</v>
      </c>
      <c r="S177" t="str">
        <f t="shared" si="14"/>
        <v xml:space="preserve">Nicosulfuron - &gt;95% Tamaño: 100 mg Marca:  - Referencia: </v>
      </c>
      <c r="U177"/>
    </row>
    <row r="178" spans="1:21" s="3" customFormat="1" x14ac:dyDescent="0.25">
      <c r="A178" s="19" t="s">
        <v>864</v>
      </c>
      <c r="B178" s="24" t="s">
        <v>348</v>
      </c>
      <c r="C178" t="s">
        <v>865</v>
      </c>
      <c r="D178" s="33" t="s">
        <v>866</v>
      </c>
      <c r="E178" t="s">
        <v>350</v>
      </c>
      <c r="F178" s="65">
        <v>100</v>
      </c>
      <c r="G178" s="24" t="s">
        <v>352</v>
      </c>
      <c r="H178" s="25">
        <v>1</v>
      </c>
      <c r="K178" s="13" t="s">
        <v>19</v>
      </c>
      <c r="L178" s="4"/>
      <c r="M178" s="4">
        <f t="shared" si="10"/>
        <v>1</v>
      </c>
      <c r="N178"/>
      <c r="O178" s="4">
        <f t="shared" si="11"/>
        <v>0</v>
      </c>
      <c r="P178" s="28"/>
      <c r="Q178">
        <f t="shared" si="12"/>
        <v>0</v>
      </c>
      <c r="R178" s="4">
        <f t="shared" si="13"/>
        <v>0</v>
      </c>
      <c r="S178" t="str">
        <f t="shared" si="14"/>
        <v xml:space="preserve">Ometoato - &gt;95% Tamaño: 100 mg Marca:  - Referencia: </v>
      </c>
      <c r="U178"/>
    </row>
    <row r="179" spans="1:21" s="3" customFormat="1" x14ac:dyDescent="0.25">
      <c r="A179" s="19" t="s">
        <v>867</v>
      </c>
      <c r="B179" s="24" t="s">
        <v>348</v>
      </c>
      <c r="C179" t="s">
        <v>868</v>
      </c>
      <c r="D179" s="33" t="s">
        <v>869</v>
      </c>
      <c r="E179" t="s">
        <v>350</v>
      </c>
      <c r="F179" s="65">
        <v>100</v>
      </c>
      <c r="G179" s="24" t="s">
        <v>352</v>
      </c>
      <c r="H179" s="25">
        <v>1</v>
      </c>
      <c r="K179" s="13" t="s">
        <v>19</v>
      </c>
      <c r="L179" s="4"/>
      <c r="M179" s="4">
        <f t="shared" si="10"/>
        <v>1</v>
      </c>
      <c r="N179"/>
      <c r="O179" s="4">
        <f t="shared" si="11"/>
        <v>0</v>
      </c>
      <c r="P179" s="28"/>
      <c r="Q179">
        <f t="shared" si="12"/>
        <v>0</v>
      </c>
      <c r="R179" s="4">
        <f t="shared" si="13"/>
        <v>0</v>
      </c>
      <c r="S179" t="str">
        <f t="shared" si="14"/>
        <v xml:space="preserve">Paraoxon metilo - &gt;95% Tamaño: 100 mg Marca:  - Referencia: </v>
      </c>
      <c r="U179"/>
    </row>
    <row r="180" spans="1:21" s="3" customFormat="1" x14ac:dyDescent="0.25">
      <c r="A180" s="19" t="s">
        <v>870</v>
      </c>
      <c r="B180" s="24" t="s">
        <v>348</v>
      </c>
      <c r="C180" t="s">
        <v>871</v>
      </c>
      <c r="D180" s="33" t="s">
        <v>872</v>
      </c>
      <c r="E180" t="s">
        <v>350</v>
      </c>
      <c r="F180" s="65">
        <v>100</v>
      </c>
      <c r="G180" s="24" t="s">
        <v>352</v>
      </c>
      <c r="H180" s="25">
        <v>1</v>
      </c>
      <c r="K180" s="13" t="s">
        <v>19</v>
      </c>
      <c r="L180" s="4"/>
      <c r="M180" s="4">
        <f t="shared" si="10"/>
        <v>1</v>
      </c>
      <c r="N180"/>
      <c r="O180" s="4">
        <f t="shared" si="11"/>
        <v>0</v>
      </c>
      <c r="P180" s="28"/>
      <c r="Q180">
        <f t="shared" si="12"/>
        <v>0</v>
      </c>
      <c r="R180" s="4">
        <f t="shared" si="13"/>
        <v>0</v>
      </c>
      <c r="S180" t="str">
        <f t="shared" si="14"/>
        <v xml:space="preserve">Pencicuron - &gt;95% Tamaño: 100 mg Marca:  - Referencia: </v>
      </c>
      <c r="U180"/>
    </row>
    <row r="181" spans="1:21" s="3" customFormat="1" x14ac:dyDescent="0.25">
      <c r="A181" s="19" t="s">
        <v>873</v>
      </c>
      <c r="B181" s="24" t="s">
        <v>348</v>
      </c>
      <c r="C181" t="s">
        <v>874</v>
      </c>
      <c r="D181" s="33" t="s">
        <v>875</v>
      </c>
      <c r="E181" t="s">
        <v>350</v>
      </c>
      <c r="F181" s="65">
        <v>100</v>
      </c>
      <c r="G181" s="24" t="s">
        <v>352</v>
      </c>
      <c r="H181" s="25">
        <v>1</v>
      </c>
      <c r="K181" s="13" t="s">
        <v>19</v>
      </c>
      <c r="L181" s="4"/>
      <c r="M181" s="4">
        <f t="shared" si="10"/>
        <v>1</v>
      </c>
      <c r="N181"/>
      <c r="O181" s="4">
        <f t="shared" si="11"/>
        <v>0</v>
      </c>
      <c r="P181" s="28"/>
      <c r="Q181">
        <f t="shared" si="12"/>
        <v>0</v>
      </c>
      <c r="R181" s="4">
        <f t="shared" si="13"/>
        <v>0</v>
      </c>
      <c r="S181" t="str">
        <f t="shared" si="14"/>
        <v xml:space="preserve">Pimetrozina - &gt;95% Tamaño: 100 mg Marca:  - Referencia: </v>
      </c>
      <c r="U181"/>
    </row>
    <row r="182" spans="1:21" s="3" customFormat="1" x14ac:dyDescent="0.25">
      <c r="A182" s="19" t="s">
        <v>876</v>
      </c>
      <c r="B182" s="24" t="s">
        <v>348</v>
      </c>
      <c r="C182" t="s">
        <v>877</v>
      </c>
      <c r="D182" s="33" t="s">
        <v>878</v>
      </c>
      <c r="E182" t="s">
        <v>350</v>
      </c>
      <c r="F182" s="65">
        <v>100</v>
      </c>
      <c r="G182" s="24" t="s">
        <v>352</v>
      </c>
      <c r="H182" s="25">
        <v>1</v>
      </c>
      <c r="K182" s="13" t="s">
        <v>19</v>
      </c>
      <c r="L182" s="4"/>
      <c r="M182" s="4">
        <f t="shared" si="10"/>
        <v>1</v>
      </c>
      <c r="N182"/>
      <c r="O182" s="4">
        <f t="shared" si="11"/>
        <v>0</v>
      </c>
      <c r="P182" s="28"/>
      <c r="Q182">
        <f t="shared" si="12"/>
        <v>0</v>
      </c>
      <c r="R182" s="4">
        <f t="shared" si="13"/>
        <v>0</v>
      </c>
      <c r="S182" t="str">
        <f t="shared" si="14"/>
        <v xml:space="preserve">Piraclostrobina - &gt;95% Tamaño: 100 mg Marca:  - Referencia: </v>
      </c>
      <c r="U182"/>
    </row>
    <row r="183" spans="1:21" s="3" customFormat="1" x14ac:dyDescent="0.25">
      <c r="A183" s="19" t="s">
        <v>879</v>
      </c>
      <c r="B183" s="24" t="s">
        <v>348</v>
      </c>
      <c r="C183" t="s">
        <v>880</v>
      </c>
      <c r="D183" s="33" t="s">
        <v>881</v>
      </c>
      <c r="E183" t="s">
        <v>350</v>
      </c>
      <c r="F183" s="65">
        <v>100</v>
      </c>
      <c r="G183" s="24" t="s">
        <v>352</v>
      </c>
      <c r="H183" s="25">
        <v>1</v>
      </c>
      <c r="K183" s="13" t="s">
        <v>19</v>
      </c>
      <c r="L183" s="4"/>
      <c r="M183" s="4">
        <f t="shared" si="10"/>
        <v>1</v>
      </c>
      <c r="N183"/>
      <c r="O183" s="4">
        <f t="shared" si="11"/>
        <v>0</v>
      </c>
      <c r="P183" s="28"/>
      <c r="Q183">
        <f t="shared" si="12"/>
        <v>0</v>
      </c>
      <c r="R183" s="4">
        <f t="shared" si="13"/>
        <v>0</v>
      </c>
      <c r="S183" t="str">
        <f t="shared" si="14"/>
        <v xml:space="preserve">Piriproxifen - &gt;95% Tamaño: 100 mg Marca:  - Referencia: </v>
      </c>
      <c r="U183"/>
    </row>
    <row r="184" spans="1:21" s="3" customFormat="1" x14ac:dyDescent="0.25">
      <c r="A184" s="19" t="s">
        <v>882</v>
      </c>
      <c r="B184" s="24" t="s">
        <v>348</v>
      </c>
      <c r="C184" t="s">
        <v>883</v>
      </c>
      <c r="D184" s="33" t="s">
        <v>884</v>
      </c>
      <c r="E184" t="s">
        <v>350</v>
      </c>
      <c r="F184" s="65">
        <v>100</v>
      </c>
      <c r="G184" s="24" t="s">
        <v>352</v>
      </c>
      <c r="H184" s="25">
        <v>1</v>
      </c>
      <c r="K184" s="13" t="s">
        <v>19</v>
      </c>
      <c r="L184" s="4"/>
      <c r="M184" s="4">
        <f t="shared" si="10"/>
        <v>1</v>
      </c>
      <c r="N184"/>
      <c r="O184" s="4">
        <f t="shared" si="11"/>
        <v>0</v>
      </c>
      <c r="P184" s="28"/>
      <c r="Q184">
        <f t="shared" si="12"/>
        <v>0</v>
      </c>
      <c r="R184" s="4">
        <f t="shared" si="13"/>
        <v>0</v>
      </c>
      <c r="S184" t="str">
        <f t="shared" si="14"/>
        <v xml:space="preserve">Procloraz - &gt;95% Tamaño: 100 mg Marca:  - Referencia: </v>
      </c>
      <c r="U184"/>
    </row>
    <row r="185" spans="1:21" s="3" customFormat="1" x14ac:dyDescent="0.25">
      <c r="A185" s="19" t="s">
        <v>885</v>
      </c>
      <c r="B185" s="24" t="s">
        <v>348</v>
      </c>
      <c r="C185" t="s">
        <v>886</v>
      </c>
      <c r="D185" s="33" t="s">
        <v>887</v>
      </c>
      <c r="E185" t="s">
        <v>350</v>
      </c>
      <c r="F185" s="65">
        <v>100</v>
      </c>
      <c r="G185" s="24" t="s">
        <v>352</v>
      </c>
      <c r="H185" s="25">
        <v>1</v>
      </c>
      <c r="K185" s="13" t="s">
        <v>19</v>
      </c>
      <c r="L185" s="4"/>
      <c r="M185" s="4">
        <f t="shared" si="10"/>
        <v>1</v>
      </c>
      <c r="N185"/>
      <c r="O185" s="4">
        <f t="shared" si="11"/>
        <v>0</v>
      </c>
      <c r="P185" s="28"/>
      <c r="Q185">
        <f t="shared" si="12"/>
        <v>0</v>
      </c>
      <c r="R185" s="4">
        <f t="shared" si="13"/>
        <v>0</v>
      </c>
      <c r="S185" t="str">
        <f t="shared" si="14"/>
        <v xml:space="preserve">Propargita - &gt;95% Tamaño: 100 mg Marca:  - Referencia: </v>
      </c>
      <c r="U185"/>
    </row>
    <row r="186" spans="1:21" s="3" customFormat="1" x14ac:dyDescent="0.25">
      <c r="A186" s="19" t="s">
        <v>888</v>
      </c>
      <c r="B186" s="24" t="s">
        <v>348</v>
      </c>
      <c r="C186" t="s">
        <v>889</v>
      </c>
      <c r="D186" s="33" t="s">
        <v>890</v>
      </c>
      <c r="E186" t="s">
        <v>350</v>
      </c>
      <c r="F186" s="65">
        <v>250</v>
      </c>
      <c r="G186" s="24" t="s">
        <v>352</v>
      </c>
      <c r="H186" s="25">
        <v>1</v>
      </c>
      <c r="K186" s="13" t="s">
        <v>19</v>
      </c>
      <c r="L186" s="4"/>
      <c r="M186" s="4">
        <f t="shared" si="10"/>
        <v>1</v>
      </c>
      <c r="N186"/>
      <c r="O186" s="4">
        <f t="shared" si="11"/>
        <v>0</v>
      </c>
      <c r="P186" s="28"/>
      <c r="Q186">
        <f t="shared" si="12"/>
        <v>0</v>
      </c>
      <c r="R186" s="4">
        <f t="shared" si="13"/>
        <v>0</v>
      </c>
      <c r="S186" t="str">
        <f t="shared" si="14"/>
        <v xml:space="preserve">Prosulfocarb - &gt;95% Tamaño: 250 mg Marca:  - Referencia: </v>
      </c>
      <c r="U186"/>
    </row>
    <row r="187" spans="1:21" s="3" customFormat="1" x14ac:dyDescent="0.25">
      <c r="A187" s="19" t="s">
        <v>891</v>
      </c>
      <c r="B187" s="24" t="s">
        <v>348</v>
      </c>
      <c r="C187" t="s">
        <v>892</v>
      </c>
      <c r="D187" s="33" t="s">
        <v>893</v>
      </c>
      <c r="E187" t="s">
        <v>350</v>
      </c>
      <c r="F187" s="65">
        <v>100</v>
      </c>
      <c r="G187" s="24" t="s">
        <v>352</v>
      </c>
      <c r="H187" s="25">
        <v>1</v>
      </c>
      <c r="K187" s="13" t="s">
        <v>19</v>
      </c>
      <c r="L187" s="4"/>
      <c r="M187" s="4">
        <f t="shared" si="10"/>
        <v>1</v>
      </c>
      <c r="N187"/>
      <c r="O187" s="4">
        <f t="shared" si="11"/>
        <v>0</v>
      </c>
      <c r="P187" s="28"/>
      <c r="Q187">
        <f t="shared" si="12"/>
        <v>0</v>
      </c>
      <c r="R187" s="4">
        <f t="shared" si="13"/>
        <v>0</v>
      </c>
      <c r="S187" t="str">
        <f t="shared" si="14"/>
        <v xml:space="preserve">Quinoxifeno - &gt;95% Tamaño: 100 mg Marca:  - Referencia: </v>
      </c>
      <c r="U187"/>
    </row>
    <row r="188" spans="1:21" s="3" customFormat="1" x14ac:dyDescent="0.25">
      <c r="A188" s="19" t="s">
        <v>894</v>
      </c>
      <c r="B188" s="24" t="s">
        <v>348</v>
      </c>
      <c r="C188" t="s">
        <v>895</v>
      </c>
      <c r="D188" s="33" t="s">
        <v>896</v>
      </c>
      <c r="E188" t="s">
        <v>350</v>
      </c>
      <c r="F188" s="65">
        <v>50</v>
      </c>
      <c r="G188" s="24" t="s">
        <v>352</v>
      </c>
      <c r="H188" s="25">
        <v>1</v>
      </c>
      <c r="K188" s="13" t="s">
        <v>19</v>
      </c>
      <c r="L188" s="4"/>
      <c r="M188" s="4">
        <f t="shared" si="10"/>
        <v>1</v>
      </c>
      <c r="N188"/>
      <c r="O188" s="4">
        <f t="shared" si="11"/>
        <v>0</v>
      </c>
      <c r="P188" s="28"/>
      <c r="Q188">
        <f t="shared" si="12"/>
        <v>0</v>
      </c>
      <c r="R188" s="4">
        <f t="shared" si="13"/>
        <v>0</v>
      </c>
      <c r="S188" t="str">
        <f t="shared" si="14"/>
        <v xml:space="preserve">Quizalofop etil - &gt;95% Tamaño: 50 mg Marca:  - Referencia: </v>
      </c>
      <c r="U188"/>
    </row>
    <row r="189" spans="1:21" s="3" customFormat="1" x14ac:dyDescent="0.25">
      <c r="A189" s="19" t="s">
        <v>897</v>
      </c>
      <c r="B189" s="24" t="s">
        <v>348</v>
      </c>
      <c r="C189" t="s">
        <v>898</v>
      </c>
      <c r="D189" s="33" t="s">
        <v>899</v>
      </c>
      <c r="E189" t="s">
        <v>350</v>
      </c>
      <c r="F189" s="65">
        <v>100</v>
      </c>
      <c r="G189" s="24" t="s">
        <v>352</v>
      </c>
      <c r="H189" s="25">
        <v>1</v>
      </c>
      <c r="K189" s="13" t="s">
        <v>19</v>
      </c>
      <c r="L189" s="4"/>
      <c r="M189" s="4">
        <f t="shared" si="10"/>
        <v>1</v>
      </c>
      <c r="N189"/>
      <c r="O189" s="4">
        <f t="shared" si="11"/>
        <v>0</v>
      </c>
      <c r="P189" s="28"/>
      <c r="Q189">
        <f t="shared" si="12"/>
        <v>0</v>
      </c>
      <c r="R189" s="4">
        <f t="shared" si="13"/>
        <v>0</v>
      </c>
      <c r="S189" t="str">
        <f t="shared" si="14"/>
        <v xml:space="preserve">Rimsulfurona - &gt;95% Tamaño: 100 mg Marca:  - Referencia: </v>
      </c>
      <c r="U189"/>
    </row>
    <row r="190" spans="1:21" s="3" customFormat="1" x14ac:dyDescent="0.25">
      <c r="A190" s="19" t="s">
        <v>900</v>
      </c>
      <c r="B190" s="24" t="s">
        <v>348</v>
      </c>
      <c r="C190" t="s">
        <v>901</v>
      </c>
      <c r="D190" s="33" t="s">
        <v>902</v>
      </c>
      <c r="E190" t="s">
        <v>350</v>
      </c>
      <c r="F190" s="65">
        <v>100</v>
      </c>
      <c r="G190" s="24" t="s">
        <v>352</v>
      </c>
      <c r="H190" s="25">
        <v>1</v>
      </c>
      <c r="K190" s="13" t="s">
        <v>19</v>
      </c>
      <c r="L190" s="4"/>
      <c r="M190" s="4">
        <f t="shared" si="10"/>
        <v>1</v>
      </c>
      <c r="N190"/>
      <c r="O190" s="4">
        <f t="shared" si="11"/>
        <v>0</v>
      </c>
      <c r="P190" s="28"/>
      <c r="Q190">
        <f t="shared" si="12"/>
        <v>0</v>
      </c>
      <c r="R190" s="4">
        <f t="shared" si="13"/>
        <v>0</v>
      </c>
      <c r="S190" t="str">
        <f t="shared" si="14"/>
        <v xml:space="preserve">Spinosad - &gt;95% Tamaño: 100 mg Marca:  - Referencia: </v>
      </c>
      <c r="U190"/>
    </row>
    <row r="191" spans="1:21" s="3" customFormat="1" x14ac:dyDescent="0.25">
      <c r="A191" s="19" t="s">
        <v>903</v>
      </c>
      <c r="B191" s="24" t="s">
        <v>348</v>
      </c>
      <c r="C191" t="s">
        <v>904</v>
      </c>
      <c r="D191" s="33" t="s">
        <v>905</v>
      </c>
      <c r="E191" t="s">
        <v>350</v>
      </c>
      <c r="F191" s="65">
        <v>100</v>
      </c>
      <c r="G191" s="24" t="s">
        <v>352</v>
      </c>
      <c r="H191" s="25">
        <v>1</v>
      </c>
      <c r="K191" s="13" t="s">
        <v>19</v>
      </c>
      <c r="L191" s="4"/>
      <c r="M191" s="4">
        <f t="shared" si="10"/>
        <v>1</v>
      </c>
      <c r="N191"/>
      <c r="O191" s="4">
        <f t="shared" si="11"/>
        <v>0</v>
      </c>
      <c r="P191" s="28"/>
      <c r="Q191">
        <f t="shared" si="12"/>
        <v>0</v>
      </c>
      <c r="R191" s="4">
        <f t="shared" si="13"/>
        <v>0</v>
      </c>
      <c r="S191" t="str">
        <f t="shared" si="14"/>
        <v xml:space="preserve">Tebufenocida - &gt;95% Tamaño: 100 mg Marca:  - Referencia: </v>
      </c>
      <c r="U191"/>
    </row>
    <row r="192" spans="1:21" s="3" customFormat="1" x14ac:dyDescent="0.25">
      <c r="A192" s="19" t="s">
        <v>906</v>
      </c>
      <c r="B192" s="24" t="s">
        <v>348</v>
      </c>
      <c r="C192" t="s">
        <v>907</v>
      </c>
      <c r="D192" s="33" t="s">
        <v>908</v>
      </c>
      <c r="E192" t="s">
        <v>350</v>
      </c>
      <c r="F192" s="65">
        <v>100</v>
      </c>
      <c r="G192" s="24" t="s">
        <v>352</v>
      </c>
      <c r="H192" s="25">
        <v>1</v>
      </c>
      <c r="K192" s="13" t="s">
        <v>19</v>
      </c>
      <c r="L192" s="4"/>
      <c r="M192" s="4">
        <f t="shared" si="10"/>
        <v>1</v>
      </c>
      <c r="N192"/>
      <c r="O192" s="4">
        <f t="shared" si="11"/>
        <v>0</v>
      </c>
      <c r="P192" s="28"/>
      <c r="Q192">
        <f t="shared" si="12"/>
        <v>0</v>
      </c>
      <c r="R192" s="4">
        <f t="shared" si="13"/>
        <v>0</v>
      </c>
      <c r="S192" t="str">
        <f t="shared" si="14"/>
        <v xml:space="preserve">Tebufenpirad - &gt;95% Tamaño: 100 mg Marca:  - Referencia: </v>
      </c>
      <c r="U192"/>
    </row>
    <row r="193" spans="1:21" s="3" customFormat="1" x14ac:dyDescent="0.25">
      <c r="A193" s="19" t="s">
        <v>909</v>
      </c>
      <c r="B193" s="24" t="s">
        <v>348</v>
      </c>
      <c r="C193" t="s">
        <v>910</v>
      </c>
      <c r="D193" s="33" t="s">
        <v>911</v>
      </c>
      <c r="E193" t="s">
        <v>350</v>
      </c>
      <c r="F193" s="65">
        <v>250</v>
      </c>
      <c r="G193" s="24" t="s">
        <v>352</v>
      </c>
      <c r="H193" s="25">
        <v>1</v>
      </c>
      <c r="K193" s="13" t="s">
        <v>19</v>
      </c>
      <c r="L193" s="4"/>
      <c r="M193" s="4">
        <f t="shared" si="10"/>
        <v>1</v>
      </c>
      <c r="N193"/>
      <c r="O193" s="4">
        <f t="shared" si="11"/>
        <v>0</v>
      </c>
      <c r="P193" s="28"/>
      <c r="Q193">
        <f t="shared" si="12"/>
        <v>0</v>
      </c>
      <c r="R193" s="4">
        <f t="shared" si="13"/>
        <v>0</v>
      </c>
      <c r="S193" t="str">
        <f t="shared" si="14"/>
        <v xml:space="preserve">Tiabendazol - &gt;95% Tamaño: 250 mg Marca:  - Referencia: </v>
      </c>
      <c r="U193"/>
    </row>
    <row r="194" spans="1:21" s="3" customFormat="1" x14ac:dyDescent="0.25">
      <c r="A194" s="19" t="s">
        <v>912</v>
      </c>
      <c r="B194" s="24" t="s">
        <v>348</v>
      </c>
      <c r="C194" t="s">
        <v>913</v>
      </c>
      <c r="D194" s="33" t="s">
        <v>914</v>
      </c>
      <c r="E194" t="s">
        <v>350</v>
      </c>
      <c r="F194" s="65">
        <v>100</v>
      </c>
      <c r="G194" s="24" t="s">
        <v>352</v>
      </c>
      <c r="H194" s="25">
        <v>1</v>
      </c>
      <c r="K194" s="13" t="s">
        <v>19</v>
      </c>
      <c r="L194" s="4"/>
      <c r="M194" s="4">
        <f t="shared" si="10"/>
        <v>1</v>
      </c>
      <c r="N194"/>
      <c r="O194" s="4">
        <f t="shared" si="11"/>
        <v>0</v>
      </c>
      <c r="P194" s="28"/>
      <c r="Q194">
        <f t="shared" si="12"/>
        <v>0</v>
      </c>
      <c r="R194" s="4">
        <f t="shared" si="13"/>
        <v>0</v>
      </c>
      <c r="S194" t="str">
        <f t="shared" si="14"/>
        <v xml:space="preserve">Tiacloprid - &gt;95% Tamaño: 100 mg Marca:  - Referencia: </v>
      </c>
      <c r="U194"/>
    </row>
    <row r="195" spans="1:21" s="3" customFormat="1" x14ac:dyDescent="0.25">
      <c r="A195" s="19" t="s">
        <v>915</v>
      </c>
      <c r="B195" s="24" t="s">
        <v>348</v>
      </c>
      <c r="C195" t="s">
        <v>916</v>
      </c>
      <c r="D195" s="33" t="s">
        <v>917</v>
      </c>
      <c r="E195" t="s">
        <v>350</v>
      </c>
      <c r="F195" s="65">
        <v>100</v>
      </c>
      <c r="G195" s="24" t="s">
        <v>352</v>
      </c>
      <c r="H195" s="25">
        <v>1</v>
      </c>
      <c r="K195" s="13" t="s">
        <v>19</v>
      </c>
      <c r="L195" s="4"/>
      <c r="M195" s="4">
        <f t="shared" si="10"/>
        <v>1</v>
      </c>
      <c r="N195"/>
      <c r="O195" s="4">
        <f t="shared" si="11"/>
        <v>0</v>
      </c>
      <c r="P195" s="28"/>
      <c r="Q195">
        <f t="shared" si="12"/>
        <v>0</v>
      </c>
      <c r="R195" s="4">
        <f t="shared" si="13"/>
        <v>0</v>
      </c>
      <c r="S195" t="str">
        <f t="shared" si="14"/>
        <v xml:space="preserve">Tiametoxam - &gt;95% Tamaño: 100 mg Marca:  - Referencia: </v>
      </c>
      <c r="U195"/>
    </row>
    <row r="196" spans="1:21" s="3" customFormat="1" x14ac:dyDescent="0.25">
      <c r="A196" s="19" t="s">
        <v>918</v>
      </c>
      <c r="B196" s="24" t="s">
        <v>348</v>
      </c>
      <c r="C196" t="s">
        <v>919</v>
      </c>
      <c r="D196" s="33" t="s">
        <v>920</v>
      </c>
      <c r="E196" t="s">
        <v>350</v>
      </c>
      <c r="F196" s="65">
        <v>100</v>
      </c>
      <c r="G196" s="24" t="s">
        <v>352</v>
      </c>
      <c r="H196" s="25">
        <v>1</v>
      </c>
      <c r="K196" s="13" t="s">
        <v>19</v>
      </c>
      <c r="L196" s="4"/>
      <c r="M196" s="4">
        <f t="shared" si="10"/>
        <v>1</v>
      </c>
      <c r="N196"/>
      <c r="O196" s="4">
        <f t="shared" si="11"/>
        <v>0</v>
      </c>
      <c r="P196" s="28"/>
      <c r="Q196">
        <f t="shared" si="12"/>
        <v>0</v>
      </c>
      <c r="R196" s="4">
        <f t="shared" si="13"/>
        <v>0</v>
      </c>
      <c r="S196" t="str">
        <f t="shared" si="14"/>
        <v xml:space="preserve">Tifensulfuron metilo - &gt;95% Tamaño: 100 mg Marca:  - Referencia: </v>
      </c>
      <c r="U196"/>
    </row>
    <row r="197" spans="1:21" s="3" customFormat="1" x14ac:dyDescent="0.25">
      <c r="A197" s="19" t="s">
        <v>921</v>
      </c>
      <c r="B197" s="24" t="s">
        <v>348</v>
      </c>
      <c r="C197" t="s">
        <v>922</v>
      </c>
      <c r="D197" s="33" t="s">
        <v>923</v>
      </c>
      <c r="E197" t="s">
        <v>350</v>
      </c>
      <c r="F197" s="65">
        <v>100</v>
      </c>
      <c r="G197" s="24" t="s">
        <v>352</v>
      </c>
      <c r="H197" s="25">
        <v>1</v>
      </c>
      <c r="K197" s="13" t="s">
        <v>19</v>
      </c>
      <c r="L197" s="4"/>
      <c r="M197" s="4">
        <f t="shared" si="10"/>
        <v>1</v>
      </c>
      <c r="N197"/>
      <c r="O197" s="4">
        <f t="shared" si="11"/>
        <v>0</v>
      </c>
      <c r="P197" s="28"/>
      <c r="Q197">
        <f t="shared" si="12"/>
        <v>0</v>
      </c>
      <c r="R197" s="4">
        <f t="shared" si="13"/>
        <v>0</v>
      </c>
      <c r="S197" t="str">
        <f t="shared" si="14"/>
        <v xml:space="preserve">Tiodicarb - &gt;95% Tamaño: 100 mg Marca:  - Referencia: </v>
      </c>
      <c r="U197"/>
    </row>
    <row r="198" spans="1:21" s="3" customFormat="1" x14ac:dyDescent="0.25">
      <c r="A198" s="19" t="s">
        <v>924</v>
      </c>
      <c r="B198" s="24" t="s">
        <v>348</v>
      </c>
      <c r="C198" t="s">
        <v>925</v>
      </c>
      <c r="D198" s="33" t="s">
        <v>926</v>
      </c>
      <c r="E198" t="s">
        <v>350</v>
      </c>
      <c r="F198" s="65">
        <v>250</v>
      </c>
      <c r="G198" s="24" t="s">
        <v>352</v>
      </c>
      <c r="H198" s="25">
        <v>1</v>
      </c>
      <c r="K198" s="13" t="s">
        <v>19</v>
      </c>
      <c r="L198" s="4"/>
      <c r="M198" s="4">
        <f t="shared" si="10"/>
        <v>1</v>
      </c>
      <c r="N198"/>
      <c r="O198" s="4">
        <f t="shared" si="11"/>
        <v>0</v>
      </c>
      <c r="P198" s="28"/>
      <c r="Q198">
        <f t="shared" si="12"/>
        <v>0</v>
      </c>
      <c r="R198" s="4">
        <f t="shared" si="13"/>
        <v>0</v>
      </c>
      <c r="S198" t="str">
        <f t="shared" si="14"/>
        <v xml:space="preserve">Tolilfluanida - &gt;95% Tamaño: 250 mg Marca:  - Referencia: </v>
      </c>
      <c r="U198"/>
    </row>
    <row r="199" spans="1:21" s="3" customFormat="1" x14ac:dyDescent="0.25">
      <c r="A199" s="19" t="s">
        <v>927</v>
      </c>
      <c r="B199" s="24" t="s">
        <v>348</v>
      </c>
      <c r="C199" t="s">
        <v>928</v>
      </c>
      <c r="D199" s="33" t="s">
        <v>929</v>
      </c>
      <c r="E199" t="s">
        <v>350</v>
      </c>
      <c r="F199" s="65">
        <v>250</v>
      </c>
      <c r="G199" s="24" t="s">
        <v>352</v>
      </c>
      <c r="H199" s="25">
        <v>1</v>
      </c>
      <c r="K199" s="13" t="s">
        <v>19</v>
      </c>
      <c r="L199" s="4"/>
      <c r="M199" s="4">
        <f t="shared" ref="M199:M262" si="15">+IF(K199="Si",+IF(+(F199*H199/L199)-INT(F199*H199/L199)&gt;0,+INT(F199*H199/L199)+1,+INT(F199*H199/L199)),+IF(K199="No",H199,"Declarar presentacion"))</f>
        <v>1</v>
      </c>
      <c r="N199"/>
      <c r="O199" s="4">
        <f t="shared" ref="O199:O204" si="16">+M199*N199</f>
        <v>0</v>
      </c>
      <c r="P199" s="28"/>
      <c r="Q199">
        <f t="shared" ref="Q199:Q204" si="17">+N199*(1-P199)</f>
        <v>0</v>
      </c>
      <c r="R199" s="4">
        <f t="shared" ref="R199:R204" si="18">+M199*Q199</f>
        <v>0</v>
      </c>
      <c r="S199" t="str">
        <f t="shared" ref="S199:S262" si="19">+C199&amp;" - "&amp;E199&amp;" Tamaño: "&amp;F199&amp;" "&amp;G199&amp;" Marca: "&amp;I199&amp;" - Referencia: "&amp;J199</f>
        <v xml:space="preserve">Tralcoxidim - &gt;95% Tamaño: 250 mg Marca:  - Referencia: </v>
      </c>
      <c r="U199"/>
    </row>
    <row r="200" spans="1:21" s="3" customFormat="1" x14ac:dyDescent="0.25">
      <c r="A200" s="19" t="s">
        <v>930</v>
      </c>
      <c r="B200" s="24" t="s">
        <v>348</v>
      </c>
      <c r="C200" t="s">
        <v>931</v>
      </c>
      <c r="D200" s="33" t="s">
        <v>932</v>
      </c>
      <c r="E200" t="s">
        <v>350</v>
      </c>
      <c r="F200" s="65">
        <v>100</v>
      </c>
      <c r="G200" s="24" t="s">
        <v>352</v>
      </c>
      <c r="H200" s="25">
        <v>1</v>
      </c>
      <c r="K200" s="13" t="s">
        <v>19</v>
      </c>
      <c r="L200" s="4"/>
      <c r="M200" s="4">
        <f t="shared" si="15"/>
        <v>1</v>
      </c>
      <c r="N200"/>
      <c r="O200" s="4">
        <f t="shared" si="16"/>
        <v>0</v>
      </c>
      <c r="P200" s="28"/>
      <c r="Q200">
        <f t="shared" si="17"/>
        <v>0</v>
      </c>
      <c r="R200" s="4">
        <f t="shared" si="18"/>
        <v>0</v>
      </c>
      <c r="S200" t="str">
        <f t="shared" si="19"/>
        <v xml:space="preserve">Tribenuron metil - &gt;95% Tamaño: 100 mg Marca:  - Referencia: </v>
      </c>
      <c r="U200"/>
    </row>
    <row r="201" spans="1:21" s="3" customFormat="1" x14ac:dyDescent="0.25">
      <c r="A201" s="19" t="s">
        <v>933</v>
      </c>
      <c r="B201" s="24" t="s">
        <v>348</v>
      </c>
      <c r="C201" t="s">
        <v>934</v>
      </c>
      <c r="D201" s="33" t="s">
        <v>935</v>
      </c>
      <c r="E201" t="s">
        <v>350</v>
      </c>
      <c r="F201" s="65">
        <v>250</v>
      </c>
      <c r="G201" s="24" t="s">
        <v>352</v>
      </c>
      <c r="H201" s="25">
        <v>1</v>
      </c>
      <c r="K201" s="13" t="s">
        <v>19</v>
      </c>
      <c r="L201" s="4"/>
      <c r="M201" s="4">
        <f t="shared" si="15"/>
        <v>1</v>
      </c>
      <c r="N201"/>
      <c r="O201" s="4">
        <f t="shared" si="16"/>
        <v>0</v>
      </c>
      <c r="P201" s="28"/>
      <c r="Q201">
        <f t="shared" si="17"/>
        <v>0</v>
      </c>
      <c r="R201" s="4">
        <f t="shared" si="18"/>
        <v>0</v>
      </c>
      <c r="S201" t="str">
        <f t="shared" si="19"/>
        <v xml:space="preserve">Triclorfon - &gt;95% Tamaño: 250 mg Marca:  - Referencia: </v>
      </c>
      <c r="U201"/>
    </row>
    <row r="202" spans="1:21" s="3" customFormat="1" x14ac:dyDescent="0.25">
      <c r="A202" s="19" t="s">
        <v>936</v>
      </c>
      <c r="B202" s="24" t="s">
        <v>348</v>
      </c>
      <c r="C202" t="s">
        <v>937</v>
      </c>
      <c r="D202" s="33" t="s">
        <v>938</v>
      </c>
      <c r="E202" t="s">
        <v>350</v>
      </c>
      <c r="F202" s="65">
        <v>100</v>
      </c>
      <c r="G202" s="24" t="s">
        <v>352</v>
      </c>
      <c r="H202" s="25">
        <v>1</v>
      </c>
      <c r="K202" s="13" t="s">
        <v>19</v>
      </c>
      <c r="L202" s="4"/>
      <c r="M202" s="4">
        <f t="shared" si="15"/>
        <v>1</v>
      </c>
      <c r="N202"/>
      <c r="O202" s="4">
        <f t="shared" si="16"/>
        <v>0</v>
      </c>
      <c r="P202" s="28"/>
      <c r="Q202">
        <f t="shared" si="17"/>
        <v>0</v>
      </c>
      <c r="R202" s="4">
        <f t="shared" si="18"/>
        <v>0</v>
      </c>
      <c r="S202" t="str">
        <f t="shared" si="19"/>
        <v xml:space="preserve">Trifloxistrobina - &gt;95% Tamaño: 100 mg Marca:  - Referencia: </v>
      </c>
      <c r="U202"/>
    </row>
    <row r="203" spans="1:21" s="3" customFormat="1" x14ac:dyDescent="0.25">
      <c r="A203" s="19" t="s">
        <v>939</v>
      </c>
      <c r="B203" s="24" t="s">
        <v>348</v>
      </c>
      <c r="C203" t="s">
        <v>940</v>
      </c>
      <c r="D203" s="33" t="s">
        <v>941</v>
      </c>
      <c r="E203" t="s">
        <v>350</v>
      </c>
      <c r="F203" s="65">
        <v>100</v>
      </c>
      <c r="G203" s="24" t="s">
        <v>352</v>
      </c>
      <c r="H203" s="25">
        <v>1</v>
      </c>
      <c r="K203" s="13" t="s">
        <v>19</v>
      </c>
      <c r="L203" s="4"/>
      <c r="M203" s="4">
        <f t="shared" si="15"/>
        <v>1</v>
      </c>
      <c r="N203"/>
      <c r="O203" s="4">
        <f t="shared" si="16"/>
        <v>0</v>
      </c>
      <c r="P203" s="28"/>
      <c r="Q203">
        <f t="shared" si="17"/>
        <v>0</v>
      </c>
      <c r="R203" s="4">
        <f t="shared" si="18"/>
        <v>0</v>
      </c>
      <c r="S203" t="str">
        <f t="shared" si="19"/>
        <v xml:space="preserve">Triflumizol - &gt;95% Tamaño: 100 mg Marca:  - Referencia: </v>
      </c>
      <c r="U203"/>
    </row>
    <row r="204" spans="1:21" s="3" customFormat="1" x14ac:dyDescent="0.25">
      <c r="A204" s="19" t="s">
        <v>942</v>
      </c>
      <c r="B204" s="24" t="s">
        <v>348</v>
      </c>
      <c r="C204" t="s">
        <v>943</v>
      </c>
      <c r="D204" s="35" t="s">
        <v>944</v>
      </c>
      <c r="E204" t="s">
        <v>350</v>
      </c>
      <c r="F204" s="66">
        <v>100</v>
      </c>
      <c r="G204" s="24" t="s">
        <v>352</v>
      </c>
      <c r="H204" s="25">
        <v>1</v>
      </c>
      <c r="K204" s="13" t="s">
        <v>19</v>
      </c>
      <c r="L204" s="4"/>
      <c r="M204" s="4">
        <f t="shared" si="15"/>
        <v>1</v>
      </c>
      <c r="N204"/>
      <c r="O204" s="4">
        <f t="shared" si="16"/>
        <v>0</v>
      </c>
      <c r="P204" s="28"/>
      <c r="Q204">
        <f t="shared" si="17"/>
        <v>0</v>
      </c>
      <c r="R204" s="4">
        <f t="shared" si="18"/>
        <v>0</v>
      </c>
      <c r="S204" t="str">
        <f t="shared" si="19"/>
        <v xml:space="preserve">Vamidotion - &gt;95% Tamaño: 100 mg Marca:  - Referencia: </v>
      </c>
      <c r="U204"/>
    </row>
    <row r="205" spans="1:21" s="3" customFormat="1" x14ac:dyDescent="0.25">
      <c r="A205" s="3" t="s">
        <v>945</v>
      </c>
      <c r="B205" s="3" t="s">
        <v>946</v>
      </c>
      <c r="C205" s="3" t="s">
        <v>947</v>
      </c>
      <c r="D205" s="3" t="s">
        <v>948</v>
      </c>
      <c r="E205" s="21" t="s">
        <v>1790</v>
      </c>
      <c r="F205" s="67">
        <v>25</v>
      </c>
      <c r="G205" s="3" t="s">
        <v>108</v>
      </c>
      <c r="H205" s="48">
        <v>1</v>
      </c>
      <c r="I205"/>
      <c r="J205"/>
      <c r="K205" s="13" t="s">
        <v>19</v>
      </c>
      <c r="L205" s="4"/>
      <c r="M205" s="4">
        <f t="shared" si="15"/>
        <v>1</v>
      </c>
      <c r="N205"/>
      <c r="O205" s="4">
        <f t="shared" ref="O205:O236" si="20">+M205*N205</f>
        <v>0</v>
      </c>
      <c r="P205" s="28"/>
      <c r="Q205">
        <f t="shared" ref="Q205:Q236" si="21">+N205*(1-P205)</f>
        <v>0</v>
      </c>
      <c r="R205" s="4">
        <f t="shared" ref="R205:R236" si="22">+M205*Q205</f>
        <v>0</v>
      </c>
      <c r="S205" t="str">
        <f t="shared" si="19"/>
        <v xml:space="preserve">Cloranfenicol - &gt; 97% Tamaño: 25 g Marca:  - Referencia: </v>
      </c>
      <c r="T205"/>
      <c r="U205"/>
    </row>
    <row r="206" spans="1:21" s="3" customFormat="1" x14ac:dyDescent="0.25">
      <c r="A206" s="50" t="s">
        <v>949</v>
      </c>
      <c r="B206" s="3" t="s">
        <v>946</v>
      </c>
      <c r="C206" s="50" t="s">
        <v>950</v>
      </c>
      <c r="D206" s="52" t="s">
        <v>951</v>
      </c>
      <c r="E206" s="21" t="s">
        <v>1790</v>
      </c>
      <c r="F206" s="69">
        <v>0.25</v>
      </c>
      <c r="G206" s="50" t="s">
        <v>108</v>
      </c>
      <c r="H206" s="53">
        <v>1</v>
      </c>
      <c r="I206"/>
      <c r="J206"/>
      <c r="K206" s="13" t="s">
        <v>19</v>
      </c>
      <c r="L206" s="4"/>
      <c r="M206" s="4">
        <f t="shared" si="15"/>
        <v>1</v>
      </c>
      <c r="N206"/>
      <c r="O206" s="4">
        <f t="shared" si="20"/>
        <v>0</v>
      </c>
      <c r="P206" s="28"/>
      <c r="Q206">
        <f t="shared" si="21"/>
        <v>0</v>
      </c>
      <c r="R206" s="4">
        <f t="shared" si="22"/>
        <v>0</v>
      </c>
      <c r="S206" t="str">
        <f t="shared" si="19"/>
        <v xml:space="preserve">Sulfatiazole - &gt; 97% Tamaño: 0,25 g Marca:  - Referencia: </v>
      </c>
    </row>
    <row r="207" spans="1:21" s="3" customFormat="1" x14ac:dyDescent="0.25">
      <c r="A207" s="50" t="s">
        <v>952</v>
      </c>
      <c r="B207" s="3" t="s">
        <v>946</v>
      </c>
      <c r="C207" s="50" t="s">
        <v>953</v>
      </c>
      <c r="D207" s="52" t="s">
        <v>954</v>
      </c>
      <c r="E207" s="61" t="s">
        <v>1792</v>
      </c>
      <c r="F207" s="69">
        <v>0.25</v>
      </c>
      <c r="G207" s="50" t="s">
        <v>108</v>
      </c>
      <c r="H207" s="53">
        <v>1</v>
      </c>
      <c r="I207"/>
      <c r="J207"/>
      <c r="K207" s="13" t="s">
        <v>19</v>
      </c>
      <c r="L207" s="4"/>
      <c r="M207" s="4">
        <f t="shared" si="15"/>
        <v>1</v>
      </c>
      <c r="N207"/>
      <c r="O207" s="4">
        <f t="shared" si="20"/>
        <v>0</v>
      </c>
      <c r="P207" s="28"/>
      <c r="Q207">
        <f t="shared" si="21"/>
        <v>0</v>
      </c>
      <c r="R207" s="4">
        <f t="shared" si="22"/>
        <v>0</v>
      </c>
      <c r="S207" t="str">
        <f t="shared" si="19"/>
        <v xml:space="preserve">Oxitetraciclina HCl - &gt; 94 % Tamaño: 0,25 g Marca:  - Referencia: </v>
      </c>
    </row>
    <row r="208" spans="1:21" s="3" customFormat="1" x14ac:dyDescent="0.25">
      <c r="A208" s="3" t="s">
        <v>955</v>
      </c>
      <c r="B208" s="3" t="s">
        <v>946</v>
      </c>
      <c r="C208" s="3" t="s">
        <v>956</v>
      </c>
      <c r="D208" s="3" t="s">
        <v>957</v>
      </c>
      <c r="E208" s="21" t="s">
        <v>1790</v>
      </c>
      <c r="F208" s="67">
        <v>10</v>
      </c>
      <c r="G208" s="3" t="s">
        <v>352</v>
      </c>
      <c r="H208" s="48">
        <v>1</v>
      </c>
      <c r="I208"/>
      <c r="J208"/>
      <c r="K208" s="13" t="s">
        <v>19</v>
      </c>
      <c r="L208" s="4"/>
      <c r="M208" s="4">
        <f t="shared" si="15"/>
        <v>1</v>
      </c>
      <c r="N208"/>
      <c r="O208" s="4">
        <f t="shared" si="20"/>
        <v>0</v>
      </c>
      <c r="P208" s="28"/>
      <c r="Q208">
        <f t="shared" si="21"/>
        <v>0</v>
      </c>
      <c r="R208" s="4">
        <f t="shared" si="22"/>
        <v>0</v>
      </c>
      <c r="S208" t="str">
        <f t="shared" si="19"/>
        <v xml:space="preserve">Zeranol - &gt; 97% Tamaño: 10 mg Marca:  - Referencia: </v>
      </c>
    </row>
    <row r="209" spans="1:19" s="3" customFormat="1" x14ac:dyDescent="0.25">
      <c r="A209" s="3" t="s">
        <v>958</v>
      </c>
      <c r="B209" s="3" t="s">
        <v>946</v>
      </c>
      <c r="C209" s="3" t="s">
        <v>959</v>
      </c>
      <c r="D209" s="3" t="s">
        <v>960</v>
      </c>
      <c r="E209" s="21" t="s">
        <v>1791</v>
      </c>
      <c r="F209" s="67">
        <v>50</v>
      </c>
      <c r="G209" s="3" t="s">
        <v>352</v>
      </c>
      <c r="H209" s="48">
        <v>1</v>
      </c>
      <c r="I209"/>
      <c r="J209"/>
      <c r="K209" s="13" t="s">
        <v>19</v>
      </c>
      <c r="L209" s="4"/>
      <c r="M209" s="4">
        <f t="shared" si="15"/>
        <v>1</v>
      </c>
      <c r="N209"/>
      <c r="O209" s="4">
        <f t="shared" si="20"/>
        <v>0</v>
      </c>
      <c r="P209" s="28"/>
      <c r="Q209">
        <f t="shared" si="21"/>
        <v>0</v>
      </c>
      <c r="R209" s="4">
        <f t="shared" si="22"/>
        <v>0</v>
      </c>
      <c r="S209" t="str">
        <f t="shared" si="19"/>
        <v xml:space="preserve">Clembuterol - &gt; 95% Tamaño: 50 mg Marca:  - Referencia: </v>
      </c>
    </row>
    <row r="210" spans="1:19" s="3" customFormat="1" x14ac:dyDescent="0.25">
      <c r="A210" s="50" t="s">
        <v>961</v>
      </c>
      <c r="B210" s="3" t="s">
        <v>946</v>
      </c>
      <c r="C210" s="50" t="s">
        <v>962</v>
      </c>
      <c r="D210" s="52" t="s">
        <v>963</v>
      </c>
      <c r="E210" s="21" t="s">
        <v>1790</v>
      </c>
      <c r="F210" s="69">
        <v>0.25</v>
      </c>
      <c r="G210" s="50" t="s">
        <v>108</v>
      </c>
      <c r="H210" s="53">
        <v>1</v>
      </c>
      <c r="I210"/>
      <c r="J210"/>
      <c r="K210" s="13" t="s">
        <v>19</v>
      </c>
      <c r="L210" s="4"/>
      <c r="M210" s="4">
        <f t="shared" si="15"/>
        <v>1</v>
      </c>
      <c r="N210"/>
      <c r="O210" s="4">
        <f t="shared" si="20"/>
        <v>0</v>
      </c>
      <c r="P210" s="28"/>
      <c r="Q210">
        <f t="shared" si="21"/>
        <v>0</v>
      </c>
      <c r="R210" s="4">
        <f t="shared" si="22"/>
        <v>0</v>
      </c>
      <c r="S210" t="str">
        <f t="shared" si="19"/>
        <v xml:space="preserve">Promacina HCl - &gt; 97% Tamaño: 0,25 g Marca:  - Referencia: </v>
      </c>
    </row>
    <row r="211" spans="1:19" s="3" customFormat="1" x14ac:dyDescent="0.25">
      <c r="A211" s="50" t="s">
        <v>964</v>
      </c>
      <c r="B211" s="3" t="s">
        <v>946</v>
      </c>
      <c r="C211" s="50" t="s">
        <v>965</v>
      </c>
      <c r="D211" s="52" t="s">
        <v>966</v>
      </c>
      <c r="E211" s="21" t="s">
        <v>1790</v>
      </c>
      <c r="F211" s="69">
        <v>0.25</v>
      </c>
      <c r="G211" s="50" t="s">
        <v>108</v>
      </c>
      <c r="H211" s="53">
        <v>1</v>
      </c>
      <c r="I211"/>
      <c r="J211"/>
      <c r="K211" s="13" t="s">
        <v>19</v>
      </c>
      <c r="L211" s="4"/>
      <c r="M211" s="4">
        <f t="shared" si="15"/>
        <v>1</v>
      </c>
      <c r="N211"/>
      <c r="O211" s="4">
        <f t="shared" si="20"/>
        <v>0</v>
      </c>
      <c r="P211" s="28"/>
      <c r="Q211">
        <f t="shared" si="21"/>
        <v>0</v>
      </c>
      <c r="R211" s="4">
        <f t="shared" si="22"/>
        <v>0</v>
      </c>
      <c r="S211" t="str">
        <f t="shared" si="19"/>
        <v xml:space="preserve">Sulfametazina - &gt; 97% Tamaño: 0,25 g Marca:  - Referencia: </v>
      </c>
    </row>
    <row r="212" spans="1:19" s="3" customFormat="1" x14ac:dyDescent="0.25">
      <c r="A212" s="50" t="s">
        <v>967</v>
      </c>
      <c r="B212" s="3" t="s">
        <v>946</v>
      </c>
      <c r="C212" s="50" t="s">
        <v>968</v>
      </c>
      <c r="D212" s="52" t="s">
        <v>969</v>
      </c>
      <c r="E212" s="21" t="s">
        <v>1790</v>
      </c>
      <c r="F212" s="69">
        <v>0.25</v>
      </c>
      <c r="G212" s="50" t="s">
        <v>108</v>
      </c>
      <c r="H212" s="53">
        <v>1</v>
      </c>
      <c r="I212"/>
      <c r="J212"/>
      <c r="K212" s="13" t="s">
        <v>19</v>
      </c>
      <c r="L212" s="4"/>
      <c r="M212" s="4">
        <f t="shared" si="15"/>
        <v>1</v>
      </c>
      <c r="N212"/>
      <c r="O212" s="4">
        <f t="shared" si="20"/>
        <v>0</v>
      </c>
      <c r="P212" s="28"/>
      <c r="Q212">
        <f t="shared" si="21"/>
        <v>0</v>
      </c>
      <c r="R212" s="4">
        <f t="shared" si="22"/>
        <v>0</v>
      </c>
      <c r="S212" t="str">
        <f t="shared" si="19"/>
        <v xml:space="preserve">Sulfapiridina - &gt; 97% Tamaño: 0,25 g Marca:  - Referencia: </v>
      </c>
    </row>
    <row r="213" spans="1:19" s="3" customFormat="1" x14ac:dyDescent="0.25">
      <c r="A213" s="50" t="s">
        <v>970</v>
      </c>
      <c r="B213" s="3" t="s">
        <v>946</v>
      </c>
      <c r="C213" s="50" t="s">
        <v>971</v>
      </c>
      <c r="D213" s="52" t="s">
        <v>972</v>
      </c>
      <c r="E213" s="21" t="s">
        <v>1790</v>
      </c>
      <c r="F213" s="69">
        <v>0.25</v>
      </c>
      <c r="G213" s="50" t="s">
        <v>108</v>
      </c>
      <c r="H213" s="53">
        <v>1</v>
      </c>
      <c r="I213"/>
      <c r="J213"/>
      <c r="K213" s="13" t="s">
        <v>19</v>
      </c>
      <c r="L213" s="4"/>
      <c r="M213" s="4">
        <f t="shared" si="15"/>
        <v>1</v>
      </c>
      <c r="N213"/>
      <c r="O213" s="4">
        <f t="shared" si="20"/>
        <v>0</v>
      </c>
      <c r="P213" s="28"/>
      <c r="Q213">
        <f t="shared" si="21"/>
        <v>0</v>
      </c>
      <c r="R213" s="4">
        <f t="shared" si="22"/>
        <v>0</v>
      </c>
      <c r="S213" t="str">
        <f t="shared" si="19"/>
        <v xml:space="preserve">Sulfadimetoxina - &gt; 97% Tamaño: 0,25 g Marca:  - Referencia: </v>
      </c>
    </row>
    <row r="214" spans="1:19" s="3" customFormat="1" x14ac:dyDescent="0.25">
      <c r="A214" s="50" t="s">
        <v>973</v>
      </c>
      <c r="B214" s="3" t="s">
        <v>946</v>
      </c>
      <c r="C214" s="50" t="s">
        <v>974</v>
      </c>
      <c r="D214" s="52" t="s">
        <v>975</v>
      </c>
      <c r="E214" s="21" t="s">
        <v>1790</v>
      </c>
      <c r="F214" s="69">
        <v>0.25</v>
      </c>
      <c r="G214" s="50" t="s">
        <v>108</v>
      </c>
      <c r="H214" s="53">
        <v>1</v>
      </c>
      <c r="I214"/>
      <c r="J214"/>
      <c r="K214" s="13" t="s">
        <v>19</v>
      </c>
      <c r="L214" s="4"/>
      <c r="M214" s="4">
        <f t="shared" si="15"/>
        <v>1</v>
      </c>
      <c r="N214"/>
      <c r="O214" s="4">
        <f t="shared" si="20"/>
        <v>0</v>
      </c>
      <c r="P214" s="28"/>
      <c r="Q214">
        <f t="shared" si="21"/>
        <v>0</v>
      </c>
      <c r="R214" s="4">
        <f t="shared" si="22"/>
        <v>0</v>
      </c>
      <c r="S214" t="str">
        <f t="shared" si="19"/>
        <v xml:space="preserve">Sulfametizol - &gt; 97% Tamaño: 0,25 g Marca:  - Referencia: </v>
      </c>
    </row>
    <row r="215" spans="1:19" s="3" customFormat="1" x14ac:dyDescent="0.25">
      <c r="A215" s="50" t="s">
        <v>976</v>
      </c>
      <c r="B215" s="3" t="s">
        <v>946</v>
      </c>
      <c r="C215" s="50" t="s">
        <v>977</v>
      </c>
      <c r="D215" s="52" t="s">
        <v>978</v>
      </c>
      <c r="E215" s="61" t="s">
        <v>1792</v>
      </c>
      <c r="F215" s="63">
        <v>100</v>
      </c>
      <c r="G215" s="50" t="s">
        <v>352</v>
      </c>
      <c r="H215" s="53">
        <v>1</v>
      </c>
      <c r="I215"/>
      <c r="J215"/>
      <c r="K215" s="13" t="s">
        <v>19</v>
      </c>
      <c r="L215" s="4"/>
      <c r="M215" s="4">
        <f t="shared" si="15"/>
        <v>1</v>
      </c>
      <c r="N215"/>
      <c r="O215" s="4">
        <f t="shared" si="20"/>
        <v>0</v>
      </c>
      <c r="P215" s="28"/>
      <c r="Q215">
        <f t="shared" si="21"/>
        <v>0</v>
      </c>
      <c r="R215" s="4">
        <f t="shared" si="22"/>
        <v>0</v>
      </c>
      <c r="S215" t="str">
        <f t="shared" si="19"/>
        <v xml:space="preserve">Monensina sodica hidrato - &gt; 94 % Tamaño: 100 mg Marca:  - Referencia: </v>
      </c>
    </row>
    <row r="216" spans="1:19" s="3" customFormat="1" x14ac:dyDescent="0.25">
      <c r="A216" s="50" t="s">
        <v>979</v>
      </c>
      <c r="B216" s="3" t="s">
        <v>946</v>
      </c>
      <c r="C216" s="50" t="s">
        <v>980</v>
      </c>
      <c r="D216" s="52" t="s">
        <v>981</v>
      </c>
      <c r="E216" s="21" t="s">
        <v>1790</v>
      </c>
      <c r="F216" s="69">
        <v>0.25</v>
      </c>
      <c r="G216" s="50" t="s">
        <v>108</v>
      </c>
      <c r="H216" s="53">
        <v>1</v>
      </c>
      <c r="I216"/>
      <c r="J216"/>
      <c r="K216" s="13" t="s">
        <v>19</v>
      </c>
      <c r="L216" s="4"/>
      <c r="M216" s="4">
        <f t="shared" si="15"/>
        <v>1</v>
      </c>
      <c r="N216"/>
      <c r="O216" s="4">
        <f t="shared" si="20"/>
        <v>0</v>
      </c>
      <c r="P216" s="28"/>
      <c r="Q216">
        <f t="shared" si="21"/>
        <v>0</v>
      </c>
      <c r="R216" s="4">
        <f t="shared" si="22"/>
        <v>0</v>
      </c>
      <c r="S216" t="str">
        <f t="shared" si="19"/>
        <v xml:space="preserve">Sulfametoxi piridazina - &gt; 97% Tamaño: 0,25 g Marca:  - Referencia: </v>
      </c>
    </row>
    <row r="217" spans="1:19" s="3" customFormat="1" x14ac:dyDescent="0.25">
      <c r="A217" s="50" t="s">
        <v>982</v>
      </c>
      <c r="B217" s="3" t="s">
        <v>946</v>
      </c>
      <c r="C217" s="50" t="s">
        <v>983</v>
      </c>
      <c r="D217" s="52" t="s">
        <v>984</v>
      </c>
      <c r="E217" s="21" t="s">
        <v>1790</v>
      </c>
      <c r="F217" s="69">
        <v>0.1</v>
      </c>
      <c r="G217" s="50" t="s">
        <v>108</v>
      </c>
      <c r="H217" s="53">
        <v>1</v>
      </c>
      <c r="I217"/>
      <c r="J217"/>
      <c r="K217" s="13" t="s">
        <v>19</v>
      </c>
      <c r="L217" s="4"/>
      <c r="M217" s="4">
        <f t="shared" si="15"/>
        <v>1</v>
      </c>
      <c r="N217"/>
      <c r="O217" s="4">
        <f t="shared" si="20"/>
        <v>0</v>
      </c>
      <c r="P217" s="28"/>
      <c r="Q217">
        <f t="shared" si="21"/>
        <v>0</v>
      </c>
      <c r="R217" s="4">
        <f t="shared" si="22"/>
        <v>0</v>
      </c>
      <c r="S217" t="str">
        <f t="shared" si="19"/>
        <v xml:space="preserve">Oxacilina monosodica sal hidrato - &gt; 97% Tamaño: 0,1 g Marca:  - Referencia: </v>
      </c>
    </row>
    <row r="218" spans="1:19" s="3" customFormat="1" x14ac:dyDescent="0.25">
      <c r="A218" s="50" t="s">
        <v>985</v>
      </c>
      <c r="B218" s="3" t="s">
        <v>946</v>
      </c>
      <c r="C218" s="50" t="s">
        <v>986</v>
      </c>
      <c r="D218" s="52" t="s">
        <v>987</v>
      </c>
      <c r="E218" s="21" t="s">
        <v>1790</v>
      </c>
      <c r="F218" s="69">
        <v>0.1</v>
      </c>
      <c r="G218" s="50" t="s">
        <v>108</v>
      </c>
      <c r="H218" s="53">
        <v>1</v>
      </c>
      <c r="I218"/>
      <c r="J218"/>
      <c r="K218" s="13" t="s">
        <v>19</v>
      </c>
      <c r="L218" s="4"/>
      <c r="M218" s="4">
        <f t="shared" si="15"/>
        <v>1</v>
      </c>
      <c r="N218"/>
      <c r="O218" s="4">
        <f t="shared" si="20"/>
        <v>0</v>
      </c>
      <c r="P218" s="28"/>
      <c r="Q218">
        <f t="shared" si="21"/>
        <v>0</v>
      </c>
      <c r="R218" s="4">
        <f t="shared" si="22"/>
        <v>0</v>
      </c>
      <c r="S218" t="str">
        <f t="shared" si="19"/>
        <v xml:space="preserve">Dicloxacilina monosodica sal hidrato - &gt; 97% Tamaño: 0,1 g Marca:  - Referencia: </v>
      </c>
    </row>
    <row r="219" spans="1:19" s="3" customFormat="1" x14ac:dyDescent="0.25">
      <c r="A219" s="50" t="s">
        <v>988</v>
      </c>
      <c r="B219" s="3" t="s">
        <v>946</v>
      </c>
      <c r="C219" s="50" t="s">
        <v>989</v>
      </c>
      <c r="D219" s="52" t="s">
        <v>990</v>
      </c>
      <c r="E219" s="21" t="s">
        <v>1790</v>
      </c>
      <c r="F219" s="69">
        <v>0.1</v>
      </c>
      <c r="G219" s="50" t="s">
        <v>108</v>
      </c>
      <c r="H219" s="53">
        <v>1</v>
      </c>
      <c r="I219"/>
      <c r="J219"/>
      <c r="K219" s="13" t="s">
        <v>19</v>
      </c>
      <c r="L219" s="4"/>
      <c r="M219" s="4">
        <f t="shared" si="15"/>
        <v>1</v>
      </c>
      <c r="N219"/>
      <c r="O219" s="4">
        <f t="shared" si="20"/>
        <v>0</v>
      </c>
      <c r="P219" s="28"/>
      <c r="Q219">
        <f t="shared" si="21"/>
        <v>0</v>
      </c>
      <c r="R219" s="4">
        <f t="shared" si="22"/>
        <v>0</v>
      </c>
      <c r="S219" t="str">
        <f t="shared" si="19"/>
        <v xml:space="preserve">Norfloxacina - &gt; 97% Tamaño: 0,1 g Marca:  - Referencia: </v>
      </c>
    </row>
    <row r="220" spans="1:19" s="3" customFormat="1" x14ac:dyDescent="0.25">
      <c r="A220" s="50" t="s">
        <v>991</v>
      </c>
      <c r="B220" s="3" t="s">
        <v>946</v>
      </c>
      <c r="C220" s="50" t="s">
        <v>992</v>
      </c>
      <c r="D220" s="52" t="s">
        <v>993</v>
      </c>
      <c r="E220" s="61" t="s">
        <v>1792</v>
      </c>
      <c r="F220" s="63">
        <v>25</v>
      </c>
      <c r="G220" s="50" t="s">
        <v>352</v>
      </c>
      <c r="H220" s="53">
        <v>1</v>
      </c>
      <c r="I220"/>
      <c r="J220"/>
      <c r="K220" s="13" t="s">
        <v>19</v>
      </c>
      <c r="L220" s="4"/>
      <c r="M220" s="4">
        <f t="shared" si="15"/>
        <v>1</v>
      </c>
      <c r="N220"/>
      <c r="O220" s="4">
        <f t="shared" si="20"/>
        <v>0</v>
      </c>
      <c r="P220" s="28"/>
      <c r="Q220">
        <f t="shared" si="21"/>
        <v>0</v>
      </c>
      <c r="R220" s="4">
        <f t="shared" si="22"/>
        <v>0</v>
      </c>
      <c r="S220" t="str">
        <f t="shared" si="19"/>
        <v xml:space="preserve">Salbutamol - &gt; 94 % Tamaño: 25 mg Marca:  - Referencia: </v>
      </c>
    </row>
    <row r="221" spans="1:19" s="3" customFormat="1" x14ac:dyDescent="0.25">
      <c r="A221" s="50" t="s">
        <v>994</v>
      </c>
      <c r="B221" s="3" t="s">
        <v>946</v>
      </c>
      <c r="C221" s="50" t="s">
        <v>995</v>
      </c>
      <c r="D221" s="52" t="s">
        <v>996</v>
      </c>
      <c r="E221" s="21" t="s">
        <v>1790</v>
      </c>
      <c r="F221" s="69">
        <v>0.1</v>
      </c>
      <c r="G221" s="50" t="s">
        <v>108</v>
      </c>
      <c r="H221" s="53">
        <v>1</v>
      </c>
      <c r="I221"/>
      <c r="J221"/>
      <c r="K221" s="13" t="s">
        <v>19</v>
      </c>
      <c r="L221" s="4"/>
      <c r="M221" s="4">
        <f t="shared" si="15"/>
        <v>1</v>
      </c>
      <c r="N221"/>
      <c r="O221" s="4">
        <f t="shared" si="20"/>
        <v>0</v>
      </c>
      <c r="P221" s="28"/>
      <c r="Q221">
        <f t="shared" si="21"/>
        <v>0</v>
      </c>
      <c r="R221" s="4">
        <f t="shared" si="22"/>
        <v>0</v>
      </c>
      <c r="S221" t="str">
        <f t="shared" si="19"/>
        <v xml:space="preserve">Doxiciclina "hyclate" - &gt; 97% Tamaño: 0,1 g Marca:  - Referencia: </v>
      </c>
    </row>
    <row r="222" spans="1:19" s="3" customFormat="1" x14ac:dyDescent="0.25">
      <c r="A222" s="50" t="s">
        <v>997</v>
      </c>
      <c r="B222" s="3" t="s">
        <v>946</v>
      </c>
      <c r="C222" s="50" t="s">
        <v>998</v>
      </c>
      <c r="D222" s="52" t="s">
        <v>999</v>
      </c>
      <c r="E222" s="21" t="s">
        <v>1790</v>
      </c>
      <c r="F222" s="69">
        <v>0.25</v>
      </c>
      <c r="G222" s="50" t="s">
        <v>108</v>
      </c>
      <c r="H222" s="53">
        <v>1</v>
      </c>
      <c r="I222"/>
      <c r="J222"/>
      <c r="K222" s="13" t="s">
        <v>19</v>
      </c>
      <c r="L222" s="4"/>
      <c r="M222" s="4">
        <f t="shared" si="15"/>
        <v>1</v>
      </c>
      <c r="N222"/>
      <c r="O222" s="4">
        <f t="shared" si="20"/>
        <v>0</v>
      </c>
      <c r="P222" s="28"/>
      <c r="Q222">
        <f t="shared" si="21"/>
        <v>0</v>
      </c>
      <c r="R222" s="4">
        <f t="shared" si="22"/>
        <v>0</v>
      </c>
      <c r="S222" t="str">
        <f t="shared" si="19"/>
        <v xml:space="preserve">Cloxacilina monosodica sal hidrato - &gt; 97% Tamaño: 0,25 g Marca:  - Referencia: </v>
      </c>
    </row>
    <row r="223" spans="1:19" s="3" customFormat="1" x14ac:dyDescent="0.25">
      <c r="A223" s="50" t="s">
        <v>1000</v>
      </c>
      <c r="B223" s="3" t="s">
        <v>946</v>
      </c>
      <c r="C223" s="50" t="s">
        <v>1001</v>
      </c>
      <c r="D223" s="52" t="s">
        <v>1002</v>
      </c>
      <c r="E223" s="21" t="s">
        <v>1790</v>
      </c>
      <c r="F223" s="69">
        <v>0.25</v>
      </c>
      <c r="G223" s="50" t="s">
        <v>108</v>
      </c>
      <c r="H223" s="53">
        <v>1</v>
      </c>
      <c r="I223"/>
      <c r="J223"/>
      <c r="K223" s="13" t="s">
        <v>19</v>
      </c>
      <c r="L223" s="4"/>
      <c r="M223" s="4">
        <f t="shared" si="15"/>
        <v>1</v>
      </c>
      <c r="N223"/>
      <c r="O223" s="4">
        <f t="shared" si="20"/>
        <v>0</v>
      </c>
      <c r="P223" s="28"/>
      <c r="Q223">
        <f t="shared" si="21"/>
        <v>0</v>
      </c>
      <c r="R223" s="4">
        <f t="shared" si="22"/>
        <v>0</v>
      </c>
      <c r="S223" t="str">
        <f t="shared" si="19"/>
        <v xml:space="preserve">Penicilina V sal potásica - &gt; 97% Tamaño: 0,25 g Marca:  - Referencia: </v>
      </c>
    </row>
    <row r="224" spans="1:19" s="3" customFormat="1" x14ac:dyDescent="0.25">
      <c r="A224" s="50" t="s">
        <v>1003</v>
      </c>
      <c r="B224" s="3" t="s">
        <v>946</v>
      </c>
      <c r="C224" s="50" t="s">
        <v>1004</v>
      </c>
      <c r="D224" s="50" t="s">
        <v>1005</v>
      </c>
      <c r="E224" s="21" t="s">
        <v>1790</v>
      </c>
      <c r="F224" s="63">
        <v>50</v>
      </c>
      <c r="G224" s="50" t="s">
        <v>352</v>
      </c>
      <c r="H224" s="53">
        <v>1</v>
      </c>
      <c r="I224"/>
      <c r="J224"/>
      <c r="K224" s="13" t="s">
        <v>19</v>
      </c>
      <c r="L224" s="4"/>
      <c r="M224" s="4">
        <f t="shared" si="15"/>
        <v>1</v>
      </c>
      <c r="N224"/>
      <c r="O224" s="4">
        <f t="shared" si="20"/>
        <v>0</v>
      </c>
      <c r="P224" s="28"/>
      <c r="Q224">
        <f t="shared" si="21"/>
        <v>0</v>
      </c>
      <c r="R224" s="4">
        <f t="shared" si="22"/>
        <v>0</v>
      </c>
      <c r="S224" t="str">
        <f t="shared" si="19"/>
        <v xml:space="preserve">Hexestrol - &gt; 97% Tamaño: 50 mg Marca:  - Referencia: </v>
      </c>
    </row>
    <row r="225" spans="1:19" s="3" customFormat="1" x14ac:dyDescent="0.25">
      <c r="A225" s="50" t="s">
        <v>1006</v>
      </c>
      <c r="B225" s="3" t="s">
        <v>946</v>
      </c>
      <c r="C225" s="50" t="s">
        <v>1007</v>
      </c>
      <c r="D225" s="50" t="s">
        <v>1008</v>
      </c>
      <c r="E225" s="21" t="s">
        <v>1790</v>
      </c>
      <c r="F225" s="63">
        <v>250</v>
      </c>
      <c r="G225" s="50" t="s">
        <v>352</v>
      </c>
      <c r="H225" s="53">
        <v>1</v>
      </c>
      <c r="I225"/>
      <c r="J225"/>
      <c r="K225" s="13" t="s">
        <v>19</v>
      </c>
      <c r="L225" s="4"/>
      <c r="M225" s="4">
        <f t="shared" si="15"/>
        <v>1</v>
      </c>
      <c r="N225"/>
      <c r="O225" s="4">
        <f t="shared" si="20"/>
        <v>0</v>
      </c>
      <c r="P225" s="28"/>
      <c r="Q225">
        <f t="shared" si="21"/>
        <v>0</v>
      </c>
      <c r="R225" s="4">
        <f t="shared" si="22"/>
        <v>0</v>
      </c>
      <c r="S225" t="str">
        <f t="shared" si="19"/>
        <v xml:space="preserve">Dietilestilbestrol - &gt; 97% Tamaño: 250 mg Marca:  - Referencia: </v>
      </c>
    </row>
    <row r="226" spans="1:19" s="3" customFormat="1" x14ac:dyDescent="0.25">
      <c r="A226" s="50" t="s">
        <v>1009</v>
      </c>
      <c r="B226" s="3" t="s">
        <v>946</v>
      </c>
      <c r="C226" s="50" t="s">
        <v>1010</v>
      </c>
      <c r="D226" s="50" t="s">
        <v>1011</v>
      </c>
      <c r="E226" s="21" t="s">
        <v>1790</v>
      </c>
      <c r="F226" s="63">
        <v>25</v>
      </c>
      <c r="G226" s="50" t="s">
        <v>352</v>
      </c>
      <c r="H226" s="53">
        <v>1</v>
      </c>
      <c r="I226"/>
      <c r="J226"/>
      <c r="K226" s="13" t="s">
        <v>19</v>
      </c>
      <c r="L226" s="4"/>
      <c r="M226" s="4">
        <f t="shared" si="15"/>
        <v>1</v>
      </c>
      <c r="N226"/>
      <c r="O226" s="4">
        <f t="shared" si="20"/>
        <v>0</v>
      </c>
      <c r="P226" s="28"/>
      <c r="Q226">
        <f t="shared" si="21"/>
        <v>0</v>
      </c>
      <c r="R226" s="4">
        <f t="shared" si="22"/>
        <v>0</v>
      </c>
      <c r="S226" t="str">
        <f t="shared" si="19"/>
        <v xml:space="preserve">Dienestrol - &gt; 97% Tamaño: 25 mg Marca:  - Referencia: </v>
      </c>
    </row>
    <row r="227" spans="1:19" s="3" customFormat="1" x14ac:dyDescent="0.25">
      <c r="A227" s="50" t="s">
        <v>1012</v>
      </c>
      <c r="B227" s="3" t="s">
        <v>946</v>
      </c>
      <c r="C227" s="50" t="s">
        <v>1013</v>
      </c>
      <c r="D227" s="50" t="s">
        <v>1014</v>
      </c>
      <c r="E227" s="61" t="s">
        <v>1792</v>
      </c>
      <c r="F227" s="63">
        <v>250</v>
      </c>
      <c r="G227" s="50" t="s">
        <v>352</v>
      </c>
      <c r="H227" s="53">
        <v>1</v>
      </c>
      <c r="I227"/>
      <c r="J227"/>
      <c r="K227" s="13" t="s">
        <v>19</v>
      </c>
      <c r="L227" s="4"/>
      <c r="M227" s="4">
        <f t="shared" si="15"/>
        <v>1</v>
      </c>
      <c r="N227"/>
      <c r="O227" s="4">
        <f t="shared" si="20"/>
        <v>0</v>
      </c>
      <c r="P227" s="28"/>
      <c r="Q227">
        <f t="shared" si="21"/>
        <v>0</v>
      </c>
      <c r="R227" s="4">
        <f t="shared" si="22"/>
        <v>0</v>
      </c>
      <c r="S227" t="str">
        <f t="shared" si="19"/>
        <v xml:space="preserve">Trembolona - &gt; 94 % Tamaño: 250 mg Marca:  - Referencia: </v>
      </c>
    </row>
    <row r="228" spans="1:19" s="3" customFormat="1" x14ac:dyDescent="0.25">
      <c r="A228" s="50" t="s">
        <v>1015</v>
      </c>
      <c r="B228" s="3" t="s">
        <v>946</v>
      </c>
      <c r="C228" s="50" t="s">
        <v>1016</v>
      </c>
      <c r="D228" s="52" t="s">
        <v>1017</v>
      </c>
      <c r="E228" s="21" t="s">
        <v>1790</v>
      </c>
      <c r="F228" s="63">
        <v>5</v>
      </c>
      <c r="G228" s="50" t="s">
        <v>108</v>
      </c>
      <c r="H228" s="53">
        <v>1</v>
      </c>
      <c r="I228"/>
      <c r="J228"/>
      <c r="K228" s="13" t="s">
        <v>19</v>
      </c>
      <c r="L228" s="4"/>
      <c r="M228" s="4">
        <f t="shared" si="15"/>
        <v>1</v>
      </c>
      <c r="N228"/>
      <c r="O228" s="4">
        <f t="shared" si="20"/>
        <v>0</v>
      </c>
      <c r="P228" s="28"/>
      <c r="Q228">
        <f t="shared" si="21"/>
        <v>0</v>
      </c>
      <c r="R228" s="4">
        <f t="shared" si="22"/>
        <v>0</v>
      </c>
      <c r="S228" t="str">
        <f t="shared" si="19"/>
        <v xml:space="preserve">Clorpromacina - &gt; 97% Tamaño: 5 g Marca:  - Referencia: </v>
      </c>
    </row>
    <row r="229" spans="1:19" s="3" customFormat="1" x14ac:dyDescent="0.25">
      <c r="A229" s="50" t="s">
        <v>1018</v>
      </c>
      <c r="B229" s="3" t="s">
        <v>946</v>
      </c>
      <c r="C229" s="50" t="s">
        <v>1019</v>
      </c>
      <c r="D229" s="52" t="s">
        <v>1020</v>
      </c>
      <c r="E229" s="21" t="s">
        <v>1790</v>
      </c>
      <c r="F229" s="63">
        <v>1</v>
      </c>
      <c r="G229" s="50" t="s">
        <v>108</v>
      </c>
      <c r="H229" s="53">
        <v>1</v>
      </c>
      <c r="I229"/>
      <c r="J229"/>
      <c r="K229" s="13" t="s">
        <v>19</v>
      </c>
      <c r="L229" s="4"/>
      <c r="M229" s="4">
        <f t="shared" si="15"/>
        <v>1</v>
      </c>
      <c r="N229"/>
      <c r="O229" s="4">
        <f t="shared" si="20"/>
        <v>0</v>
      </c>
      <c r="P229" s="28"/>
      <c r="Q229">
        <f t="shared" si="21"/>
        <v>0</v>
      </c>
      <c r="R229" s="4">
        <f t="shared" si="22"/>
        <v>0</v>
      </c>
      <c r="S229" t="str">
        <f t="shared" si="19"/>
        <v xml:space="preserve">Acetopromacina maleato - &gt; 97% Tamaño: 1 g Marca:  - Referencia: </v>
      </c>
    </row>
    <row r="230" spans="1:19" s="3" customFormat="1" x14ac:dyDescent="0.25">
      <c r="A230" s="50" t="s">
        <v>1021</v>
      </c>
      <c r="B230" s="3" t="s">
        <v>946</v>
      </c>
      <c r="C230" s="50" t="s">
        <v>1022</v>
      </c>
      <c r="D230" s="52" t="s">
        <v>1023</v>
      </c>
      <c r="E230" s="21" t="s">
        <v>1790</v>
      </c>
      <c r="F230" s="74">
        <v>0.5</v>
      </c>
      <c r="G230" s="75" t="s">
        <v>108</v>
      </c>
      <c r="H230" s="53">
        <v>1</v>
      </c>
      <c r="I230"/>
      <c r="J230"/>
      <c r="K230" s="13" t="s">
        <v>19</v>
      </c>
      <c r="L230" s="4"/>
      <c r="M230" s="4">
        <f t="shared" si="15"/>
        <v>1</v>
      </c>
      <c r="N230"/>
      <c r="O230" s="4">
        <f t="shared" si="20"/>
        <v>0</v>
      </c>
      <c r="P230" s="28"/>
      <c r="Q230">
        <f t="shared" si="21"/>
        <v>0</v>
      </c>
      <c r="R230" s="4">
        <f t="shared" si="22"/>
        <v>0</v>
      </c>
      <c r="S230" t="str">
        <f t="shared" si="19"/>
        <v xml:space="preserve">Propionil promacina HCl - &gt; 97% Tamaño: 0,5 g Marca:  - Referencia: </v>
      </c>
    </row>
    <row r="231" spans="1:19" s="3" customFormat="1" x14ac:dyDescent="0.25">
      <c r="A231" s="54" t="s">
        <v>1024</v>
      </c>
      <c r="B231" s="3" t="s">
        <v>946</v>
      </c>
      <c r="C231" s="54" t="s">
        <v>1025</v>
      </c>
      <c r="D231" s="55" t="s">
        <v>1026</v>
      </c>
      <c r="E231" s="61" t="s">
        <v>1792</v>
      </c>
      <c r="F231" s="68">
        <v>25</v>
      </c>
      <c r="G231" s="54" t="s">
        <v>108</v>
      </c>
      <c r="H231" s="56">
        <v>1</v>
      </c>
      <c r="I231"/>
      <c r="J231"/>
      <c r="K231" s="13" t="s">
        <v>19</v>
      </c>
      <c r="L231" s="4"/>
      <c r="M231" s="4">
        <f t="shared" si="15"/>
        <v>1</v>
      </c>
      <c r="N231"/>
      <c r="O231" s="4">
        <f t="shared" si="20"/>
        <v>0</v>
      </c>
      <c r="P231" s="28"/>
      <c r="Q231">
        <f t="shared" si="21"/>
        <v>0</v>
      </c>
      <c r="R231" s="4">
        <f t="shared" si="22"/>
        <v>0</v>
      </c>
      <c r="S231" t="str">
        <f t="shared" si="19"/>
        <v xml:space="preserve">Mercaptoimidazol (Metimazol) - &gt; 94 % Tamaño: 25 g Marca:  - Referencia: </v>
      </c>
    </row>
    <row r="232" spans="1:19" s="3" customFormat="1" x14ac:dyDescent="0.25">
      <c r="A232" s="57" t="s">
        <v>1027</v>
      </c>
      <c r="B232" s="3" t="s">
        <v>946</v>
      </c>
      <c r="C232" s="54" t="s">
        <v>1028</v>
      </c>
      <c r="D232" s="55" t="s">
        <v>1029</v>
      </c>
      <c r="E232" s="61" t="s">
        <v>1792</v>
      </c>
      <c r="F232" s="68">
        <v>50</v>
      </c>
      <c r="G232" s="54" t="s">
        <v>352</v>
      </c>
      <c r="H232" s="56">
        <v>1</v>
      </c>
      <c r="I232"/>
      <c r="J232"/>
      <c r="K232" s="13" t="s">
        <v>19</v>
      </c>
      <c r="L232" s="4"/>
      <c r="M232" s="4">
        <f t="shared" si="15"/>
        <v>1</v>
      </c>
      <c r="N232"/>
      <c r="O232" s="4">
        <f t="shared" si="20"/>
        <v>0</v>
      </c>
      <c r="P232" s="28"/>
      <c r="Q232">
        <f t="shared" si="21"/>
        <v>0</v>
      </c>
      <c r="R232" s="4">
        <f t="shared" si="22"/>
        <v>0</v>
      </c>
      <c r="S232" t="str">
        <f t="shared" si="19"/>
        <v xml:space="preserve">Metiltiouracilo - &gt; 94 % Tamaño: 50 mg Marca:  - Referencia: </v>
      </c>
    </row>
    <row r="233" spans="1:19" s="3" customFormat="1" x14ac:dyDescent="0.25">
      <c r="A233" s="57" t="s">
        <v>1030</v>
      </c>
      <c r="B233" s="3" t="s">
        <v>946</v>
      </c>
      <c r="C233" s="54" t="s">
        <v>1031</v>
      </c>
      <c r="D233" s="55" t="s">
        <v>1032</v>
      </c>
      <c r="E233" s="61" t="s">
        <v>1792</v>
      </c>
      <c r="F233" s="68">
        <v>1</v>
      </c>
      <c r="G233" s="54" t="s">
        <v>108</v>
      </c>
      <c r="H233" s="56">
        <v>1</v>
      </c>
      <c r="I233"/>
      <c r="J233"/>
      <c r="K233" s="13" t="s">
        <v>19</v>
      </c>
      <c r="L233" s="4"/>
      <c r="M233" s="4">
        <f t="shared" si="15"/>
        <v>1</v>
      </c>
      <c r="N233"/>
      <c r="O233" s="4">
        <f t="shared" si="20"/>
        <v>0</v>
      </c>
      <c r="P233" s="28"/>
      <c r="Q233">
        <f t="shared" si="21"/>
        <v>0</v>
      </c>
      <c r="R233" s="4">
        <f t="shared" si="22"/>
        <v>0</v>
      </c>
      <c r="S233" t="str">
        <f t="shared" si="19"/>
        <v xml:space="preserve">6-Feniltiouracilo - &gt; 94 % Tamaño: 1 g Marca:  - Referencia: </v>
      </c>
    </row>
    <row r="234" spans="1:19" s="3" customFormat="1" x14ac:dyDescent="0.25">
      <c r="A234" s="54" t="s">
        <v>1033</v>
      </c>
      <c r="B234" s="3" t="s">
        <v>946</v>
      </c>
      <c r="C234" s="54" t="s">
        <v>1034</v>
      </c>
      <c r="D234" s="55" t="s">
        <v>1035</v>
      </c>
      <c r="E234" s="61" t="s">
        <v>1792</v>
      </c>
      <c r="F234" s="68">
        <v>25</v>
      </c>
      <c r="G234" s="54" t="s">
        <v>108</v>
      </c>
      <c r="H234" s="56">
        <v>1</v>
      </c>
      <c r="I234"/>
      <c r="J234"/>
      <c r="K234" s="13" t="s">
        <v>19</v>
      </c>
      <c r="L234" s="4"/>
      <c r="M234" s="4">
        <f t="shared" si="15"/>
        <v>1</v>
      </c>
      <c r="N234"/>
      <c r="O234" s="4">
        <f t="shared" si="20"/>
        <v>0</v>
      </c>
      <c r="P234" s="28"/>
      <c r="Q234">
        <f t="shared" si="21"/>
        <v>0</v>
      </c>
      <c r="R234" s="4">
        <f t="shared" si="22"/>
        <v>0</v>
      </c>
      <c r="S234" t="str">
        <f t="shared" si="19"/>
        <v xml:space="preserve">2-Tiouracilo - &gt; 94 % Tamaño: 25 g Marca:  - Referencia: </v>
      </c>
    </row>
    <row r="235" spans="1:19" s="3" customFormat="1" x14ac:dyDescent="0.25">
      <c r="A235" s="50" t="s">
        <v>1036</v>
      </c>
      <c r="B235" s="3" t="s">
        <v>946</v>
      </c>
      <c r="C235" s="50" t="s">
        <v>1037</v>
      </c>
      <c r="D235" s="52" t="s">
        <v>1038</v>
      </c>
      <c r="E235" s="21" t="s">
        <v>1790</v>
      </c>
      <c r="F235" s="69">
        <v>0.25</v>
      </c>
      <c r="G235" s="50" t="s">
        <v>108</v>
      </c>
      <c r="H235" s="53">
        <v>1</v>
      </c>
      <c r="I235"/>
      <c r="J235"/>
      <c r="K235" s="13" t="s">
        <v>19</v>
      </c>
      <c r="L235" s="4"/>
      <c r="M235" s="4">
        <f t="shared" si="15"/>
        <v>1</v>
      </c>
      <c r="N235"/>
      <c r="O235" s="4">
        <f t="shared" si="20"/>
        <v>0</v>
      </c>
      <c r="P235" s="28"/>
      <c r="Q235">
        <f t="shared" si="21"/>
        <v>0</v>
      </c>
      <c r="R235" s="4">
        <f t="shared" si="22"/>
        <v>0</v>
      </c>
      <c r="S235" t="str">
        <f t="shared" si="19"/>
        <v xml:space="preserve">Flumequine - &gt; 97% Tamaño: 0,25 g Marca:  - Referencia: </v>
      </c>
    </row>
    <row r="236" spans="1:19" s="3" customFormat="1" x14ac:dyDescent="0.25">
      <c r="A236" s="50" t="s">
        <v>1039</v>
      </c>
      <c r="B236" s="3" t="s">
        <v>946</v>
      </c>
      <c r="C236" s="50" t="s">
        <v>1040</v>
      </c>
      <c r="D236" s="52" t="s">
        <v>1041</v>
      </c>
      <c r="E236" s="21" t="s">
        <v>1790</v>
      </c>
      <c r="F236" s="69">
        <v>0.1</v>
      </c>
      <c r="G236" s="50" t="s">
        <v>108</v>
      </c>
      <c r="H236" s="53">
        <v>1</v>
      </c>
      <c r="I236"/>
      <c r="J236"/>
      <c r="K236" s="13" t="s">
        <v>19</v>
      </c>
      <c r="L236" s="4"/>
      <c r="M236" s="4">
        <f t="shared" si="15"/>
        <v>1</v>
      </c>
      <c r="N236"/>
      <c r="O236" s="4">
        <f t="shared" si="20"/>
        <v>0</v>
      </c>
      <c r="P236" s="28"/>
      <c r="Q236">
        <f t="shared" si="21"/>
        <v>0</v>
      </c>
      <c r="R236" s="4">
        <f t="shared" si="22"/>
        <v>0</v>
      </c>
      <c r="S236" t="str">
        <f t="shared" si="19"/>
        <v xml:space="preserve">Sulfadiacina - &gt; 97% Tamaño: 0,1 g Marca:  - Referencia: </v>
      </c>
    </row>
    <row r="237" spans="1:19" s="3" customFormat="1" x14ac:dyDescent="0.25">
      <c r="A237" s="50" t="s">
        <v>1042</v>
      </c>
      <c r="B237" s="3" t="s">
        <v>946</v>
      </c>
      <c r="C237" s="50" t="s">
        <v>159</v>
      </c>
      <c r="D237" s="52" t="s">
        <v>1043</v>
      </c>
      <c r="E237" s="21" t="s">
        <v>1790</v>
      </c>
      <c r="F237" s="69">
        <v>0.25</v>
      </c>
      <c r="G237" s="50" t="s">
        <v>108</v>
      </c>
      <c r="H237" s="53">
        <v>1</v>
      </c>
      <c r="I237"/>
      <c r="J237"/>
      <c r="K237" s="13" t="s">
        <v>19</v>
      </c>
      <c r="L237" s="4"/>
      <c r="M237" s="4">
        <f t="shared" si="15"/>
        <v>1</v>
      </c>
      <c r="N237"/>
      <c r="O237" s="4">
        <f t="shared" ref="O237:O268" si="23">+M237*N237</f>
        <v>0</v>
      </c>
      <c r="P237" s="28"/>
      <c r="Q237">
        <f t="shared" ref="Q237:Q268" si="24">+N237*(1-P237)</f>
        <v>0</v>
      </c>
      <c r="R237" s="4">
        <f t="shared" ref="R237:R268" si="25">+M237*Q237</f>
        <v>0</v>
      </c>
      <c r="S237" t="str">
        <f t="shared" si="19"/>
        <v xml:space="preserve">Sulfanilamida - &gt; 97% Tamaño: 0,25 g Marca:  - Referencia: </v>
      </c>
    </row>
    <row r="238" spans="1:19" s="3" customFormat="1" x14ac:dyDescent="0.25">
      <c r="A238" s="50" t="s">
        <v>1044</v>
      </c>
      <c r="B238" s="3" t="s">
        <v>946</v>
      </c>
      <c r="C238" s="50" t="s">
        <v>1045</v>
      </c>
      <c r="D238" s="52" t="s">
        <v>1046</v>
      </c>
      <c r="E238" s="21" t="s">
        <v>1790</v>
      </c>
      <c r="F238" s="69">
        <v>0.1</v>
      </c>
      <c r="G238" s="50" t="s">
        <v>108</v>
      </c>
      <c r="H238" s="53">
        <v>1</v>
      </c>
      <c r="I238"/>
      <c r="J238"/>
      <c r="K238" s="13" t="s">
        <v>19</v>
      </c>
      <c r="L238" s="4"/>
      <c r="M238" s="4">
        <f t="shared" si="15"/>
        <v>1</v>
      </c>
      <c r="N238"/>
      <c r="O238" s="4">
        <f t="shared" si="23"/>
        <v>0</v>
      </c>
      <c r="P238" s="28"/>
      <c r="Q238">
        <f t="shared" si="24"/>
        <v>0</v>
      </c>
      <c r="R238" s="4">
        <f t="shared" si="25"/>
        <v>0</v>
      </c>
      <c r="S238" t="str">
        <f t="shared" si="19"/>
        <v xml:space="preserve">Sulfaguanidina - &gt; 97% Tamaño: 0,1 g Marca:  - Referencia: </v>
      </c>
    </row>
    <row r="239" spans="1:19" s="3" customFormat="1" x14ac:dyDescent="0.25">
      <c r="A239" s="50" t="s">
        <v>1047</v>
      </c>
      <c r="B239" s="3" t="s">
        <v>946</v>
      </c>
      <c r="C239" s="50" t="s">
        <v>1048</v>
      </c>
      <c r="D239" s="52" t="s">
        <v>1049</v>
      </c>
      <c r="E239" s="21" t="s">
        <v>1790</v>
      </c>
      <c r="F239" s="69">
        <v>0.1</v>
      </c>
      <c r="G239" s="50" t="s">
        <v>108</v>
      </c>
      <c r="H239" s="53">
        <v>1</v>
      </c>
      <c r="I239"/>
      <c r="J239"/>
      <c r="K239" s="13" t="s">
        <v>19</v>
      </c>
      <c r="L239" s="4"/>
      <c r="M239" s="4">
        <f t="shared" si="15"/>
        <v>1</v>
      </c>
      <c r="N239"/>
      <c r="O239" s="4">
        <f t="shared" si="23"/>
        <v>0</v>
      </c>
      <c r="P239" s="28"/>
      <c r="Q239">
        <f t="shared" si="24"/>
        <v>0</v>
      </c>
      <c r="R239" s="4">
        <f t="shared" si="25"/>
        <v>0</v>
      </c>
      <c r="S239" t="str">
        <f t="shared" si="19"/>
        <v xml:space="preserve">Sarafloxacina HCl - &gt; 97% Tamaño: 0,1 g Marca:  - Referencia: </v>
      </c>
    </row>
    <row r="240" spans="1:19" s="3" customFormat="1" x14ac:dyDescent="0.25">
      <c r="A240" s="50" t="s">
        <v>1050</v>
      </c>
      <c r="B240" s="3" t="s">
        <v>946</v>
      </c>
      <c r="C240" s="50" t="s">
        <v>1051</v>
      </c>
      <c r="D240" s="52" t="s">
        <v>1052</v>
      </c>
      <c r="E240" s="21" t="s">
        <v>1790</v>
      </c>
      <c r="F240" s="69">
        <v>0.1</v>
      </c>
      <c r="G240" s="50" t="s">
        <v>108</v>
      </c>
      <c r="H240" s="53">
        <v>1</v>
      </c>
      <c r="I240"/>
      <c r="J240"/>
      <c r="K240" s="13" t="s">
        <v>19</v>
      </c>
      <c r="L240" s="4"/>
      <c r="M240" s="4">
        <f t="shared" si="15"/>
        <v>1</v>
      </c>
      <c r="N240"/>
      <c r="O240" s="4">
        <f t="shared" si="23"/>
        <v>0</v>
      </c>
      <c r="P240" s="28"/>
      <c r="Q240">
        <f t="shared" si="24"/>
        <v>0</v>
      </c>
      <c r="R240" s="4">
        <f t="shared" si="25"/>
        <v>0</v>
      </c>
      <c r="S240" t="str">
        <f t="shared" si="19"/>
        <v xml:space="preserve">Enrofloxacina - &gt; 97% Tamaño: 0,1 g Marca:  - Referencia: </v>
      </c>
    </row>
    <row r="241" spans="1:19" s="3" customFormat="1" x14ac:dyDescent="0.25">
      <c r="A241" s="50" t="s">
        <v>1053</v>
      </c>
      <c r="B241" s="3" t="s">
        <v>946</v>
      </c>
      <c r="C241" s="50" t="s">
        <v>1054</v>
      </c>
      <c r="D241" s="52" t="s">
        <v>1055</v>
      </c>
      <c r="E241" s="21" t="s">
        <v>1790</v>
      </c>
      <c r="F241" s="69">
        <v>0.1</v>
      </c>
      <c r="G241" s="50" t="s">
        <v>108</v>
      </c>
      <c r="H241" s="53">
        <v>1</v>
      </c>
      <c r="I241"/>
      <c r="J241"/>
      <c r="K241" s="13" t="s">
        <v>19</v>
      </c>
      <c r="L241" s="4"/>
      <c r="M241" s="4">
        <f t="shared" si="15"/>
        <v>1</v>
      </c>
      <c r="N241"/>
      <c r="O241" s="4">
        <f t="shared" si="23"/>
        <v>0</v>
      </c>
      <c r="P241" s="28"/>
      <c r="Q241">
        <f t="shared" si="24"/>
        <v>0</v>
      </c>
      <c r="R241" s="4">
        <f t="shared" si="25"/>
        <v>0</v>
      </c>
      <c r="S241" t="str">
        <f t="shared" si="19"/>
        <v xml:space="preserve">Ciprofloxacina - &gt; 97% Tamaño: 0,1 g Marca:  - Referencia: </v>
      </c>
    </row>
    <row r="242" spans="1:19" s="3" customFormat="1" x14ac:dyDescent="0.25">
      <c r="A242" s="50" t="s">
        <v>1056</v>
      </c>
      <c r="B242" s="3" t="s">
        <v>946</v>
      </c>
      <c r="C242" s="50" t="s">
        <v>1057</v>
      </c>
      <c r="D242" s="52" t="s">
        <v>1058</v>
      </c>
      <c r="E242" s="21" t="s">
        <v>1790</v>
      </c>
      <c r="F242" s="69">
        <v>0.25</v>
      </c>
      <c r="G242" s="50" t="s">
        <v>108</v>
      </c>
      <c r="H242" s="53">
        <v>1</v>
      </c>
      <c r="I242"/>
      <c r="J242"/>
      <c r="K242" s="13" t="s">
        <v>19</v>
      </c>
      <c r="L242" s="4"/>
      <c r="M242" s="4">
        <f t="shared" si="15"/>
        <v>1</v>
      </c>
      <c r="N242"/>
      <c r="O242" s="4">
        <f t="shared" si="23"/>
        <v>0</v>
      </c>
      <c r="P242" s="28"/>
      <c r="Q242">
        <f t="shared" si="24"/>
        <v>0</v>
      </c>
      <c r="R242" s="4">
        <f t="shared" si="25"/>
        <v>0</v>
      </c>
      <c r="S242" t="str">
        <f t="shared" si="19"/>
        <v xml:space="preserve">Penicilina G sal potásica - &gt; 97% Tamaño: 0,25 g Marca:  - Referencia: </v>
      </c>
    </row>
    <row r="243" spans="1:19" s="3" customFormat="1" x14ac:dyDescent="0.25">
      <c r="A243" s="50" t="s">
        <v>1059</v>
      </c>
      <c r="B243" s="3" t="s">
        <v>946</v>
      </c>
      <c r="C243" s="50" t="s">
        <v>1060</v>
      </c>
      <c r="D243" s="52" t="s">
        <v>1061</v>
      </c>
      <c r="E243" s="61" t="s">
        <v>1792</v>
      </c>
      <c r="F243" s="63">
        <v>1</v>
      </c>
      <c r="G243" s="50" t="s">
        <v>108</v>
      </c>
      <c r="H243" s="53">
        <v>1</v>
      </c>
      <c r="I243"/>
      <c r="J243"/>
      <c r="K243" s="13" t="s">
        <v>19</v>
      </c>
      <c r="L243" s="4"/>
      <c r="M243" s="4">
        <f t="shared" si="15"/>
        <v>1</v>
      </c>
      <c r="N243"/>
      <c r="O243" s="4">
        <f t="shared" si="23"/>
        <v>0</v>
      </c>
      <c r="P243" s="28"/>
      <c r="Q243">
        <f t="shared" si="24"/>
        <v>0</v>
      </c>
      <c r="R243" s="4">
        <f t="shared" si="25"/>
        <v>0</v>
      </c>
      <c r="S243" t="str">
        <f t="shared" si="19"/>
        <v xml:space="preserve">Terbutalina - &gt; 94 % Tamaño: 1 g Marca:  - Referencia: </v>
      </c>
    </row>
    <row r="244" spans="1:19" s="3" customFormat="1" x14ac:dyDescent="0.25">
      <c r="A244" s="50" t="s">
        <v>1062</v>
      </c>
      <c r="B244" s="3" t="s">
        <v>946</v>
      </c>
      <c r="C244" s="50" t="s">
        <v>1063</v>
      </c>
      <c r="D244" s="52" t="s">
        <v>1064</v>
      </c>
      <c r="E244" s="61" t="s">
        <v>1792</v>
      </c>
      <c r="F244" s="63">
        <v>1</v>
      </c>
      <c r="G244" s="50" t="s">
        <v>108</v>
      </c>
      <c r="H244" s="53">
        <v>1</v>
      </c>
      <c r="I244"/>
      <c r="J244"/>
      <c r="K244" s="13" t="s">
        <v>19</v>
      </c>
      <c r="L244" s="4"/>
      <c r="M244" s="4">
        <f t="shared" si="15"/>
        <v>1</v>
      </c>
      <c r="N244"/>
      <c r="O244" s="4">
        <f t="shared" si="23"/>
        <v>0</v>
      </c>
      <c r="P244" s="28"/>
      <c r="Q244">
        <f t="shared" si="24"/>
        <v>0</v>
      </c>
      <c r="R244" s="4">
        <f t="shared" si="25"/>
        <v>0</v>
      </c>
      <c r="S244" t="str">
        <f t="shared" si="19"/>
        <v xml:space="preserve">Metoprol - &gt; 94 % Tamaño: 1 g Marca:  - Referencia: </v>
      </c>
    </row>
    <row r="245" spans="1:19" s="3" customFormat="1" x14ac:dyDescent="0.25">
      <c r="A245" s="50" t="s">
        <v>1065</v>
      </c>
      <c r="B245" s="3" t="s">
        <v>946</v>
      </c>
      <c r="C245" s="50" t="s">
        <v>1066</v>
      </c>
      <c r="D245" s="52" t="s">
        <v>1067</v>
      </c>
      <c r="E245" s="61" t="s">
        <v>1793</v>
      </c>
      <c r="F245" s="69">
        <v>0.25</v>
      </c>
      <c r="G245" s="50" t="s">
        <v>108</v>
      </c>
      <c r="H245" s="53">
        <v>1</v>
      </c>
      <c r="I245"/>
      <c r="J245"/>
      <c r="K245" s="13" t="s">
        <v>19</v>
      </c>
      <c r="L245" s="4"/>
      <c r="M245" s="4">
        <f t="shared" si="15"/>
        <v>1</v>
      </c>
      <c r="N245"/>
      <c r="O245" s="4">
        <f t="shared" si="23"/>
        <v>0</v>
      </c>
      <c r="P245" s="28"/>
      <c r="Q245">
        <f t="shared" si="24"/>
        <v>0</v>
      </c>
      <c r="R245" s="4">
        <f t="shared" si="25"/>
        <v>0</v>
      </c>
      <c r="S245" t="str">
        <f t="shared" si="19"/>
        <v xml:space="preserve">Clortetraciclina HCl - &gt; 92 % Tamaño: 0,25 g Marca:  - Referencia: </v>
      </c>
    </row>
    <row r="246" spans="1:19" s="3" customFormat="1" x14ac:dyDescent="0.25">
      <c r="A246" s="50" t="s">
        <v>1068</v>
      </c>
      <c r="B246" s="3" t="s">
        <v>946</v>
      </c>
      <c r="C246" s="50" t="s">
        <v>1069</v>
      </c>
      <c r="D246" s="52" t="s">
        <v>1070</v>
      </c>
      <c r="E246" s="21" t="s">
        <v>1790</v>
      </c>
      <c r="F246" s="69">
        <v>0.25</v>
      </c>
      <c r="G246" s="50" t="s">
        <v>108</v>
      </c>
      <c r="H246" s="53">
        <v>1</v>
      </c>
      <c r="I246"/>
      <c r="J246"/>
      <c r="K246" s="13" t="s">
        <v>19</v>
      </c>
      <c r="L246" s="4"/>
      <c r="M246" s="4">
        <f t="shared" si="15"/>
        <v>1</v>
      </c>
      <c r="N246"/>
      <c r="O246" s="4">
        <f t="shared" si="23"/>
        <v>0</v>
      </c>
      <c r="P246" s="28"/>
      <c r="Q246">
        <f t="shared" si="24"/>
        <v>0</v>
      </c>
      <c r="R246" s="4">
        <f t="shared" si="25"/>
        <v>0</v>
      </c>
      <c r="S246" t="str">
        <f t="shared" si="19"/>
        <v xml:space="preserve">Tetraciclina HCl - &gt; 97% Tamaño: 0,25 g Marca:  - Referencia: </v>
      </c>
    </row>
    <row r="247" spans="1:19" s="3" customFormat="1" x14ac:dyDescent="0.25">
      <c r="A247" s="50" t="s">
        <v>1071</v>
      </c>
      <c r="B247" s="3" t="s">
        <v>946</v>
      </c>
      <c r="C247" s="50" t="s">
        <v>1072</v>
      </c>
      <c r="D247" s="52" t="s">
        <v>1073</v>
      </c>
      <c r="E247" s="21" t="s">
        <v>1790</v>
      </c>
      <c r="F247" s="69">
        <v>0.1</v>
      </c>
      <c r="G247" s="50" t="s">
        <v>108</v>
      </c>
      <c r="H247" s="53">
        <v>1</v>
      </c>
      <c r="I247"/>
      <c r="J247"/>
      <c r="K247" s="13" t="s">
        <v>19</v>
      </c>
      <c r="L247" s="4"/>
      <c r="M247" s="4">
        <f t="shared" si="15"/>
        <v>1</v>
      </c>
      <c r="N247"/>
      <c r="O247" s="4">
        <f t="shared" si="23"/>
        <v>0</v>
      </c>
      <c r="P247" s="28"/>
      <c r="Q247">
        <f t="shared" si="24"/>
        <v>0</v>
      </c>
      <c r="R247" s="4">
        <f t="shared" si="25"/>
        <v>0</v>
      </c>
      <c r="S247" t="str">
        <f t="shared" si="19"/>
        <v xml:space="preserve">Diclazuril - &gt; 97% Tamaño: 0,1 g Marca:  - Referencia: </v>
      </c>
    </row>
    <row r="248" spans="1:19" s="3" customFormat="1" x14ac:dyDescent="0.25">
      <c r="A248" s="50" t="s">
        <v>1074</v>
      </c>
      <c r="B248" s="3" t="s">
        <v>946</v>
      </c>
      <c r="C248" s="50" t="s">
        <v>1075</v>
      </c>
      <c r="D248" s="52" t="s">
        <v>1076</v>
      </c>
      <c r="E248" s="21" t="s">
        <v>1790</v>
      </c>
      <c r="F248" s="69">
        <v>0.1</v>
      </c>
      <c r="G248" s="50" t="s">
        <v>108</v>
      </c>
      <c r="H248" s="53">
        <v>1</v>
      </c>
      <c r="I248"/>
      <c r="J248"/>
      <c r="K248" s="13" t="s">
        <v>19</v>
      </c>
      <c r="L248" s="4"/>
      <c r="M248" s="4">
        <f t="shared" si="15"/>
        <v>1</v>
      </c>
      <c r="N248"/>
      <c r="O248" s="4">
        <f t="shared" si="23"/>
        <v>0</v>
      </c>
      <c r="P248" s="28"/>
      <c r="Q248">
        <f t="shared" si="24"/>
        <v>0</v>
      </c>
      <c r="R248" s="4">
        <f t="shared" si="25"/>
        <v>0</v>
      </c>
      <c r="S248" t="str">
        <f t="shared" si="19"/>
        <v xml:space="preserve">Nicarbazina - &gt; 97% Tamaño: 0,1 g Marca:  - Referencia: </v>
      </c>
    </row>
    <row r="249" spans="1:19" s="3" customFormat="1" x14ac:dyDescent="0.25">
      <c r="A249" s="50" t="s">
        <v>1077</v>
      </c>
      <c r="B249" s="3" t="s">
        <v>946</v>
      </c>
      <c r="C249" s="50" t="s">
        <v>1078</v>
      </c>
      <c r="D249" s="52" t="s">
        <v>1079</v>
      </c>
      <c r="E249" s="21" t="s">
        <v>1790</v>
      </c>
      <c r="F249" s="69">
        <v>0.01</v>
      </c>
      <c r="G249" s="50" t="s">
        <v>108</v>
      </c>
      <c r="H249" s="53">
        <v>1</v>
      </c>
      <c r="I249"/>
      <c r="J249"/>
      <c r="K249" s="13" t="s">
        <v>19</v>
      </c>
      <c r="L249" s="4"/>
      <c r="M249" s="4">
        <f t="shared" si="15"/>
        <v>1</v>
      </c>
      <c r="N249"/>
      <c r="O249" s="4">
        <f t="shared" si="23"/>
        <v>0</v>
      </c>
      <c r="P249" s="28"/>
      <c r="Q249">
        <f t="shared" si="24"/>
        <v>0</v>
      </c>
      <c r="R249" s="4">
        <f t="shared" si="25"/>
        <v>0</v>
      </c>
      <c r="S249" t="str">
        <f t="shared" si="19"/>
        <v xml:space="preserve">Carazolol - &gt; 97% Tamaño: 0,01 g Marca:  - Referencia: </v>
      </c>
    </row>
    <row r="250" spans="1:19" s="3" customFormat="1" x14ac:dyDescent="0.25">
      <c r="A250" s="50" t="s">
        <v>1080</v>
      </c>
      <c r="B250" s="3" t="s">
        <v>946</v>
      </c>
      <c r="C250" s="50" t="s">
        <v>1081</v>
      </c>
      <c r="D250" s="52" t="s">
        <v>1082</v>
      </c>
      <c r="E250" s="21" t="s">
        <v>1790</v>
      </c>
      <c r="F250" s="69">
        <v>0.25</v>
      </c>
      <c r="G250" s="50" t="s">
        <v>108</v>
      </c>
      <c r="H250" s="53">
        <v>1</v>
      </c>
      <c r="I250"/>
      <c r="J250"/>
      <c r="K250" s="13" t="s">
        <v>19</v>
      </c>
      <c r="L250" s="4"/>
      <c r="M250" s="4">
        <f t="shared" si="15"/>
        <v>1</v>
      </c>
      <c r="N250"/>
      <c r="O250" s="4">
        <f t="shared" si="23"/>
        <v>0</v>
      </c>
      <c r="P250" s="28"/>
      <c r="Q250">
        <f t="shared" si="24"/>
        <v>0</v>
      </c>
      <c r="R250" s="4">
        <f t="shared" si="25"/>
        <v>0</v>
      </c>
      <c r="S250" t="str">
        <f t="shared" si="19"/>
        <v xml:space="preserve">Amoxicilina 3hidrato - &gt; 97% Tamaño: 0,25 g Marca:  - Referencia: </v>
      </c>
    </row>
    <row r="251" spans="1:19" s="3" customFormat="1" x14ac:dyDescent="0.25">
      <c r="A251" s="50" t="s">
        <v>1083</v>
      </c>
      <c r="B251" s="3" t="s">
        <v>946</v>
      </c>
      <c r="C251" s="50" t="s">
        <v>1084</v>
      </c>
      <c r="D251" s="52" t="s">
        <v>1085</v>
      </c>
      <c r="E251" s="21" t="s">
        <v>1790</v>
      </c>
      <c r="F251" s="63">
        <v>25</v>
      </c>
      <c r="G251" s="50" t="s">
        <v>352</v>
      </c>
      <c r="H251" s="53">
        <v>1</v>
      </c>
      <c r="I251"/>
      <c r="J251"/>
      <c r="K251" s="13" t="s">
        <v>19</v>
      </c>
      <c r="L251" s="4"/>
      <c r="M251" s="4">
        <f t="shared" si="15"/>
        <v>1</v>
      </c>
      <c r="N251"/>
      <c r="O251" s="4">
        <f t="shared" si="23"/>
        <v>0</v>
      </c>
      <c r="P251" s="28"/>
      <c r="Q251">
        <f t="shared" si="24"/>
        <v>0</v>
      </c>
      <c r="R251" s="4">
        <f t="shared" si="25"/>
        <v>0</v>
      </c>
      <c r="S251" t="str">
        <f t="shared" si="19"/>
        <v xml:space="preserve">Sulfadiacina 13C6 - &gt; 97% Tamaño: 25 mg Marca:  - Referencia: </v>
      </c>
    </row>
    <row r="252" spans="1:19" s="3" customFormat="1" x14ac:dyDescent="0.25">
      <c r="A252" s="50" t="s">
        <v>1086</v>
      </c>
      <c r="B252" s="3" t="s">
        <v>946</v>
      </c>
      <c r="C252" s="50" t="s">
        <v>1087</v>
      </c>
      <c r="D252" s="58" t="s">
        <v>1088</v>
      </c>
      <c r="E252" s="21" t="s">
        <v>1790</v>
      </c>
      <c r="F252" s="63">
        <v>5</v>
      </c>
      <c r="G252" s="50" t="s">
        <v>352</v>
      </c>
      <c r="H252" s="53">
        <v>1</v>
      </c>
      <c r="I252"/>
      <c r="J252"/>
      <c r="K252" s="13" t="s">
        <v>19</v>
      </c>
      <c r="L252" s="4"/>
      <c r="M252" s="4">
        <f t="shared" si="15"/>
        <v>1</v>
      </c>
      <c r="N252"/>
      <c r="O252" s="4">
        <f t="shared" si="23"/>
        <v>0</v>
      </c>
      <c r="P252" s="28"/>
      <c r="Q252">
        <f t="shared" si="24"/>
        <v>0</v>
      </c>
      <c r="R252" s="4">
        <f t="shared" si="25"/>
        <v>0</v>
      </c>
      <c r="S252" t="str">
        <f t="shared" si="19"/>
        <v xml:space="preserve">17-b-estradiol-2,4-d2 - &gt; 97% Tamaño: 5 mg Marca:  - Referencia: </v>
      </c>
    </row>
    <row r="253" spans="1:19" s="3" customFormat="1" x14ac:dyDescent="0.25">
      <c r="A253" s="50" t="s">
        <v>1089</v>
      </c>
      <c r="B253" s="3" t="s">
        <v>946</v>
      </c>
      <c r="C253" s="50" t="s">
        <v>1090</v>
      </c>
      <c r="D253" s="52" t="s">
        <v>1091</v>
      </c>
      <c r="E253" s="61" t="s">
        <v>1793</v>
      </c>
      <c r="F253" s="69">
        <v>0.25</v>
      </c>
      <c r="G253" s="50" t="s">
        <v>108</v>
      </c>
      <c r="H253" s="53">
        <v>1</v>
      </c>
      <c r="I253"/>
      <c r="J253"/>
      <c r="K253" s="13" t="s">
        <v>19</v>
      </c>
      <c r="L253" s="4"/>
      <c r="M253" s="4">
        <f t="shared" si="15"/>
        <v>1</v>
      </c>
      <c r="N253"/>
      <c r="O253" s="4">
        <f t="shared" si="23"/>
        <v>0</v>
      </c>
      <c r="P253" s="28"/>
      <c r="Q253">
        <f t="shared" si="24"/>
        <v>0</v>
      </c>
      <c r="R253" s="4">
        <f t="shared" si="25"/>
        <v>0</v>
      </c>
      <c r="S253" t="str">
        <f t="shared" si="19"/>
        <v xml:space="preserve">Eritromicina dihidrato - &gt; 92 % Tamaño: 0,25 g Marca:  - Referencia: </v>
      </c>
    </row>
    <row r="254" spans="1:19" s="3" customFormat="1" x14ac:dyDescent="0.25">
      <c r="A254" s="50" t="s">
        <v>1092</v>
      </c>
      <c r="B254" s="3" t="s">
        <v>946</v>
      </c>
      <c r="C254" s="50" t="s">
        <v>1093</v>
      </c>
      <c r="D254" s="52" t="s">
        <v>1094</v>
      </c>
      <c r="E254" s="21" t="s">
        <v>1790</v>
      </c>
      <c r="F254" s="69">
        <v>0.25</v>
      </c>
      <c r="G254" s="50" t="s">
        <v>108</v>
      </c>
      <c r="H254" s="53">
        <v>1</v>
      </c>
      <c r="I254"/>
      <c r="J254"/>
      <c r="K254" s="13" t="s">
        <v>19</v>
      </c>
      <c r="L254" s="4"/>
      <c r="M254" s="4">
        <f t="shared" si="15"/>
        <v>1</v>
      </c>
      <c r="N254"/>
      <c r="O254" s="4">
        <f t="shared" si="23"/>
        <v>0</v>
      </c>
      <c r="P254" s="28"/>
      <c r="Q254">
        <f t="shared" si="24"/>
        <v>0</v>
      </c>
      <c r="R254" s="4">
        <f t="shared" si="25"/>
        <v>0</v>
      </c>
      <c r="S254" t="str">
        <f t="shared" si="19"/>
        <v xml:space="preserve">Sulfameracina - &gt; 97% Tamaño: 0,25 g Marca:  - Referencia: </v>
      </c>
    </row>
    <row r="255" spans="1:19" s="3" customFormat="1" x14ac:dyDescent="0.25">
      <c r="A255" s="50" t="s">
        <v>1095</v>
      </c>
      <c r="B255" s="3" t="s">
        <v>946</v>
      </c>
      <c r="C255" s="50" t="s">
        <v>1096</v>
      </c>
      <c r="D255" s="52" t="s">
        <v>1097</v>
      </c>
      <c r="E255" s="61" t="s">
        <v>1792</v>
      </c>
      <c r="F255" s="69">
        <v>0.1</v>
      </c>
      <c r="G255" s="50" t="s">
        <v>108</v>
      </c>
      <c r="H255" s="53">
        <v>1</v>
      </c>
      <c r="I255"/>
      <c r="J255"/>
      <c r="K255" s="13" t="s">
        <v>19</v>
      </c>
      <c r="L255" s="4"/>
      <c r="M255" s="4">
        <f t="shared" si="15"/>
        <v>1</v>
      </c>
      <c r="N255"/>
      <c r="O255" s="4">
        <f t="shared" si="23"/>
        <v>0</v>
      </c>
      <c r="P255" s="28"/>
      <c r="Q255">
        <f t="shared" si="24"/>
        <v>0</v>
      </c>
      <c r="R255" s="4">
        <f t="shared" si="25"/>
        <v>0</v>
      </c>
      <c r="S255" t="str">
        <f t="shared" si="19"/>
        <v xml:space="preserve">Ampicilina - &gt; 94 % Tamaño: 0,1 g Marca:  - Referencia: </v>
      </c>
    </row>
    <row r="256" spans="1:19" s="3" customFormat="1" x14ac:dyDescent="0.25">
      <c r="A256" s="50" t="s">
        <v>1098</v>
      </c>
      <c r="B256" s="3" t="s">
        <v>946</v>
      </c>
      <c r="C256" s="50" t="s">
        <v>1099</v>
      </c>
      <c r="D256" s="59" t="s">
        <v>1100</v>
      </c>
      <c r="E256" s="21" t="s">
        <v>1790</v>
      </c>
      <c r="F256" s="63">
        <v>1</v>
      </c>
      <c r="G256" s="50" t="s">
        <v>108</v>
      </c>
      <c r="H256" s="53">
        <v>1</v>
      </c>
      <c r="I256"/>
      <c r="J256"/>
      <c r="K256" s="13" t="s">
        <v>19</v>
      </c>
      <c r="L256" s="4"/>
      <c r="M256" s="4">
        <f t="shared" si="15"/>
        <v>1</v>
      </c>
      <c r="N256"/>
      <c r="O256" s="4">
        <f t="shared" si="23"/>
        <v>0</v>
      </c>
      <c r="P256" s="28"/>
      <c r="Q256">
        <f t="shared" si="24"/>
        <v>0</v>
      </c>
      <c r="R256" s="4">
        <f t="shared" si="25"/>
        <v>0</v>
      </c>
      <c r="S256" t="str">
        <f t="shared" si="19"/>
        <v xml:space="preserve">Piperalicina - &gt; 97% Tamaño: 1 g Marca:  - Referencia: </v>
      </c>
    </row>
    <row r="257" spans="1:19" s="3" customFormat="1" x14ac:dyDescent="0.25">
      <c r="A257" s="50" t="s">
        <v>1101</v>
      </c>
      <c r="B257" s="3" t="s">
        <v>946</v>
      </c>
      <c r="C257" s="50" t="s">
        <v>1102</v>
      </c>
      <c r="D257" s="52" t="s">
        <v>1103</v>
      </c>
      <c r="E257" s="21" t="s">
        <v>1790</v>
      </c>
      <c r="F257" s="63">
        <v>10</v>
      </c>
      <c r="G257" s="50" t="s">
        <v>352</v>
      </c>
      <c r="H257" s="53">
        <v>2</v>
      </c>
      <c r="I257"/>
      <c r="J257"/>
      <c r="K257" s="13" t="s">
        <v>19</v>
      </c>
      <c r="L257" s="4"/>
      <c r="M257" s="4">
        <f t="shared" si="15"/>
        <v>2</v>
      </c>
      <c r="N257"/>
      <c r="O257" s="4">
        <f t="shared" si="23"/>
        <v>0</v>
      </c>
      <c r="P257" s="28"/>
      <c r="Q257">
        <f t="shared" si="24"/>
        <v>0</v>
      </c>
      <c r="R257" s="4">
        <f t="shared" si="25"/>
        <v>0</v>
      </c>
      <c r="S257" t="str">
        <f t="shared" si="19"/>
        <v xml:space="preserve">Norfloxacina-d5 - &gt; 97% Tamaño: 10 mg Marca:  - Referencia: </v>
      </c>
    </row>
    <row r="258" spans="1:19" s="3" customFormat="1" x14ac:dyDescent="0.25">
      <c r="A258" s="50" t="s">
        <v>1104</v>
      </c>
      <c r="B258" s="3" t="s">
        <v>946</v>
      </c>
      <c r="C258" s="50" t="s">
        <v>1105</v>
      </c>
      <c r="D258" s="52" t="s">
        <v>1106</v>
      </c>
      <c r="E258" s="21" t="s">
        <v>1790</v>
      </c>
      <c r="F258" s="69">
        <v>0.1</v>
      </c>
      <c r="G258" s="50" t="s">
        <v>108</v>
      </c>
      <c r="H258" s="53">
        <v>1</v>
      </c>
      <c r="I258"/>
      <c r="J258"/>
      <c r="K258" s="13" t="s">
        <v>19</v>
      </c>
      <c r="L258" s="4"/>
      <c r="M258" s="4">
        <f t="shared" si="15"/>
        <v>1</v>
      </c>
      <c r="N258"/>
      <c r="O258" s="4">
        <f t="shared" si="23"/>
        <v>0</v>
      </c>
      <c r="P258" s="28"/>
      <c r="Q258">
        <f t="shared" si="24"/>
        <v>0</v>
      </c>
      <c r="R258" s="4">
        <f t="shared" si="25"/>
        <v>0</v>
      </c>
      <c r="S258" t="str">
        <f t="shared" si="19"/>
        <v xml:space="preserve">Danofloxacina - &gt; 97% Tamaño: 0,1 g Marca:  - Referencia: </v>
      </c>
    </row>
    <row r="259" spans="1:19" s="3" customFormat="1" x14ac:dyDescent="0.25">
      <c r="A259" s="50" t="s">
        <v>1107</v>
      </c>
      <c r="B259" s="3" t="s">
        <v>946</v>
      </c>
      <c r="C259" s="50" t="s">
        <v>1108</v>
      </c>
      <c r="D259" s="52" t="s">
        <v>1109</v>
      </c>
      <c r="E259" s="21" t="s">
        <v>1790</v>
      </c>
      <c r="F259" s="69">
        <v>0.1</v>
      </c>
      <c r="G259" s="50" t="s">
        <v>108</v>
      </c>
      <c r="H259" s="53">
        <v>1</v>
      </c>
      <c r="I259"/>
      <c r="J259"/>
      <c r="K259" s="13" t="s">
        <v>19</v>
      </c>
      <c r="L259" s="4"/>
      <c r="M259" s="4">
        <f t="shared" si="15"/>
        <v>1</v>
      </c>
      <c r="N259"/>
      <c r="O259" s="4">
        <f t="shared" si="23"/>
        <v>0</v>
      </c>
      <c r="P259" s="28"/>
      <c r="Q259">
        <f t="shared" si="24"/>
        <v>0</v>
      </c>
      <c r="R259" s="4">
        <f t="shared" si="25"/>
        <v>0</v>
      </c>
      <c r="S259" t="str">
        <f t="shared" si="19"/>
        <v xml:space="preserve">Difloxacina HCl - &gt; 97% Tamaño: 0,1 g Marca:  - Referencia: </v>
      </c>
    </row>
    <row r="260" spans="1:19" s="3" customFormat="1" x14ac:dyDescent="0.25">
      <c r="A260" s="50" t="s">
        <v>1110</v>
      </c>
      <c r="B260" s="3" t="s">
        <v>946</v>
      </c>
      <c r="C260" s="50" t="s">
        <v>1111</v>
      </c>
      <c r="D260" s="58" t="s">
        <v>1112</v>
      </c>
      <c r="E260" s="21" t="s">
        <v>1790</v>
      </c>
      <c r="F260" s="69">
        <v>0.1</v>
      </c>
      <c r="G260" s="50" t="s">
        <v>108</v>
      </c>
      <c r="H260" s="53">
        <v>1</v>
      </c>
      <c r="I260"/>
      <c r="J260"/>
      <c r="K260" s="13" t="s">
        <v>19</v>
      </c>
      <c r="L260" s="4"/>
      <c r="M260" s="4">
        <f t="shared" si="15"/>
        <v>1</v>
      </c>
      <c r="N260"/>
      <c r="O260" s="4">
        <f t="shared" si="23"/>
        <v>0</v>
      </c>
      <c r="P260" s="28"/>
      <c r="Q260">
        <f t="shared" si="24"/>
        <v>0</v>
      </c>
      <c r="R260" s="4">
        <f t="shared" si="25"/>
        <v>0</v>
      </c>
      <c r="S260" t="str">
        <f t="shared" si="19"/>
        <v xml:space="preserve">Marbofloxacina - &gt; 97% Tamaño: 0,1 g Marca:  - Referencia: </v>
      </c>
    </row>
    <row r="261" spans="1:19" s="3" customFormat="1" x14ac:dyDescent="0.25">
      <c r="A261" s="50" t="s">
        <v>1113</v>
      </c>
      <c r="B261" s="3" t="s">
        <v>946</v>
      </c>
      <c r="C261" s="50" t="s">
        <v>1114</v>
      </c>
      <c r="D261" s="52" t="s">
        <v>1115</v>
      </c>
      <c r="E261" s="61" t="s">
        <v>1792</v>
      </c>
      <c r="F261" s="69">
        <v>0.1</v>
      </c>
      <c r="G261" s="50" t="s">
        <v>108</v>
      </c>
      <c r="H261" s="53">
        <v>1</v>
      </c>
      <c r="I261"/>
      <c r="J261"/>
      <c r="K261" s="13" t="s">
        <v>19</v>
      </c>
      <c r="L261" s="4"/>
      <c r="M261" s="4">
        <f t="shared" si="15"/>
        <v>1</v>
      </c>
      <c r="N261"/>
      <c r="O261" s="4">
        <f t="shared" si="23"/>
        <v>0</v>
      </c>
      <c r="P261" s="28"/>
      <c r="Q261">
        <f t="shared" si="24"/>
        <v>0</v>
      </c>
      <c r="R261" s="4">
        <f t="shared" si="25"/>
        <v>0</v>
      </c>
      <c r="S261" t="str">
        <f t="shared" si="19"/>
        <v xml:space="preserve">Ac. Oxolinico - &gt; 94 % Tamaño: 0,1 g Marca:  - Referencia: </v>
      </c>
    </row>
    <row r="262" spans="1:19" s="3" customFormat="1" x14ac:dyDescent="0.25">
      <c r="A262" s="50" t="s">
        <v>1116</v>
      </c>
      <c r="B262" s="3" t="s">
        <v>946</v>
      </c>
      <c r="C262" s="50" t="s">
        <v>1117</v>
      </c>
      <c r="D262" s="58" t="s">
        <v>1118</v>
      </c>
      <c r="E262" s="61" t="s">
        <v>1792</v>
      </c>
      <c r="F262" s="69">
        <v>0.25</v>
      </c>
      <c r="G262" s="50" t="s">
        <v>108</v>
      </c>
      <c r="H262" s="53">
        <v>1</v>
      </c>
      <c r="I262"/>
      <c r="J262"/>
      <c r="K262" s="13" t="s">
        <v>19</v>
      </c>
      <c r="L262" s="4"/>
      <c r="M262" s="4">
        <f t="shared" si="15"/>
        <v>1</v>
      </c>
      <c r="N262"/>
      <c r="O262" s="4">
        <f t="shared" si="23"/>
        <v>0</v>
      </c>
      <c r="P262" s="28"/>
      <c r="Q262">
        <f t="shared" si="24"/>
        <v>0</v>
      </c>
      <c r="R262" s="4">
        <f t="shared" si="25"/>
        <v>0</v>
      </c>
      <c r="S262" t="str">
        <f t="shared" si="19"/>
        <v xml:space="preserve">Tilosina tartrate - &gt; 94 % Tamaño: 0,25 g Marca:  - Referencia: </v>
      </c>
    </row>
    <row r="263" spans="1:19" s="3" customFormat="1" x14ac:dyDescent="0.25">
      <c r="A263" s="50" t="s">
        <v>1119</v>
      </c>
      <c r="B263" s="3" t="s">
        <v>946</v>
      </c>
      <c r="C263" s="50" t="s">
        <v>1120</v>
      </c>
      <c r="D263" s="60" t="s">
        <v>1121</v>
      </c>
      <c r="E263" s="61" t="s">
        <v>1793</v>
      </c>
      <c r="F263" s="69">
        <v>0.1</v>
      </c>
      <c r="G263" s="50" t="s">
        <v>108</v>
      </c>
      <c r="H263" s="53">
        <v>1</v>
      </c>
      <c r="I263"/>
      <c r="J263"/>
      <c r="K263" s="13" t="s">
        <v>19</v>
      </c>
      <c r="L263" s="4"/>
      <c r="M263" s="4">
        <f t="shared" ref="M263:M326" si="26">+IF(K263="Si",+IF(+(F263*H263/L263)-INT(F263*H263/L263)&gt;0,+INT(F263*H263/L263)+1,+INT(F263*H263/L263)),+IF(K263="No",H263,"Declarar presentacion"))</f>
        <v>1</v>
      </c>
      <c r="N263"/>
      <c r="O263" s="4">
        <f t="shared" si="23"/>
        <v>0</v>
      </c>
      <c r="P263" s="28"/>
      <c r="Q263">
        <f t="shared" si="24"/>
        <v>0</v>
      </c>
      <c r="R263" s="4">
        <f t="shared" si="25"/>
        <v>0</v>
      </c>
      <c r="S263" t="str">
        <f t="shared" ref="S263:S326" si="27">+C263&amp;" - "&amp;E263&amp;" Tamaño: "&amp;F263&amp;" "&amp;G263&amp;" Marca: "&amp;I263&amp;" - Referencia: "&amp;J263</f>
        <v xml:space="preserve">Demeclociclina - &gt; 92 % Tamaño: 0,1 g Marca:  - Referencia: </v>
      </c>
    </row>
    <row r="264" spans="1:19" s="3" customFormat="1" x14ac:dyDescent="0.25">
      <c r="A264" s="50" t="s">
        <v>1122</v>
      </c>
      <c r="B264" s="3" t="s">
        <v>946</v>
      </c>
      <c r="C264" s="50" t="s">
        <v>1123</v>
      </c>
      <c r="D264" s="52" t="s">
        <v>1124</v>
      </c>
      <c r="E264" s="21" t="s">
        <v>1790</v>
      </c>
      <c r="F264" s="69">
        <v>0.25</v>
      </c>
      <c r="G264" s="50" t="s">
        <v>108</v>
      </c>
      <c r="H264" s="53">
        <v>1</v>
      </c>
      <c r="I264"/>
      <c r="J264"/>
      <c r="K264" s="13" t="s">
        <v>19</v>
      </c>
      <c r="L264" s="4"/>
      <c r="M264" s="4">
        <f t="shared" si="26"/>
        <v>1</v>
      </c>
      <c r="N264"/>
      <c r="O264" s="4">
        <f t="shared" si="23"/>
        <v>0</v>
      </c>
      <c r="P264" s="28"/>
      <c r="Q264">
        <f t="shared" si="24"/>
        <v>0</v>
      </c>
      <c r="R264" s="4">
        <f t="shared" si="25"/>
        <v>0</v>
      </c>
      <c r="S264" t="str">
        <f t="shared" si="27"/>
        <v xml:space="preserve">Sulfacloropiridacina - &gt; 97% Tamaño: 0,25 g Marca:  - Referencia: </v>
      </c>
    </row>
    <row r="265" spans="1:19" s="3" customFormat="1" x14ac:dyDescent="0.25">
      <c r="A265" s="50" t="s">
        <v>1125</v>
      </c>
      <c r="B265" s="3" t="s">
        <v>946</v>
      </c>
      <c r="C265" s="50" t="s">
        <v>1126</v>
      </c>
      <c r="D265" s="52" t="s">
        <v>1127</v>
      </c>
      <c r="E265" s="73" t="s">
        <v>1795</v>
      </c>
      <c r="F265" s="69">
        <v>0.1</v>
      </c>
      <c r="G265" s="50" t="s">
        <v>108</v>
      </c>
      <c r="H265" s="53">
        <v>2</v>
      </c>
      <c r="I265"/>
      <c r="J265"/>
      <c r="K265" s="13" t="s">
        <v>19</v>
      </c>
      <c r="L265" s="4"/>
      <c r="M265" s="4">
        <f t="shared" si="26"/>
        <v>2</v>
      </c>
      <c r="N265"/>
      <c r="O265" s="4">
        <f t="shared" si="23"/>
        <v>0</v>
      </c>
      <c r="P265" s="28"/>
      <c r="Q265">
        <f t="shared" si="24"/>
        <v>0</v>
      </c>
      <c r="R265" s="4">
        <f t="shared" si="25"/>
        <v>0</v>
      </c>
      <c r="S265" t="str">
        <f t="shared" si="27"/>
        <v xml:space="preserve">Espiramicina - &gt; 85 % Tamaño: 0,1 g Marca:  - Referencia: </v>
      </c>
    </row>
    <row r="266" spans="1:19" s="3" customFormat="1" x14ac:dyDescent="0.25">
      <c r="A266" s="50" t="s">
        <v>1128</v>
      </c>
      <c r="B266" s="3" t="s">
        <v>946</v>
      </c>
      <c r="C266" s="50" t="s">
        <v>1129</v>
      </c>
      <c r="D266" s="52" t="s">
        <v>1130</v>
      </c>
      <c r="E266" s="21" t="s">
        <v>1790</v>
      </c>
      <c r="F266" s="69">
        <v>0.25</v>
      </c>
      <c r="G266" s="50" t="s">
        <v>108</v>
      </c>
      <c r="H266" s="53">
        <v>1</v>
      </c>
      <c r="I266"/>
      <c r="J266"/>
      <c r="K266" s="13" t="s">
        <v>19</v>
      </c>
      <c r="L266" s="4"/>
      <c r="M266" s="4">
        <f t="shared" si="26"/>
        <v>1</v>
      </c>
      <c r="N266"/>
      <c r="O266" s="4">
        <f t="shared" si="23"/>
        <v>0</v>
      </c>
      <c r="P266" s="28"/>
      <c r="Q266">
        <f t="shared" si="24"/>
        <v>0</v>
      </c>
      <c r="R266" s="4">
        <f t="shared" si="25"/>
        <v>0</v>
      </c>
      <c r="S266" t="str">
        <f t="shared" si="27"/>
        <v xml:space="preserve">Sulfadoxina - &gt; 97% Tamaño: 0,25 g Marca:  - Referencia: </v>
      </c>
    </row>
    <row r="267" spans="1:19" s="3" customFormat="1" x14ac:dyDescent="0.25">
      <c r="A267" s="50" t="s">
        <v>1131</v>
      </c>
      <c r="B267" s="3" t="s">
        <v>946</v>
      </c>
      <c r="C267" s="50" t="s">
        <v>1132</v>
      </c>
      <c r="D267" s="52" t="s">
        <v>1133</v>
      </c>
      <c r="E267" s="73" t="s">
        <v>1794</v>
      </c>
      <c r="F267" s="69">
        <v>1</v>
      </c>
      <c r="G267" s="50" t="s">
        <v>108</v>
      </c>
      <c r="H267" s="53">
        <v>1</v>
      </c>
      <c r="I267"/>
      <c r="J267"/>
      <c r="K267" s="13" t="s">
        <v>19</v>
      </c>
      <c r="L267" s="4"/>
      <c r="M267" s="4">
        <f t="shared" si="26"/>
        <v>1</v>
      </c>
      <c r="N267"/>
      <c r="O267" s="4">
        <f t="shared" si="23"/>
        <v>0</v>
      </c>
      <c r="P267" s="28"/>
      <c r="Q267">
        <f t="shared" si="24"/>
        <v>0</v>
      </c>
      <c r="R267" s="4">
        <f t="shared" si="25"/>
        <v>0</v>
      </c>
      <c r="S267" t="str">
        <f t="shared" si="27"/>
        <v xml:space="preserve">Roxitromicina - &gt; 89% Tamaño: 1 g Marca:  - Referencia: </v>
      </c>
    </row>
    <row r="268" spans="1:19" s="3" customFormat="1" x14ac:dyDescent="0.25">
      <c r="A268" s="50" t="s">
        <v>1134</v>
      </c>
      <c r="B268" s="3" t="s">
        <v>946</v>
      </c>
      <c r="C268" s="50" t="s">
        <v>1135</v>
      </c>
      <c r="D268" s="52" t="s">
        <v>1136</v>
      </c>
      <c r="E268" s="21" t="s">
        <v>1790</v>
      </c>
      <c r="F268" s="69">
        <v>0.25</v>
      </c>
      <c r="G268" s="50" t="s">
        <v>108</v>
      </c>
      <c r="H268" s="53">
        <v>1</v>
      </c>
      <c r="I268"/>
      <c r="J268"/>
      <c r="K268" s="13" t="s">
        <v>19</v>
      </c>
      <c r="L268" s="4"/>
      <c r="M268" s="4">
        <f t="shared" si="26"/>
        <v>1</v>
      </c>
      <c r="N268"/>
      <c r="O268" s="4">
        <f t="shared" si="23"/>
        <v>0</v>
      </c>
      <c r="P268" s="28"/>
      <c r="Q268">
        <f t="shared" si="24"/>
        <v>0</v>
      </c>
      <c r="R268" s="4">
        <f t="shared" si="25"/>
        <v>0</v>
      </c>
      <c r="S268" t="str">
        <f t="shared" si="27"/>
        <v xml:space="preserve">Sulfisoxazol - &gt; 97% Tamaño: 0,25 g Marca:  - Referencia: </v>
      </c>
    </row>
    <row r="269" spans="1:19" s="3" customFormat="1" x14ac:dyDescent="0.25">
      <c r="A269" s="50" t="s">
        <v>1137</v>
      </c>
      <c r="B269" s="3" t="s">
        <v>946</v>
      </c>
      <c r="C269" s="50" t="s">
        <v>1138</v>
      </c>
      <c r="D269" s="52" t="s">
        <v>1139</v>
      </c>
      <c r="E269" s="21" t="s">
        <v>1790</v>
      </c>
      <c r="F269" s="69">
        <v>0.1</v>
      </c>
      <c r="G269" s="50" t="s">
        <v>108</v>
      </c>
      <c r="H269" s="53">
        <v>1</v>
      </c>
      <c r="I269"/>
      <c r="J269"/>
      <c r="K269" s="13" t="s">
        <v>19</v>
      </c>
      <c r="L269" s="4"/>
      <c r="M269" s="4">
        <f t="shared" si="26"/>
        <v>1</v>
      </c>
      <c r="N269"/>
      <c r="O269" s="4">
        <f t="shared" ref="O269:O285" si="28">+M269*N269</f>
        <v>0</v>
      </c>
      <c r="P269" s="28"/>
      <c r="Q269">
        <f t="shared" ref="Q269:Q287" si="29">+N269*(1-P269)</f>
        <v>0</v>
      </c>
      <c r="R269" s="4">
        <f t="shared" ref="R269:R287" si="30">+M269*Q269</f>
        <v>0</v>
      </c>
      <c r="S269" t="str">
        <f t="shared" si="27"/>
        <v xml:space="preserve">Maduramicina amonio - &gt; 97% Tamaño: 0,1 g Marca:  - Referencia: </v>
      </c>
    </row>
    <row r="270" spans="1:19" s="3" customFormat="1" x14ac:dyDescent="0.25">
      <c r="A270" s="50" t="s">
        <v>1140</v>
      </c>
      <c r="B270" s="3" t="s">
        <v>946</v>
      </c>
      <c r="C270" s="50" t="s">
        <v>1141</v>
      </c>
      <c r="D270" s="52" t="s">
        <v>1142</v>
      </c>
      <c r="E270" s="61" t="s">
        <v>1792</v>
      </c>
      <c r="F270" s="69">
        <v>10</v>
      </c>
      <c r="G270" s="50" t="s">
        <v>352</v>
      </c>
      <c r="H270" s="53">
        <v>1</v>
      </c>
      <c r="I270"/>
      <c r="J270"/>
      <c r="K270" s="13" t="s">
        <v>19</v>
      </c>
      <c r="L270" s="4"/>
      <c r="M270" s="4">
        <f t="shared" si="26"/>
        <v>1</v>
      </c>
      <c r="N270"/>
      <c r="O270" s="4">
        <f t="shared" si="28"/>
        <v>0</v>
      </c>
      <c r="P270" s="28"/>
      <c r="Q270">
        <f t="shared" si="29"/>
        <v>0</v>
      </c>
      <c r="R270" s="4">
        <f t="shared" si="30"/>
        <v>0</v>
      </c>
      <c r="S270" t="str">
        <f t="shared" si="27"/>
        <v xml:space="preserve">Sulfamonometoxina - &gt; 94 % Tamaño: 10 mg Marca:  - Referencia: </v>
      </c>
    </row>
    <row r="271" spans="1:19" s="3" customFormat="1" x14ac:dyDescent="0.25">
      <c r="A271" s="50" t="s">
        <v>1143</v>
      </c>
      <c r="B271" s="3" t="s">
        <v>946</v>
      </c>
      <c r="C271" s="50" t="s">
        <v>1144</v>
      </c>
      <c r="D271" s="52" t="s">
        <v>1145</v>
      </c>
      <c r="E271" s="21" t="s">
        <v>1790</v>
      </c>
      <c r="F271" s="63">
        <v>25</v>
      </c>
      <c r="G271" s="50" t="s">
        <v>108</v>
      </c>
      <c r="H271" s="53">
        <v>1</v>
      </c>
      <c r="I271"/>
      <c r="J271"/>
      <c r="K271" s="13" t="s">
        <v>19</v>
      </c>
      <c r="L271" s="4"/>
      <c r="M271" s="4">
        <f t="shared" si="26"/>
        <v>1</v>
      </c>
      <c r="N271"/>
      <c r="O271" s="4">
        <f t="shared" si="28"/>
        <v>0</v>
      </c>
      <c r="P271" s="28"/>
      <c r="Q271">
        <f t="shared" si="29"/>
        <v>0</v>
      </c>
      <c r="R271" s="4">
        <f t="shared" si="30"/>
        <v>0</v>
      </c>
      <c r="S271" t="str">
        <f t="shared" si="27"/>
        <v xml:space="preserve">Fenilbutazona - &gt; 97% Tamaño: 25 g Marca:  - Referencia: </v>
      </c>
    </row>
    <row r="272" spans="1:19" s="3" customFormat="1" x14ac:dyDescent="0.25">
      <c r="A272" s="50" t="s">
        <v>1146</v>
      </c>
      <c r="B272" s="3" t="s">
        <v>946</v>
      </c>
      <c r="C272" s="50" t="s">
        <v>1147</v>
      </c>
      <c r="D272" s="52" t="s">
        <v>1148</v>
      </c>
      <c r="E272" s="21" t="s">
        <v>1790</v>
      </c>
      <c r="F272" s="63">
        <v>100</v>
      </c>
      <c r="G272" s="50" t="s">
        <v>352</v>
      </c>
      <c r="H272" s="53">
        <v>1</v>
      </c>
      <c r="I272"/>
      <c r="J272"/>
      <c r="K272" s="13" t="s">
        <v>19</v>
      </c>
      <c r="L272" s="4"/>
      <c r="M272" s="4">
        <f t="shared" si="26"/>
        <v>1</v>
      </c>
      <c r="N272"/>
      <c r="O272" s="4">
        <f t="shared" si="28"/>
        <v>0</v>
      </c>
      <c r="P272" s="28"/>
      <c r="Q272">
        <f t="shared" si="29"/>
        <v>0</v>
      </c>
      <c r="R272" s="4">
        <f t="shared" si="30"/>
        <v>0</v>
      </c>
      <c r="S272" t="str">
        <f t="shared" si="27"/>
        <v xml:space="preserve">Fenbendazol - &gt; 97% Tamaño: 100 mg Marca:  - Referencia: </v>
      </c>
    </row>
    <row r="273" spans="1:21" s="3" customFormat="1" x14ac:dyDescent="0.25">
      <c r="A273" s="50" t="s">
        <v>1149</v>
      </c>
      <c r="B273" s="3" t="s">
        <v>946</v>
      </c>
      <c r="C273" s="50" t="s">
        <v>1150</v>
      </c>
      <c r="D273" s="52" t="s">
        <v>1151</v>
      </c>
      <c r="E273" s="21" t="s">
        <v>1790</v>
      </c>
      <c r="F273" s="63">
        <v>100</v>
      </c>
      <c r="G273" s="50" t="s">
        <v>352</v>
      </c>
      <c r="H273" s="53">
        <v>1</v>
      </c>
      <c r="I273"/>
      <c r="J273"/>
      <c r="K273" s="13" t="s">
        <v>19</v>
      </c>
      <c r="L273" s="4"/>
      <c r="M273" s="4">
        <f t="shared" si="26"/>
        <v>1</v>
      </c>
      <c r="N273"/>
      <c r="O273" s="4">
        <f t="shared" si="28"/>
        <v>0</v>
      </c>
      <c r="P273" s="28"/>
      <c r="Q273">
        <f t="shared" si="29"/>
        <v>0</v>
      </c>
      <c r="R273" s="4">
        <f t="shared" si="30"/>
        <v>0</v>
      </c>
      <c r="S273" t="str">
        <f t="shared" si="27"/>
        <v xml:space="preserve">Oxibendazol - &gt; 97% Tamaño: 100 mg Marca:  - Referencia: </v>
      </c>
    </row>
    <row r="274" spans="1:21" s="3" customFormat="1" x14ac:dyDescent="0.25">
      <c r="A274" s="50" t="s">
        <v>1152</v>
      </c>
      <c r="B274" s="3" t="s">
        <v>946</v>
      </c>
      <c r="C274" s="50" t="s">
        <v>1153</v>
      </c>
      <c r="D274" s="52" t="s">
        <v>1154</v>
      </c>
      <c r="E274" s="21" t="s">
        <v>1790</v>
      </c>
      <c r="F274" s="63">
        <v>100</v>
      </c>
      <c r="G274" s="50" t="s">
        <v>352</v>
      </c>
      <c r="H274" s="53">
        <v>1</v>
      </c>
      <c r="I274"/>
      <c r="J274"/>
      <c r="K274" s="13" t="s">
        <v>19</v>
      </c>
      <c r="L274" s="4"/>
      <c r="M274" s="4">
        <f t="shared" si="26"/>
        <v>1</v>
      </c>
      <c r="N274"/>
      <c r="O274" s="4">
        <f t="shared" si="28"/>
        <v>0</v>
      </c>
      <c r="P274" s="28"/>
      <c r="Q274">
        <f t="shared" si="29"/>
        <v>0</v>
      </c>
      <c r="R274" s="4">
        <f t="shared" si="30"/>
        <v>0</v>
      </c>
      <c r="S274" t="str">
        <f t="shared" si="27"/>
        <v xml:space="preserve">Decoquinato - &gt; 97% Tamaño: 100 mg Marca:  - Referencia: </v>
      </c>
    </row>
    <row r="275" spans="1:21" s="3" customFormat="1" x14ac:dyDescent="0.25">
      <c r="A275" s="50" t="s">
        <v>1155</v>
      </c>
      <c r="B275" s="3" t="s">
        <v>946</v>
      </c>
      <c r="C275" s="50" t="s">
        <v>1156</v>
      </c>
      <c r="D275" s="52" t="s">
        <v>1157</v>
      </c>
      <c r="E275" s="21" t="s">
        <v>1790</v>
      </c>
      <c r="F275" s="63">
        <v>500</v>
      </c>
      <c r="G275" s="50" t="s">
        <v>352</v>
      </c>
      <c r="H275" s="53">
        <v>1</v>
      </c>
      <c r="I275"/>
      <c r="J275"/>
      <c r="K275" s="13" t="s">
        <v>19</v>
      </c>
      <c r="L275" s="4"/>
      <c r="M275" s="4">
        <f t="shared" si="26"/>
        <v>1</v>
      </c>
      <c r="N275"/>
      <c r="O275" s="4">
        <f t="shared" si="28"/>
        <v>0</v>
      </c>
      <c r="P275" s="28"/>
      <c r="Q275">
        <f t="shared" si="29"/>
        <v>0</v>
      </c>
      <c r="R275" s="4">
        <f t="shared" si="30"/>
        <v>0</v>
      </c>
      <c r="S275" t="str">
        <f t="shared" si="27"/>
        <v xml:space="preserve">Florfenicol - &gt; 97% Tamaño: 500 mg Marca:  - Referencia: </v>
      </c>
    </row>
    <row r="276" spans="1:21" s="3" customFormat="1" x14ac:dyDescent="0.25">
      <c r="A276" s="50" t="s">
        <v>1158</v>
      </c>
      <c r="B276" s="3" t="s">
        <v>946</v>
      </c>
      <c r="C276" s="50" t="s">
        <v>1159</v>
      </c>
      <c r="D276" s="52" t="s">
        <v>1160</v>
      </c>
      <c r="E276" s="61" t="s">
        <v>1792</v>
      </c>
      <c r="F276" s="63">
        <v>1000</v>
      </c>
      <c r="G276" s="50" t="s">
        <v>352</v>
      </c>
      <c r="H276" s="53">
        <v>1</v>
      </c>
      <c r="I276"/>
      <c r="J276"/>
      <c r="K276" s="13" t="s">
        <v>19</v>
      </c>
      <c r="L276" s="4"/>
      <c r="M276" s="4">
        <f t="shared" si="26"/>
        <v>1</v>
      </c>
      <c r="N276"/>
      <c r="O276" s="4">
        <f t="shared" si="28"/>
        <v>0</v>
      </c>
      <c r="P276" s="28"/>
      <c r="Q276">
        <f t="shared" si="29"/>
        <v>0</v>
      </c>
      <c r="R276" s="4">
        <f t="shared" si="30"/>
        <v>0</v>
      </c>
      <c r="S276" t="str">
        <f t="shared" si="27"/>
        <v xml:space="preserve">Lincomicina HCl - &gt; 94 % Tamaño: 1000 mg Marca:  - Referencia: </v>
      </c>
    </row>
    <row r="277" spans="1:21" s="3" customFormat="1" x14ac:dyDescent="0.25">
      <c r="A277" s="50" t="s">
        <v>1161</v>
      </c>
      <c r="B277" s="3" t="s">
        <v>946</v>
      </c>
      <c r="C277" s="50" t="s">
        <v>1162</v>
      </c>
      <c r="D277" s="52" t="s">
        <v>1163</v>
      </c>
      <c r="E277" s="61" t="s">
        <v>1793</v>
      </c>
      <c r="F277" s="63">
        <v>100</v>
      </c>
      <c r="G277" s="50" t="s">
        <v>352</v>
      </c>
      <c r="H277" s="53">
        <v>1</v>
      </c>
      <c r="I277"/>
      <c r="J277"/>
      <c r="K277" s="13" t="s">
        <v>19</v>
      </c>
      <c r="L277" s="4"/>
      <c r="M277" s="4">
        <f t="shared" si="26"/>
        <v>1</v>
      </c>
      <c r="N277"/>
      <c r="O277" s="4">
        <f t="shared" si="28"/>
        <v>0</v>
      </c>
      <c r="P277" s="28"/>
      <c r="Q277">
        <f t="shared" si="29"/>
        <v>0</v>
      </c>
      <c r="R277" s="4">
        <f t="shared" si="30"/>
        <v>0</v>
      </c>
      <c r="S277" t="str">
        <f t="shared" si="27"/>
        <v xml:space="preserve">Tilmicosina - &gt; 92 % Tamaño: 100 mg Marca:  - Referencia: </v>
      </c>
    </row>
    <row r="278" spans="1:21" s="3" customFormat="1" x14ac:dyDescent="0.25">
      <c r="A278" s="50" t="s">
        <v>1164</v>
      </c>
      <c r="B278" s="3" t="s">
        <v>946</v>
      </c>
      <c r="C278" s="50" t="s">
        <v>1165</v>
      </c>
      <c r="D278" s="52" t="s">
        <v>1166</v>
      </c>
      <c r="E278" s="21" t="s">
        <v>1790</v>
      </c>
      <c r="F278" s="63">
        <v>10</v>
      </c>
      <c r="G278" s="50" t="s">
        <v>352</v>
      </c>
      <c r="H278" s="53">
        <v>2</v>
      </c>
      <c r="I278"/>
      <c r="J278"/>
      <c r="K278" s="13" t="s">
        <v>19</v>
      </c>
      <c r="L278" s="4"/>
      <c r="M278" s="4">
        <f t="shared" si="26"/>
        <v>2</v>
      </c>
      <c r="N278"/>
      <c r="O278" s="4">
        <f t="shared" si="28"/>
        <v>0</v>
      </c>
      <c r="P278" s="28"/>
      <c r="Q278">
        <f t="shared" si="29"/>
        <v>0</v>
      </c>
      <c r="R278" s="4">
        <f t="shared" si="30"/>
        <v>0</v>
      </c>
      <c r="S278" t="str">
        <f t="shared" si="27"/>
        <v xml:space="preserve">Halofuginona HBr - &gt; 97% Tamaño: 10 mg Marca:  - Referencia: </v>
      </c>
    </row>
    <row r="279" spans="1:21" s="3" customFormat="1" x14ac:dyDescent="0.25">
      <c r="A279" s="50" t="s">
        <v>1167</v>
      </c>
      <c r="B279" s="3" t="s">
        <v>946</v>
      </c>
      <c r="C279" s="50" t="s">
        <v>1168</v>
      </c>
      <c r="D279" s="52" t="s">
        <v>1169</v>
      </c>
      <c r="E279" s="21" t="s">
        <v>1790</v>
      </c>
      <c r="F279" s="63">
        <v>125</v>
      </c>
      <c r="G279" s="50" t="s">
        <v>352</v>
      </c>
      <c r="H279" s="53">
        <v>2</v>
      </c>
      <c r="I279"/>
      <c r="J279"/>
      <c r="K279" s="13" t="s">
        <v>19</v>
      </c>
      <c r="L279" s="4"/>
      <c r="M279" s="4">
        <f t="shared" si="26"/>
        <v>2</v>
      </c>
      <c r="N279"/>
      <c r="O279" s="4">
        <f t="shared" si="28"/>
        <v>0</v>
      </c>
      <c r="P279" s="28"/>
      <c r="Q279">
        <f t="shared" si="29"/>
        <v>0</v>
      </c>
      <c r="R279" s="4">
        <f t="shared" si="30"/>
        <v>0</v>
      </c>
      <c r="S279" t="str">
        <f t="shared" si="27"/>
        <v xml:space="preserve">Narasina - &gt; 97% Tamaño: 125 mg Marca:  - Referencia: </v>
      </c>
    </row>
    <row r="280" spans="1:21" s="3" customFormat="1" x14ac:dyDescent="0.25">
      <c r="A280" s="50" t="s">
        <v>1170</v>
      </c>
      <c r="B280" s="3" t="s">
        <v>946</v>
      </c>
      <c r="C280" s="50" t="s">
        <v>1171</v>
      </c>
      <c r="D280" s="52" t="s">
        <v>1172</v>
      </c>
      <c r="E280" s="21" t="s">
        <v>1790</v>
      </c>
      <c r="F280" s="63">
        <v>100</v>
      </c>
      <c r="G280" s="50" t="s">
        <v>352</v>
      </c>
      <c r="H280" s="53">
        <v>1</v>
      </c>
      <c r="I280"/>
      <c r="J280"/>
      <c r="K280" s="13" t="s">
        <v>19</v>
      </c>
      <c r="L280" s="4"/>
      <c r="M280" s="4">
        <f t="shared" si="26"/>
        <v>1</v>
      </c>
      <c r="N280"/>
      <c r="O280" s="4">
        <f t="shared" si="28"/>
        <v>0</v>
      </c>
      <c r="P280" s="28"/>
      <c r="Q280">
        <f t="shared" si="29"/>
        <v>0</v>
      </c>
      <c r="R280" s="4">
        <f t="shared" si="30"/>
        <v>0</v>
      </c>
      <c r="S280" t="str">
        <f t="shared" si="27"/>
        <v xml:space="preserve">Flubendazol - &gt; 97% Tamaño: 100 mg Marca:  - Referencia: </v>
      </c>
    </row>
    <row r="281" spans="1:21" s="3" customFormat="1" x14ac:dyDescent="0.25">
      <c r="A281" s="50" t="s">
        <v>1173</v>
      </c>
      <c r="B281" s="3" t="s">
        <v>946</v>
      </c>
      <c r="C281" s="50" t="s">
        <v>1174</v>
      </c>
      <c r="D281" s="52" t="s">
        <v>1175</v>
      </c>
      <c r="E281" s="61" t="s">
        <v>1792</v>
      </c>
      <c r="F281" s="63">
        <v>100</v>
      </c>
      <c r="G281" s="50" t="s">
        <v>352</v>
      </c>
      <c r="H281" s="53">
        <v>1</v>
      </c>
      <c r="I281"/>
      <c r="J281"/>
      <c r="K281" s="13" t="s">
        <v>19</v>
      </c>
      <c r="L281" s="4"/>
      <c r="M281" s="4">
        <f t="shared" si="26"/>
        <v>1</v>
      </c>
      <c r="N281"/>
      <c r="O281" s="4">
        <f t="shared" si="28"/>
        <v>0</v>
      </c>
      <c r="P281" s="28"/>
      <c r="Q281">
        <f t="shared" si="29"/>
        <v>0</v>
      </c>
      <c r="R281" s="4">
        <f t="shared" si="30"/>
        <v>0</v>
      </c>
      <c r="S281" t="str">
        <f t="shared" si="27"/>
        <v xml:space="preserve">Robenidina HCl - &gt; 94 % Tamaño: 100 mg Marca:  - Referencia: </v>
      </c>
    </row>
    <row r="282" spans="1:21" s="3" customFormat="1" x14ac:dyDescent="0.25">
      <c r="A282" s="50" t="s">
        <v>1176</v>
      </c>
      <c r="B282" s="3" t="s">
        <v>946</v>
      </c>
      <c r="C282" s="50" t="s">
        <v>1177</v>
      </c>
      <c r="D282" s="52" t="s">
        <v>1178</v>
      </c>
      <c r="E282" s="21" t="s">
        <v>1790</v>
      </c>
      <c r="F282" s="63">
        <v>250</v>
      </c>
      <c r="G282" s="50" t="s">
        <v>352</v>
      </c>
      <c r="H282" s="53">
        <v>1</v>
      </c>
      <c r="I282"/>
      <c r="J282"/>
      <c r="K282" s="13" t="s">
        <v>19</v>
      </c>
      <c r="L282" s="4"/>
      <c r="M282" s="4">
        <f t="shared" si="26"/>
        <v>1</v>
      </c>
      <c r="N282"/>
      <c r="O282" s="4">
        <f t="shared" si="28"/>
        <v>0</v>
      </c>
      <c r="P282" s="28"/>
      <c r="Q282">
        <f t="shared" si="29"/>
        <v>0</v>
      </c>
      <c r="R282" s="4">
        <f t="shared" si="30"/>
        <v>0</v>
      </c>
      <c r="S282" t="str">
        <f t="shared" si="27"/>
        <v xml:space="preserve">Trimetopina - &gt; 97% Tamaño: 250 mg Marca:  - Referencia: </v>
      </c>
    </row>
    <row r="283" spans="1:21" s="3" customFormat="1" x14ac:dyDescent="0.25">
      <c r="A283" s="50" t="s">
        <v>1179</v>
      </c>
      <c r="B283" s="3" t="s">
        <v>946</v>
      </c>
      <c r="C283" s="50" t="s">
        <v>1180</v>
      </c>
      <c r="D283" s="52" t="s">
        <v>1181</v>
      </c>
      <c r="E283" s="21" t="s">
        <v>1790</v>
      </c>
      <c r="F283" s="63">
        <v>25</v>
      </c>
      <c r="G283" s="50" t="s">
        <v>352</v>
      </c>
      <c r="H283" s="53">
        <v>1</v>
      </c>
      <c r="I283"/>
      <c r="J283"/>
      <c r="K283" s="13" t="s">
        <v>19</v>
      </c>
      <c r="L283" s="4"/>
      <c r="M283" s="4">
        <f t="shared" si="26"/>
        <v>1</v>
      </c>
      <c r="N283"/>
      <c r="O283" s="4">
        <f t="shared" si="28"/>
        <v>0</v>
      </c>
      <c r="P283" s="28"/>
      <c r="Q283">
        <f t="shared" si="29"/>
        <v>0</v>
      </c>
      <c r="R283" s="4">
        <f t="shared" si="30"/>
        <v>0</v>
      </c>
      <c r="S283" t="str">
        <f t="shared" si="27"/>
        <v xml:space="preserve">Valnemulin HCl - &gt; 97% Tamaño: 25 mg Marca:  - Referencia: </v>
      </c>
    </row>
    <row r="284" spans="1:21" s="3" customFormat="1" x14ac:dyDescent="0.25">
      <c r="A284" s="50" t="s">
        <v>1182</v>
      </c>
      <c r="B284" s="3" t="s">
        <v>946</v>
      </c>
      <c r="C284" s="50" t="s">
        <v>1183</v>
      </c>
      <c r="D284" s="52" t="s">
        <v>1184</v>
      </c>
      <c r="E284" s="61" t="s">
        <v>1793</v>
      </c>
      <c r="F284" s="63">
        <v>100</v>
      </c>
      <c r="G284" s="50" t="s">
        <v>352</v>
      </c>
      <c r="H284" s="53">
        <v>1</v>
      </c>
      <c r="I284"/>
      <c r="J284"/>
      <c r="K284" s="13" t="s">
        <v>19</v>
      </c>
      <c r="L284" s="4"/>
      <c r="M284" s="4">
        <f t="shared" si="26"/>
        <v>1</v>
      </c>
      <c r="N284"/>
      <c r="O284" s="4">
        <f t="shared" si="28"/>
        <v>0</v>
      </c>
      <c r="P284" s="28"/>
      <c r="Q284">
        <f t="shared" si="29"/>
        <v>0</v>
      </c>
      <c r="R284" s="4">
        <f t="shared" si="30"/>
        <v>0</v>
      </c>
      <c r="S284" t="str">
        <f t="shared" si="27"/>
        <v xml:space="preserve">Salinomicina monosodica sal hidrato - &gt; 92 % Tamaño: 100 mg Marca:  - Referencia: </v>
      </c>
    </row>
    <row r="285" spans="1:21" s="3" customFormat="1" x14ac:dyDescent="0.25">
      <c r="A285" s="50" t="s">
        <v>1185</v>
      </c>
      <c r="B285" s="3" t="s">
        <v>946</v>
      </c>
      <c r="C285" s="50" t="s">
        <v>1186</v>
      </c>
      <c r="D285" s="52" t="s">
        <v>1187</v>
      </c>
      <c r="E285" s="61" t="s">
        <v>1792</v>
      </c>
      <c r="F285" s="63">
        <v>25</v>
      </c>
      <c r="G285" s="50" t="s">
        <v>352</v>
      </c>
      <c r="H285" s="53">
        <v>1</v>
      </c>
      <c r="I285"/>
      <c r="J285"/>
      <c r="K285" s="13" t="s">
        <v>19</v>
      </c>
      <c r="L285" s="4"/>
      <c r="M285" s="4">
        <f t="shared" si="26"/>
        <v>1</v>
      </c>
      <c r="N285"/>
      <c r="O285" s="4">
        <f t="shared" si="28"/>
        <v>0</v>
      </c>
      <c r="P285" s="28"/>
      <c r="Q285">
        <f t="shared" ref="Q285" si="31">+N285*(1-P285)</f>
        <v>0</v>
      </c>
      <c r="R285" s="4">
        <f t="shared" ref="R285" si="32">+M285*Q285</f>
        <v>0</v>
      </c>
      <c r="S285" t="str">
        <f t="shared" si="27"/>
        <v xml:space="preserve">Lasalocid A sodium - &gt; 94 % Tamaño: 25 mg Marca:  - Referencia: </v>
      </c>
    </row>
    <row r="286" spans="1:21" s="3" customFormat="1" x14ac:dyDescent="0.25">
      <c r="A286" s="50" t="s">
        <v>1188</v>
      </c>
      <c r="B286" s="3" t="s">
        <v>946</v>
      </c>
      <c r="C286" s="50" t="s">
        <v>1189</v>
      </c>
      <c r="D286" s="52" t="s">
        <v>1187</v>
      </c>
      <c r="E286" s="51" t="s">
        <v>1190</v>
      </c>
      <c r="F286" s="63">
        <v>1</v>
      </c>
      <c r="G286" s="50" t="s">
        <v>105</v>
      </c>
      <c r="H286" s="53">
        <v>10</v>
      </c>
      <c r="I286"/>
      <c r="J286"/>
      <c r="K286" s="13" t="s">
        <v>19</v>
      </c>
      <c r="L286" s="4"/>
      <c r="M286" s="4">
        <f t="shared" si="26"/>
        <v>10</v>
      </c>
      <c r="N286"/>
      <c r="O286" s="4">
        <f ca="1">+M286*+O205:O286</f>
        <v>0</v>
      </c>
      <c r="P286" s="28"/>
      <c r="Q286">
        <f t="shared" si="29"/>
        <v>0</v>
      </c>
      <c r="R286" s="4">
        <f t="shared" si="30"/>
        <v>0</v>
      </c>
      <c r="S286" t="str">
        <f t="shared" si="27"/>
        <v xml:space="preserve">Lasalocid A sodium salt "100 ppm" en acetonitrilo - 0,1 mg/ml Tamaño: 1 mL Marca:  - Referencia: </v>
      </c>
    </row>
    <row r="287" spans="1:21" s="3" customFormat="1" x14ac:dyDescent="0.25">
      <c r="A287" s="3" t="s">
        <v>1191</v>
      </c>
      <c r="B287" s="3" t="s">
        <v>1192</v>
      </c>
      <c r="C287" s="3" t="s">
        <v>1193</v>
      </c>
      <c r="D287" s="6" t="s">
        <v>1194</v>
      </c>
      <c r="E287" s="21" t="s">
        <v>1790</v>
      </c>
      <c r="F287" s="67">
        <v>5</v>
      </c>
      <c r="G287" s="3" t="s">
        <v>352</v>
      </c>
      <c r="H287" s="3">
        <v>1</v>
      </c>
      <c r="I287"/>
      <c r="J287"/>
      <c r="K287" s="13" t="s">
        <v>19</v>
      </c>
      <c r="L287" s="4"/>
      <c r="M287" s="4">
        <f t="shared" si="26"/>
        <v>1</v>
      </c>
      <c r="N287"/>
      <c r="O287" s="4">
        <f>+M287*N287</f>
        <v>0</v>
      </c>
      <c r="P287" s="28"/>
      <c r="Q287">
        <f t="shared" si="29"/>
        <v>0</v>
      </c>
      <c r="R287" s="4">
        <f t="shared" si="30"/>
        <v>0</v>
      </c>
      <c r="S287" t="str">
        <f t="shared" si="27"/>
        <v xml:space="preserve">Aflatoxina B1 - &gt; 97% Tamaño: 5 mg Marca:  - Referencia: </v>
      </c>
      <c r="T287"/>
      <c r="U287"/>
    </row>
    <row r="288" spans="1:21" s="3" customFormat="1" x14ac:dyDescent="0.25">
      <c r="A288" s="3" t="s">
        <v>1195</v>
      </c>
      <c r="B288" s="3" t="s">
        <v>1192</v>
      </c>
      <c r="C288" s="3" t="s">
        <v>1196</v>
      </c>
      <c r="D288" s="6" t="s">
        <v>1197</v>
      </c>
      <c r="E288" s="21" t="s">
        <v>1790</v>
      </c>
      <c r="F288" s="67">
        <v>10</v>
      </c>
      <c r="G288" s="3" t="s">
        <v>352</v>
      </c>
      <c r="H288" s="3">
        <v>1</v>
      </c>
      <c r="K288" s="13" t="s">
        <v>19</v>
      </c>
      <c r="L288" s="4"/>
      <c r="M288" s="4">
        <f t="shared" si="26"/>
        <v>1</v>
      </c>
      <c r="N288"/>
      <c r="O288" s="4">
        <f t="shared" ref="O288:O308" si="33">+M288*N288</f>
        <v>0</v>
      </c>
      <c r="P288" s="28"/>
      <c r="Q288">
        <f t="shared" ref="Q288:Q308" si="34">+N288*(1-P288)</f>
        <v>0</v>
      </c>
      <c r="R288" s="4">
        <f t="shared" ref="R288:R308" si="35">+M288*Q288</f>
        <v>0</v>
      </c>
      <c r="S288" t="str">
        <f t="shared" si="27"/>
        <v xml:space="preserve">Aflatoxina B2 - &gt; 97% Tamaño: 10 mg Marca:  - Referencia: </v>
      </c>
      <c r="U288"/>
    </row>
    <row r="289" spans="1:21" s="3" customFormat="1" x14ac:dyDescent="0.25">
      <c r="A289" s="3" t="s">
        <v>1198</v>
      </c>
      <c r="B289" s="3" t="s">
        <v>1192</v>
      </c>
      <c r="C289" s="3" t="s">
        <v>1199</v>
      </c>
      <c r="D289" s="6" t="s">
        <v>1200</v>
      </c>
      <c r="E289" s="21" t="s">
        <v>1790</v>
      </c>
      <c r="F289" s="67">
        <v>10</v>
      </c>
      <c r="G289" s="3" t="s">
        <v>352</v>
      </c>
      <c r="H289" s="3">
        <v>1</v>
      </c>
      <c r="K289" s="13" t="s">
        <v>19</v>
      </c>
      <c r="L289" s="4"/>
      <c r="M289" s="4">
        <f t="shared" si="26"/>
        <v>1</v>
      </c>
      <c r="N289"/>
      <c r="O289" s="4">
        <f t="shared" si="33"/>
        <v>0</v>
      </c>
      <c r="P289" s="28"/>
      <c r="Q289">
        <f t="shared" si="34"/>
        <v>0</v>
      </c>
      <c r="R289" s="4">
        <f t="shared" si="35"/>
        <v>0</v>
      </c>
      <c r="S289" t="str">
        <f t="shared" si="27"/>
        <v xml:space="preserve">Aflatoxina G1 - &gt; 97% Tamaño: 10 mg Marca:  - Referencia: </v>
      </c>
      <c r="U289"/>
    </row>
    <row r="290" spans="1:21" s="3" customFormat="1" x14ac:dyDescent="0.25">
      <c r="A290" s="3" t="s">
        <v>1201</v>
      </c>
      <c r="B290" s="3" t="s">
        <v>1192</v>
      </c>
      <c r="C290" s="3" t="s">
        <v>1202</v>
      </c>
      <c r="D290" s="6" t="s">
        <v>1203</v>
      </c>
      <c r="E290" s="61" t="s">
        <v>1792</v>
      </c>
      <c r="F290" s="67">
        <v>5</v>
      </c>
      <c r="G290" s="3" t="s">
        <v>352</v>
      </c>
      <c r="H290" s="3">
        <v>1</v>
      </c>
      <c r="K290" s="13" t="s">
        <v>19</v>
      </c>
      <c r="L290" s="4"/>
      <c r="M290" s="4">
        <f t="shared" si="26"/>
        <v>1</v>
      </c>
      <c r="N290"/>
      <c r="O290" s="4">
        <f t="shared" si="33"/>
        <v>0</v>
      </c>
      <c r="P290" s="28"/>
      <c r="Q290">
        <f t="shared" si="34"/>
        <v>0</v>
      </c>
      <c r="R290" s="4">
        <f t="shared" si="35"/>
        <v>0</v>
      </c>
      <c r="S290" t="str">
        <f t="shared" si="27"/>
        <v xml:space="preserve">Aflatoxina G2 - &gt; 94 % Tamaño: 5 mg Marca:  - Referencia: </v>
      </c>
      <c r="U290"/>
    </row>
    <row r="291" spans="1:21" s="3" customFormat="1" x14ac:dyDescent="0.25">
      <c r="A291" s="3" t="s">
        <v>1204</v>
      </c>
      <c r="B291" s="3" t="s">
        <v>1192</v>
      </c>
      <c r="C291" s="3" t="s">
        <v>1205</v>
      </c>
      <c r="D291" s="6" t="s">
        <v>1206</v>
      </c>
      <c r="E291" s="21" t="s">
        <v>1790</v>
      </c>
      <c r="F291" s="67">
        <v>5</v>
      </c>
      <c r="G291" s="3" t="s">
        <v>352</v>
      </c>
      <c r="H291" s="3">
        <v>1</v>
      </c>
      <c r="K291" s="13" t="s">
        <v>19</v>
      </c>
      <c r="L291" s="4"/>
      <c r="M291" s="4">
        <f t="shared" si="26"/>
        <v>1</v>
      </c>
      <c r="N291"/>
      <c r="O291" s="4">
        <f t="shared" si="33"/>
        <v>0</v>
      </c>
      <c r="P291" s="28"/>
      <c r="Q291">
        <f t="shared" si="34"/>
        <v>0</v>
      </c>
      <c r="R291" s="4">
        <f t="shared" si="35"/>
        <v>0</v>
      </c>
      <c r="S291" t="str">
        <f t="shared" si="27"/>
        <v xml:space="preserve">Ocratoxina A - &gt; 97% Tamaño: 5 mg Marca:  - Referencia: </v>
      </c>
      <c r="U291"/>
    </row>
    <row r="292" spans="1:21" s="3" customFormat="1" x14ac:dyDescent="0.25">
      <c r="A292" s="3" t="s">
        <v>1207</v>
      </c>
      <c r="B292" s="3" t="s">
        <v>1192</v>
      </c>
      <c r="C292" s="3" t="s">
        <v>1208</v>
      </c>
      <c r="D292" s="6" t="s">
        <v>1209</v>
      </c>
      <c r="E292" s="21" t="s">
        <v>1790</v>
      </c>
      <c r="F292" s="67">
        <v>5</v>
      </c>
      <c r="G292" s="3" t="s">
        <v>352</v>
      </c>
      <c r="H292" s="3">
        <v>1</v>
      </c>
      <c r="K292" s="13" t="s">
        <v>19</v>
      </c>
      <c r="L292" s="4"/>
      <c r="M292" s="4">
        <f t="shared" si="26"/>
        <v>1</v>
      </c>
      <c r="N292"/>
      <c r="O292" s="4">
        <f t="shared" si="33"/>
        <v>0</v>
      </c>
      <c r="P292" s="28"/>
      <c r="Q292">
        <f t="shared" si="34"/>
        <v>0</v>
      </c>
      <c r="R292" s="4">
        <f t="shared" si="35"/>
        <v>0</v>
      </c>
      <c r="S292" t="str">
        <f t="shared" si="27"/>
        <v xml:space="preserve">Deoxinivalenol - &gt; 97% Tamaño: 5 mg Marca:  - Referencia: </v>
      </c>
      <c r="U292"/>
    </row>
    <row r="293" spans="1:21" s="3" customFormat="1" x14ac:dyDescent="0.25">
      <c r="A293" s="3" t="s">
        <v>1210</v>
      </c>
      <c r="B293" s="3" t="s">
        <v>1192</v>
      </c>
      <c r="C293" s="3" t="s">
        <v>1211</v>
      </c>
      <c r="D293" s="6" t="s">
        <v>1212</v>
      </c>
      <c r="E293" s="21" t="s">
        <v>1790</v>
      </c>
      <c r="F293" s="67">
        <v>5</v>
      </c>
      <c r="G293" s="3" t="s">
        <v>352</v>
      </c>
      <c r="H293" s="3">
        <v>1</v>
      </c>
      <c r="K293" s="13" t="s">
        <v>19</v>
      </c>
      <c r="L293" s="4"/>
      <c r="M293" s="4">
        <f t="shared" si="26"/>
        <v>1</v>
      </c>
      <c r="N293"/>
      <c r="O293" s="4">
        <f t="shared" si="33"/>
        <v>0</v>
      </c>
      <c r="P293" s="28"/>
      <c r="Q293">
        <f t="shared" si="34"/>
        <v>0</v>
      </c>
      <c r="R293" s="4">
        <f t="shared" si="35"/>
        <v>0</v>
      </c>
      <c r="S293" t="str">
        <f t="shared" si="27"/>
        <v xml:space="preserve">Zearalenona - &gt; 97% Tamaño: 5 mg Marca:  - Referencia: </v>
      </c>
      <c r="U293"/>
    </row>
    <row r="294" spans="1:21" s="3" customFormat="1" x14ac:dyDescent="0.25">
      <c r="A294" s="3" t="s">
        <v>1213</v>
      </c>
      <c r="B294" s="3" t="s">
        <v>1192</v>
      </c>
      <c r="C294" s="3" t="s">
        <v>1214</v>
      </c>
      <c r="D294" s="6" t="s">
        <v>1215</v>
      </c>
      <c r="E294" s="21" t="s">
        <v>1790</v>
      </c>
      <c r="F294" s="67">
        <v>25</v>
      </c>
      <c r="G294" s="3" t="s">
        <v>352</v>
      </c>
      <c r="H294" s="3">
        <v>1</v>
      </c>
      <c r="K294" s="13" t="s">
        <v>19</v>
      </c>
      <c r="L294" s="4"/>
      <c r="M294" s="4">
        <f t="shared" si="26"/>
        <v>1</v>
      </c>
      <c r="N294"/>
      <c r="O294" s="4">
        <f t="shared" si="33"/>
        <v>0</v>
      </c>
      <c r="P294" s="28"/>
      <c r="Q294">
        <f t="shared" si="34"/>
        <v>0</v>
      </c>
      <c r="R294" s="4">
        <f t="shared" si="35"/>
        <v>0</v>
      </c>
      <c r="S294" t="str">
        <f t="shared" si="27"/>
        <v xml:space="preserve">Toxina T-2 - &gt; 97% Tamaño: 25 mg Marca:  - Referencia: </v>
      </c>
      <c r="U294"/>
    </row>
    <row r="295" spans="1:21" s="3" customFormat="1" x14ac:dyDescent="0.25">
      <c r="A295" s="3" t="s">
        <v>1216</v>
      </c>
      <c r="B295" s="3" t="s">
        <v>1192</v>
      </c>
      <c r="C295" s="3" t="s">
        <v>1217</v>
      </c>
      <c r="D295" s="6" t="s">
        <v>1218</v>
      </c>
      <c r="E295" s="21" t="s">
        <v>1790</v>
      </c>
      <c r="F295" s="67">
        <v>5</v>
      </c>
      <c r="G295" s="3" t="s">
        <v>352</v>
      </c>
      <c r="H295" s="3">
        <v>1</v>
      </c>
      <c r="K295" s="13" t="s">
        <v>19</v>
      </c>
      <c r="L295" s="4"/>
      <c r="M295" s="4">
        <f t="shared" si="26"/>
        <v>1</v>
      </c>
      <c r="N295"/>
      <c r="O295" s="4">
        <f t="shared" si="33"/>
        <v>0</v>
      </c>
      <c r="P295" s="28"/>
      <c r="Q295">
        <f t="shared" si="34"/>
        <v>0</v>
      </c>
      <c r="R295" s="4">
        <f t="shared" si="35"/>
        <v>0</v>
      </c>
      <c r="S295" t="str">
        <f t="shared" si="27"/>
        <v xml:space="preserve">Toxina HT-2 - &gt; 97% Tamaño: 5 mg Marca:  - Referencia: </v>
      </c>
      <c r="U295"/>
    </row>
    <row r="296" spans="1:21" s="3" customFormat="1" x14ac:dyDescent="0.25">
      <c r="A296" s="3" t="s">
        <v>1219</v>
      </c>
      <c r="B296" s="3" t="s">
        <v>1192</v>
      </c>
      <c r="C296" s="3" t="s">
        <v>1220</v>
      </c>
      <c r="D296" s="6" t="s">
        <v>1221</v>
      </c>
      <c r="E296" s="21" t="s">
        <v>1790</v>
      </c>
      <c r="F296" s="67">
        <v>10</v>
      </c>
      <c r="G296" s="3" t="s">
        <v>352</v>
      </c>
      <c r="H296" s="3">
        <v>1</v>
      </c>
      <c r="K296" s="13" t="s">
        <v>19</v>
      </c>
      <c r="L296" s="4"/>
      <c r="M296" s="4">
        <f t="shared" si="26"/>
        <v>1</v>
      </c>
      <c r="N296"/>
      <c r="O296" s="4">
        <f t="shared" si="33"/>
        <v>0</v>
      </c>
      <c r="P296" s="28"/>
      <c r="Q296">
        <f t="shared" si="34"/>
        <v>0</v>
      </c>
      <c r="R296" s="4">
        <f t="shared" si="35"/>
        <v>0</v>
      </c>
      <c r="S296" t="str">
        <f t="shared" si="27"/>
        <v xml:space="preserve">Fumonisina B1 - &gt; 97% Tamaño: 10 mg Marca:  - Referencia: </v>
      </c>
      <c r="U296"/>
    </row>
    <row r="297" spans="1:21" s="3" customFormat="1" x14ac:dyDescent="0.25">
      <c r="A297" s="3" t="s">
        <v>1222</v>
      </c>
      <c r="B297" s="3" t="s">
        <v>1192</v>
      </c>
      <c r="C297" s="3" t="s">
        <v>1223</v>
      </c>
      <c r="D297" s="6" t="s">
        <v>1224</v>
      </c>
      <c r="E297" s="61" t="s">
        <v>1791</v>
      </c>
      <c r="F297" s="79">
        <v>0.5</v>
      </c>
      <c r="G297" s="3" t="s">
        <v>352</v>
      </c>
      <c r="H297" s="3">
        <v>1</v>
      </c>
      <c r="K297" s="13" t="s">
        <v>19</v>
      </c>
      <c r="L297" s="4"/>
      <c r="M297" s="4">
        <f t="shared" si="26"/>
        <v>1</v>
      </c>
      <c r="N297"/>
      <c r="O297" s="4">
        <f t="shared" si="33"/>
        <v>0</v>
      </c>
      <c r="P297" s="28"/>
      <c r="Q297">
        <f t="shared" si="34"/>
        <v>0</v>
      </c>
      <c r="R297" s="4">
        <f t="shared" si="35"/>
        <v>0</v>
      </c>
      <c r="S297" t="str">
        <f t="shared" si="27"/>
        <v xml:space="preserve">Fumonisina B2 - &gt; 95% Tamaño: 0,5 mg Marca:  - Referencia: </v>
      </c>
      <c r="U297"/>
    </row>
    <row r="298" spans="1:21" s="3" customFormat="1" x14ac:dyDescent="0.25">
      <c r="A298" s="3" t="s">
        <v>1225</v>
      </c>
      <c r="B298" s="3" t="s">
        <v>1192</v>
      </c>
      <c r="C298" s="3" t="s">
        <v>1226</v>
      </c>
      <c r="D298" s="6" t="s">
        <v>1228</v>
      </c>
      <c r="E298" s="3" t="s">
        <v>1227</v>
      </c>
      <c r="F298" s="67">
        <v>1</v>
      </c>
      <c r="G298" s="3" t="s">
        <v>149</v>
      </c>
      <c r="H298" s="3">
        <v>2</v>
      </c>
      <c r="K298" s="13" t="s">
        <v>19</v>
      </c>
      <c r="L298" s="4"/>
      <c r="M298" s="4">
        <f t="shared" si="26"/>
        <v>2</v>
      </c>
      <c r="N298"/>
      <c r="O298" s="4">
        <f t="shared" si="33"/>
        <v>0</v>
      </c>
      <c r="P298" s="28"/>
      <c r="Q298">
        <f t="shared" si="34"/>
        <v>0</v>
      </c>
      <c r="R298" s="4">
        <f t="shared" si="35"/>
        <v>0</v>
      </c>
      <c r="S298" t="str">
        <f t="shared" si="27"/>
        <v xml:space="preserve">13C17-Aflatoxina B1 - 0.5 µg/ml Tamaño: 1 ml Marca:  - Referencia: </v>
      </c>
      <c r="U298"/>
    </row>
    <row r="299" spans="1:21" s="3" customFormat="1" x14ac:dyDescent="0.25">
      <c r="A299" s="3" t="s">
        <v>1229</v>
      </c>
      <c r="B299" s="3" t="s">
        <v>1192</v>
      </c>
      <c r="C299" s="3" t="s">
        <v>1230</v>
      </c>
      <c r="D299" s="6" t="s">
        <v>1231</v>
      </c>
      <c r="E299" s="3" t="s">
        <v>1227</v>
      </c>
      <c r="F299" s="67">
        <v>1</v>
      </c>
      <c r="G299" s="3" t="s">
        <v>149</v>
      </c>
      <c r="H299" s="3">
        <v>2</v>
      </c>
      <c r="K299" s="13" t="s">
        <v>19</v>
      </c>
      <c r="L299" s="4"/>
      <c r="M299" s="4">
        <f t="shared" si="26"/>
        <v>2</v>
      </c>
      <c r="N299"/>
      <c r="O299" s="4">
        <f t="shared" si="33"/>
        <v>0</v>
      </c>
      <c r="P299" s="28"/>
      <c r="Q299">
        <f t="shared" si="34"/>
        <v>0</v>
      </c>
      <c r="R299" s="4">
        <f t="shared" si="35"/>
        <v>0</v>
      </c>
      <c r="S299" t="str">
        <f t="shared" si="27"/>
        <v xml:space="preserve">13C17-Aflatoxina B2 - 0.5 µg/ml Tamaño: 1 ml Marca:  - Referencia: </v>
      </c>
      <c r="U299"/>
    </row>
    <row r="300" spans="1:21" s="3" customFormat="1" x14ac:dyDescent="0.25">
      <c r="A300" s="3" t="s">
        <v>1232</v>
      </c>
      <c r="B300" s="3" t="s">
        <v>1192</v>
      </c>
      <c r="C300" s="3" t="s">
        <v>1233</v>
      </c>
      <c r="D300" s="6" t="s">
        <v>1234</v>
      </c>
      <c r="E300" s="3" t="s">
        <v>1227</v>
      </c>
      <c r="F300" s="67">
        <v>1</v>
      </c>
      <c r="G300" s="3" t="s">
        <v>149</v>
      </c>
      <c r="H300" s="3">
        <v>2</v>
      </c>
      <c r="K300" s="13" t="s">
        <v>19</v>
      </c>
      <c r="L300" s="4"/>
      <c r="M300" s="4">
        <f t="shared" si="26"/>
        <v>2</v>
      </c>
      <c r="N300"/>
      <c r="O300" s="4">
        <f t="shared" si="33"/>
        <v>0</v>
      </c>
      <c r="P300" s="28"/>
      <c r="Q300">
        <f t="shared" si="34"/>
        <v>0</v>
      </c>
      <c r="R300" s="4">
        <f t="shared" si="35"/>
        <v>0</v>
      </c>
      <c r="S300" t="str">
        <f t="shared" si="27"/>
        <v xml:space="preserve">13C17-Aflatoxina G1 - 0.5 µg/ml Tamaño: 1 ml Marca:  - Referencia: </v>
      </c>
      <c r="U300"/>
    </row>
    <row r="301" spans="1:21" s="3" customFormat="1" x14ac:dyDescent="0.25">
      <c r="A301" s="3" t="s">
        <v>1235</v>
      </c>
      <c r="B301" s="3" t="s">
        <v>1192</v>
      </c>
      <c r="C301" s="3" t="s">
        <v>1236</v>
      </c>
      <c r="D301" s="6" t="s">
        <v>1237</v>
      </c>
      <c r="E301" s="3" t="s">
        <v>1227</v>
      </c>
      <c r="F301" s="67">
        <v>1</v>
      </c>
      <c r="G301" s="3" t="s">
        <v>149</v>
      </c>
      <c r="H301" s="3">
        <v>2</v>
      </c>
      <c r="K301" s="13" t="s">
        <v>19</v>
      </c>
      <c r="L301" s="4"/>
      <c r="M301" s="4">
        <f t="shared" si="26"/>
        <v>2</v>
      </c>
      <c r="N301"/>
      <c r="O301" s="4">
        <f t="shared" si="33"/>
        <v>0</v>
      </c>
      <c r="P301" s="28"/>
      <c r="Q301">
        <f t="shared" si="34"/>
        <v>0</v>
      </c>
      <c r="R301" s="4">
        <f t="shared" si="35"/>
        <v>0</v>
      </c>
      <c r="S301" t="str">
        <f t="shared" si="27"/>
        <v xml:space="preserve">13C17-Aflatoxina G2 - 0.5 µg/ml Tamaño: 1 ml Marca:  - Referencia: </v>
      </c>
      <c r="U301"/>
    </row>
    <row r="302" spans="1:21" s="3" customFormat="1" x14ac:dyDescent="0.25">
      <c r="A302" s="3" t="s">
        <v>1238</v>
      </c>
      <c r="B302" s="3" t="s">
        <v>1192</v>
      </c>
      <c r="C302" s="3" t="s">
        <v>1239</v>
      </c>
      <c r="D302" s="6" t="s">
        <v>1241</v>
      </c>
      <c r="E302" s="3" t="s">
        <v>1240</v>
      </c>
      <c r="F302" s="67">
        <v>1</v>
      </c>
      <c r="G302" s="3" t="s">
        <v>149</v>
      </c>
      <c r="H302" s="3">
        <v>2</v>
      </c>
      <c r="K302" s="13" t="s">
        <v>19</v>
      </c>
      <c r="L302" s="4"/>
      <c r="M302" s="4">
        <f t="shared" si="26"/>
        <v>2</v>
      </c>
      <c r="N302"/>
      <c r="O302" s="4">
        <f t="shared" si="33"/>
        <v>0</v>
      </c>
      <c r="P302" s="28"/>
      <c r="Q302">
        <f t="shared" si="34"/>
        <v>0</v>
      </c>
      <c r="R302" s="4">
        <f t="shared" si="35"/>
        <v>0</v>
      </c>
      <c r="S302" t="str">
        <f t="shared" si="27"/>
        <v xml:space="preserve">13C29-Ocratoxina A - 10 µg/ml Tamaño: 1 ml Marca:  - Referencia: </v>
      </c>
      <c r="U302"/>
    </row>
    <row r="303" spans="1:21" s="3" customFormat="1" x14ac:dyDescent="0.25">
      <c r="A303" s="3" t="s">
        <v>1242</v>
      </c>
      <c r="B303" s="3" t="s">
        <v>1192</v>
      </c>
      <c r="C303" s="3" t="s">
        <v>1243</v>
      </c>
      <c r="D303" s="6" t="s">
        <v>1245</v>
      </c>
      <c r="E303" s="3" t="s">
        <v>1244</v>
      </c>
      <c r="F303" s="67">
        <v>1</v>
      </c>
      <c r="G303" s="3" t="s">
        <v>149</v>
      </c>
      <c r="H303" s="3">
        <v>2</v>
      </c>
      <c r="K303" s="13" t="s">
        <v>19</v>
      </c>
      <c r="L303" s="4"/>
      <c r="M303" s="4">
        <f t="shared" si="26"/>
        <v>2</v>
      </c>
      <c r="N303"/>
      <c r="O303" s="4">
        <f t="shared" si="33"/>
        <v>0</v>
      </c>
      <c r="P303" s="28"/>
      <c r="Q303">
        <f t="shared" si="34"/>
        <v>0</v>
      </c>
      <c r="R303" s="4">
        <f t="shared" si="35"/>
        <v>0</v>
      </c>
      <c r="S303" t="str">
        <f t="shared" si="27"/>
        <v xml:space="preserve">13C18-Zearalenona - 25 µg/ml Tamaño: 1 ml Marca:  - Referencia: </v>
      </c>
      <c r="U303"/>
    </row>
    <row r="304" spans="1:21" s="3" customFormat="1" x14ac:dyDescent="0.25">
      <c r="A304" s="3" t="s">
        <v>1246</v>
      </c>
      <c r="B304" s="3" t="s">
        <v>1192</v>
      </c>
      <c r="C304" s="3" t="s">
        <v>1247</v>
      </c>
      <c r="D304" s="6" t="s">
        <v>1248</v>
      </c>
      <c r="E304" s="3" t="s">
        <v>1244</v>
      </c>
      <c r="F304" s="67">
        <v>1</v>
      </c>
      <c r="G304" s="3" t="s">
        <v>149</v>
      </c>
      <c r="H304" s="3">
        <v>2</v>
      </c>
      <c r="K304" s="13" t="s">
        <v>19</v>
      </c>
      <c r="L304" s="4"/>
      <c r="M304" s="4">
        <f t="shared" si="26"/>
        <v>2</v>
      </c>
      <c r="N304"/>
      <c r="O304" s="4">
        <f t="shared" si="33"/>
        <v>0</v>
      </c>
      <c r="P304" s="28"/>
      <c r="Q304">
        <f t="shared" si="34"/>
        <v>0</v>
      </c>
      <c r="R304" s="4">
        <f t="shared" si="35"/>
        <v>0</v>
      </c>
      <c r="S304" t="str">
        <f t="shared" si="27"/>
        <v xml:space="preserve">13C15-Deoxinivalenol - 25 µg/ml Tamaño: 1 ml Marca:  - Referencia: </v>
      </c>
      <c r="U304"/>
    </row>
    <row r="305" spans="1:21" s="3" customFormat="1" x14ac:dyDescent="0.25">
      <c r="A305" s="3" t="s">
        <v>1249</v>
      </c>
      <c r="B305" s="3" t="s">
        <v>1192</v>
      </c>
      <c r="C305" s="3" t="s">
        <v>1250</v>
      </c>
      <c r="D305" s="6" t="s">
        <v>1215</v>
      </c>
      <c r="E305" s="3" t="s">
        <v>1244</v>
      </c>
      <c r="F305" s="67">
        <v>1</v>
      </c>
      <c r="G305" s="3" t="s">
        <v>149</v>
      </c>
      <c r="H305" s="3">
        <v>2</v>
      </c>
      <c r="K305" s="13" t="s">
        <v>19</v>
      </c>
      <c r="L305" s="4"/>
      <c r="M305" s="4">
        <f t="shared" si="26"/>
        <v>2</v>
      </c>
      <c r="N305"/>
      <c r="O305" s="4">
        <f t="shared" si="33"/>
        <v>0</v>
      </c>
      <c r="P305" s="28"/>
      <c r="Q305">
        <f t="shared" si="34"/>
        <v>0</v>
      </c>
      <c r="R305" s="4">
        <f t="shared" si="35"/>
        <v>0</v>
      </c>
      <c r="S305" t="str">
        <f t="shared" si="27"/>
        <v xml:space="preserve">13C24-T2 - 25 µg/ml Tamaño: 1 ml Marca:  - Referencia: </v>
      </c>
      <c r="U305"/>
    </row>
    <row r="306" spans="1:21" s="3" customFormat="1" x14ac:dyDescent="0.25">
      <c r="A306" s="3" t="s">
        <v>1251</v>
      </c>
      <c r="B306" s="3" t="s">
        <v>1192</v>
      </c>
      <c r="C306" s="3" t="s">
        <v>1252</v>
      </c>
      <c r="D306" s="6" t="s">
        <v>1253</v>
      </c>
      <c r="E306" s="3" t="s">
        <v>1244</v>
      </c>
      <c r="F306" s="67">
        <v>1</v>
      </c>
      <c r="G306" s="3" t="s">
        <v>149</v>
      </c>
      <c r="H306" s="3">
        <v>2</v>
      </c>
      <c r="K306" s="13" t="s">
        <v>19</v>
      </c>
      <c r="L306" s="4"/>
      <c r="M306" s="4">
        <f t="shared" si="26"/>
        <v>2</v>
      </c>
      <c r="N306"/>
      <c r="O306" s="4">
        <f t="shared" si="33"/>
        <v>0</v>
      </c>
      <c r="P306" s="28"/>
      <c r="Q306">
        <f t="shared" si="34"/>
        <v>0</v>
      </c>
      <c r="R306" s="4">
        <f t="shared" si="35"/>
        <v>0</v>
      </c>
      <c r="S306" t="str">
        <f t="shared" si="27"/>
        <v xml:space="preserve">13C22-HT2 - 25 µg/ml Tamaño: 1 ml Marca:  - Referencia: </v>
      </c>
      <c r="U306"/>
    </row>
    <row r="307" spans="1:21" s="3" customFormat="1" x14ac:dyDescent="0.25">
      <c r="A307" s="3" t="s">
        <v>1254</v>
      </c>
      <c r="B307" s="3" t="s">
        <v>1192</v>
      </c>
      <c r="C307" s="3" t="s">
        <v>1255</v>
      </c>
      <c r="D307" s="6" t="s">
        <v>1256</v>
      </c>
      <c r="E307" s="3" t="s">
        <v>1244</v>
      </c>
      <c r="F307" s="67">
        <v>1</v>
      </c>
      <c r="G307" s="3" t="s">
        <v>149</v>
      </c>
      <c r="H307" s="3">
        <v>2</v>
      </c>
      <c r="K307" s="13" t="s">
        <v>19</v>
      </c>
      <c r="L307" s="4"/>
      <c r="M307" s="4">
        <f t="shared" si="26"/>
        <v>2</v>
      </c>
      <c r="N307"/>
      <c r="O307" s="4">
        <f t="shared" si="33"/>
        <v>0</v>
      </c>
      <c r="P307" s="28"/>
      <c r="Q307">
        <f t="shared" si="34"/>
        <v>0</v>
      </c>
      <c r="R307" s="4">
        <f t="shared" si="35"/>
        <v>0</v>
      </c>
      <c r="S307" t="str">
        <f t="shared" si="27"/>
        <v xml:space="preserve">13C34-Fumonisina B1 - 25 µg/ml Tamaño: 1 ml Marca:  - Referencia: </v>
      </c>
      <c r="U307"/>
    </row>
    <row r="308" spans="1:21" s="3" customFormat="1" x14ac:dyDescent="0.25">
      <c r="A308" s="3" t="s">
        <v>1257</v>
      </c>
      <c r="B308" s="3" t="s">
        <v>1192</v>
      </c>
      <c r="C308" s="3" t="s">
        <v>1258</v>
      </c>
      <c r="D308" s="6" t="s">
        <v>1259</v>
      </c>
      <c r="E308" s="3" t="s">
        <v>1240</v>
      </c>
      <c r="F308" s="67">
        <v>1</v>
      </c>
      <c r="G308" s="3" t="s">
        <v>149</v>
      </c>
      <c r="H308" s="3">
        <v>2</v>
      </c>
      <c r="K308" s="13" t="s">
        <v>19</v>
      </c>
      <c r="L308" s="4"/>
      <c r="M308" s="4">
        <f t="shared" si="26"/>
        <v>2</v>
      </c>
      <c r="N308"/>
      <c r="O308" s="4">
        <f t="shared" si="33"/>
        <v>0</v>
      </c>
      <c r="P308" s="28"/>
      <c r="Q308">
        <f t="shared" si="34"/>
        <v>0</v>
      </c>
      <c r="R308" s="4">
        <f t="shared" si="35"/>
        <v>0</v>
      </c>
      <c r="S308" t="str">
        <f t="shared" si="27"/>
        <v xml:space="preserve">13C34-Fumonisina B2 - 10 µg/ml Tamaño: 1 ml Marca:  - Referencia: </v>
      </c>
      <c r="U308"/>
    </row>
    <row r="309" spans="1:21" s="3" customFormat="1" x14ac:dyDescent="0.25">
      <c r="A309" s="3" t="s">
        <v>1260</v>
      </c>
      <c r="B309" s="3" t="s">
        <v>1261</v>
      </c>
      <c r="C309" s="3" t="s">
        <v>1262</v>
      </c>
      <c r="D309" s="6" t="s">
        <v>1264</v>
      </c>
      <c r="E309" s="3" t="s">
        <v>1263</v>
      </c>
      <c r="F309" s="67">
        <v>1</v>
      </c>
      <c r="G309" s="3" t="s">
        <v>149</v>
      </c>
      <c r="H309" s="3">
        <v>1</v>
      </c>
      <c r="I309"/>
      <c r="J309"/>
      <c r="K309" s="13" t="s">
        <v>19</v>
      </c>
      <c r="L309" s="4"/>
      <c r="M309" s="4">
        <f t="shared" si="26"/>
        <v>1</v>
      </c>
      <c r="N309"/>
      <c r="O309" s="4">
        <f t="shared" ref="O309:O338" si="36">+M309*N309</f>
        <v>0</v>
      </c>
      <c r="P309" s="28"/>
      <c r="Q309">
        <f t="shared" ref="Q309:Q338" si="37">+N309*(1-P309)</f>
        <v>0</v>
      </c>
      <c r="R309" s="4">
        <f t="shared" ref="R309:R338" si="38">+M309*Q309</f>
        <v>0</v>
      </c>
      <c r="S309" t="str">
        <f t="shared" si="27"/>
        <v xml:space="preserve">6-acetilmorfina en solución 1 mg/ml - 1000 mg/l Tamaño: 1 ml Marca:  - Referencia: </v>
      </c>
      <c r="T309"/>
      <c r="U309"/>
    </row>
    <row r="310" spans="1:21" s="3" customFormat="1" x14ac:dyDescent="0.25">
      <c r="A310" s="23" t="s">
        <v>1265</v>
      </c>
      <c r="B310" s="3" t="s">
        <v>1261</v>
      </c>
      <c r="C310" s="3" t="s">
        <v>1266</v>
      </c>
      <c r="D310" s="6" t="s">
        <v>1267</v>
      </c>
      <c r="E310" s="3" t="s">
        <v>1263</v>
      </c>
      <c r="F310" s="67">
        <v>1</v>
      </c>
      <c r="G310" s="3" t="s">
        <v>105</v>
      </c>
      <c r="H310" s="3">
        <v>1</v>
      </c>
      <c r="I310"/>
      <c r="J310"/>
      <c r="K310" s="13" t="s">
        <v>19</v>
      </c>
      <c r="L310" s="4"/>
      <c r="M310" s="4">
        <f t="shared" si="26"/>
        <v>1</v>
      </c>
      <c r="N310"/>
      <c r="O310" s="4">
        <f t="shared" si="36"/>
        <v>0</v>
      </c>
      <c r="P310" s="28"/>
      <c r="Q310">
        <f t="shared" si="37"/>
        <v>0</v>
      </c>
      <c r="R310" s="4">
        <f t="shared" si="38"/>
        <v>0</v>
      </c>
      <c r="S310" t="str">
        <f t="shared" si="27"/>
        <v xml:space="preserve">alfa hidroxialprazolam "1000 ppm" - 1000 mg/l Tamaño: 1 mL Marca:  - Referencia: </v>
      </c>
      <c r="U310"/>
    </row>
    <row r="311" spans="1:21" s="3" customFormat="1" x14ac:dyDescent="0.25">
      <c r="A311" s="3" t="s">
        <v>1268</v>
      </c>
      <c r="B311" s="3" t="s">
        <v>1261</v>
      </c>
      <c r="C311" s="3" t="s">
        <v>1269</v>
      </c>
      <c r="D311" s="6" t="s">
        <v>1271</v>
      </c>
      <c r="E311" s="3" t="s">
        <v>1270</v>
      </c>
      <c r="F311" s="67">
        <v>1</v>
      </c>
      <c r="G311" s="3" t="s">
        <v>105</v>
      </c>
      <c r="H311" s="3">
        <v>1</v>
      </c>
      <c r="K311" s="13" t="s">
        <v>19</v>
      </c>
      <c r="L311" s="4"/>
      <c r="M311" s="4">
        <f t="shared" si="26"/>
        <v>1</v>
      </c>
      <c r="N311"/>
      <c r="O311" s="4">
        <f t="shared" si="36"/>
        <v>0</v>
      </c>
      <c r="P311" s="28"/>
      <c r="Q311">
        <f t="shared" si="37"/>
        <v>0</v>
      </c>
      <c r="R311" s="4">
        <f t="shared" si="38"/>
        <v>0</v>
      </c>
      <c r="S311" t="str">
        <f t="shared" si="27"/>
        <v xml:space="preserve">alfa hidroximidazolam "100 ppm" - 100 mg/l Tamaño: 1 mL Marca:  - Referencia: </v>
      </c>
      <c r="U311"/>
    </row>
    <row r="312" spans="1:21" s="3" customFormat="1" x14ac:dyDescent="0.25">
      <c r="A312" s="3" t="s">
        <v>1272</v>
      </c>
      <c r="B312" s="3" t="s">
        <v>1261</v>
      </c>
      <c r="C312" s="3" t="s">
        <v>1273</v>
      </c>
      <c r="D312" s="6" t="s">
        <v>1274</v>
      </c>
      <c r="E312" s="3" t="s">
        <v>1263</v>
      </c>
      <c r="F312" s="67">
        <v>1</v>
      </c>
      <c r="G312" s="3" t="s">
        <v>149</v>
      </c>
      <c r="H312" s="3">
        <v>1</v>
      </c>
      <c r="K312" s="13" t="s">
        <v>19</v>
      </c>
      <c r="L312" s="4"/>
      <c r="M312" s="4">
        <f t="shared" si="26"/>
        <v>1</v>
      </c>
      <c r="N312"/>
      <c r="O312" s="4">
        <f t="shared" si="36"/>
        <v>0</v>
      </c>
      <c r="P312" s="28"/>
      <c r="Q312">
        <f t="shared" si="37"/>
        <v>0</v>
      </c>
      <c r="R312" s="4">
        <f t="shared" si="38"/>
        <v>0</v>
      </c>
      <c r="S312" t="str">
        <f t="shared" si="27"/>
        <v xml:space="preserve">Alprazolam - 1000 mg/l Tamaño: 1 ml Marca:  - Referencia: </v>
      </c>
      <c r="U312"/>
    </row>
    <row r="313" spans="1:21" s="3" customFormat="1" x14ac:dyDescent="0.25">
      <c r="A313" s="3" t="s">
        <v>1275</v>
      </c>
      <c r="B313" s="3" t="s">
        <v>1261</v>
      </c>
      <c r="C313" s="3" t="s">
        <v>1276</v>
      </c>
      <c r="D313" s="6" t="s">
        <v>1277</v>
      </c>
      <c r="E313" s="3" t="s">
        <v>1263</v>
      </c>
      <c r="F313" s="67">
        <v>1</v>
      </c>
      <c r="G313" s="3" t="s">
        <v>105</v>
      </c>
      <c r="H313" s="3">
        <v>1</v>
      </c>
      <c r="K313" s="13" t="s">
        <v>19</v>
      </c>
      <c r="L313" s="4"/>
      <c r="M313" s="4">
        <f t="shared" si="26"/>
        <v>1</v>
      </c>
      <c r="N313"/>
      <c r="O313" s="4">
        <f t="shared" si="36"/>
        <v>0</v>
      </c>
      <c r="P313" s="28"/>
      <c r="Q313">
        <f t="shared" si="37"/>
        <v>0</v>
      </c>
      <c r="R313" s="4">
        <f t="shared" si="38"/>
        <v>0</v>
      </c>
      <c r="S313" t="str">
        <f t="shared" si="27"/>
        <v xml:space="preserve">Amitriptilina HCl "1000 ppm" - 1000 mg/l Tamaño: 1 mL Marca:  - Referencia: </v>
      </c>
      <c r="U313"/>
    </row>
    <row r="314" spans="1:21" s="3" customFormat="1" x14ac:dyDescent="0.25">
      <c r="A314" s="3" t="s">
        <v>1278</v>
      </c>
      <c r="B314" s="3" t="s">
        <v>1261</v>
      </c>
      <c r="C314" s="3" t="s">
        <v>1279</v>
      </c>
      <c r="D314" s="6" t="s">
        <v>1280</v>
      </c>
      <c r="E314" s="3" t="s">
        <v>1263</v>
      </c>
      <c r="F314" s="67">
        <v>1</v>
      </c>
      <c r="G314" s="3" t="s">
        <v>105</v>
      </c>
      <c r="H314" s="3">
        <v>4</v>
      </c>
      <c r="K314" s="13" t="s">
        <v>19</v>
      </c>
      <c r="L314" s="4"/>
      <c r="M314" s="4">
        <f t="shared" si="26"/>
        <v>4</v>
      </c>
      <c r="N314"/>
      <c r="O314" s="4">
        <f t="shared" si="36"/>
        <v>0</v>
      </c>
      <c r="P314" s="28"/>
      <c r="Q314">
        <f t="shared" si="37"/>
        <v>0</v>
      </c>
      <c r="R314" s="4">
        <f t="shared" si="38"/>
        <v>0</v>
      </c>
      <c r="S314" t="str">
        <f t="shared" si="27"/>
        <v xml:space="preserve">Anfetamina "1000 ppm" en metanol - 1000 mg/l Tamaño: 1 mL Marca:  - Referencia: </v>
      </c>
      <c r="U314"/>
    </row>
    <row r="315" spans="1:21" s="3" customFormat="1" x14ac:dyDescent="0.25">
      <c r="A315" s="3" t="s">
        <v>1281</v>
      </c>
      <c r="B315" s="3" t="s">
        <v>1261</v>
      </c>
      <c r="C315" s="3" t="s">
        <v>1282</v>
      </c>
      <c r="D315" s="6" t="s">
        <v>1283</v>
      </c>
      <c r="E315" s="21" t="s">
        <v>1790</v>
      </c>
      <c r="F315" s="70">
        <v>0.05</v>
      </c>
      <c r="G315" s="3" t="s">
        <v>108</v>
      </c>
      <c r="H315" s="3">
        <v>1</v>
      </c>
      <c r="K315" s="13" t="s">
        <v>19</v>
      </c>
      <c r="L315" s="4"/>
      <c r="M315" s="4">
        <f t="shared" si="26"/>
        <v>1</v>
      </c>
      <c r="N315"/>
      <c r="O315" s="4">
        <f t="shared" si="36"/>
        <v>0</v>
      </c>
      <c r="P315" s="28"/>
      <c r="Q315">
        <f t="shared" si="37"/>
        <v>0</v>
      </c>
      <c r="R315" s="4">
        <f t="shared" si="38"/>
        <v>0</v>
      </c>
      <c r="S315" t="str">
        <f t="shared" si="27"/>
        <v xml:space="preserve">Azaperona - &gt; 97% Tamaño: 0,05 g Marca:  - Referencia: </v>
      </c>
      <c r="U315"/>
    </row>
    <row r="316" spans="1:21" s="3" customFormat="1" x14ac:dyDescent="0.25">
      <c r="A316" s="3" t="s">
        <v>1284</v>
      </c>
      <c r="B316" s="3" t="s">
        <v>1261</v>
      </c>
      <c r="C316" s="3" t="s">
        <v>1285</v>
      </c>
      <c r="D316" s="6" t="s">
        <v>1286</v>
      </c>
      <c r="E316" s="21" t="s">
        <v>1790</v>
      </c>
      <c r="F316" s="70">
        <v>0.05</v>
      </c>
      <c r="G316" s="3" t="s">
        <v>108</v>
      </c>
      <c r="H316" s="3">
        <v>2</v>
      </c>
      <c r="K316" s="13" t="s">
        <v>19</v>
      </c>
      <c r="L316" s="4"/>
      <c r="M316" s="4">
        <f t="shared" si="26"/>
        <v>2</v>
      </c>
      <c r="N316"/>
      <c r="O316" s="4">
        <f t="shared" ref="O316" si="39">+M316*N316</f>
        <v>0</v>
      </c>
      <c r="P316" s="28"/>
      <c r="Q316">
        <f t="shared" ref="Q316" si="40">+N316*(1-P316)</f>
        <v>0</v>
      </c>
      <c r="R316" s="4">
        <f t="shared" ref="R316" si="41">+M316*Q316</f>
        <v>0</v>
      </c>
      <c r="S316" t="str">
        <f t="shared" si="27"/>
        <v xml:space="preserve">Benzoilecgonina - &gt; 97% Tamaño: 0,05 g Marca:  - Referencia: </v>
      </c>
      <c r="U316"/>
    </row>
    <row r="317" spans="1:21" s="3" customFormat="1" x14ac:dyDescent="0.25">
      <c r="A317" s="3" t="s">
        <v>1287</v>
      </c>
      <c r="B317" s="3" t="s">
        <v>1261</v>
      </c>
      <c r="C317" s="3" t="s">
        <v>1288</v>
      </c>
      <c r="D317" s="6" t="s">
        <v>1286</v>
      </c>
      <c r="E317" s="21" t="s">
        <v>1263</v>
      </c>
      <c r="F317" s="67">
        <v>1</v>
      </c>
      <c r="G317" s="3" t="s">
        <v>105</v>
      </c>
      <c r="H317" s="3">
        <v>2</v>
      </c>
      <c r="K317" s="13" t="s">
        <v>19</v>
      </c>
      <c r="L317" s="4"/>
      <c r="M317" s="4">
        <f t="shared" si="26"/>
        <v>2</v>
      </c>
      <c r="N317"/>
      <c r="O317" s="4">
        <f t="shared" si="36"/>
        <v>0</v>
      </c>
      <c r="P317" s="28"/>
      <c r="Q317">
        <f t="shared" si="37"/>
        <v>0</v>
      </c>
      <c r="R317" s="4">
        <f t="shared" si="38"/>
        <v>0</v>
      </c>
      <c r="S317" t="str">
        <f t="shared" si="27"/>
        <v xml:space="preserve">Benzoylecgonina "1000ppm" - 1000 mg/l Tamaño: 1 mL Marca:  - Referencia: </v>
      </c>
      <c r="U317"/>
    </row>
    <row r="318" spans="1:21" s="3" customFormat="1" x14ac:dyDescent="0.25">
      <c r="A318" s="3" t="s">
        <v>1289</v>
      </c>
      <c r="B318" s="3" t="s">
        <v>1261</v>
      </c>
      <c r="C318" s="3" t="s">
        <v>1290</v>
      </c>
      <c r="D318" s="6" t="s">
        <v>1291</v>
      </c>
      <c r="E318" s="21" t="s">
        <v>1263</v>
      </c>
      <c r="F318" s="67">
        <v>1</v>
      </c>
      <c r="G318" s="3" t="s">
        <v>105</v>
      </c>
      <c r="H318" s="3">
        <v>1</v>
      </c>
      <c r="K318" s="13" t="s">
        <v>19</v>
      </c>
      <c r="L318" s="4"/>
      <c r="M318" s="4">
        <f t="shared" si="26"/>
        <v>1</v>
      </c>
      <c r="N318"/>
      <c r="O318" s="4">
        <f t="shared" si="36"/>
        <v>0</v>
      </c>
      <c r="P318" s="28"/>
      <c r="Q318">
        <f t="shared" si="37"/>
        <v>0</v>
      </c>
      <c r="R318" s="4">
        <f t="shared" si="38"/>
        <v>0</v>
      </c>
      <c r="S318" t="str">
        <f t="shared" si="27"/>
        <v xml:space="preserve">Benzoyleconina-d3 - 1000 mg/l Tamaño: 1 mL Marca:  - Referencia: </v>
      </c>
      <c r="U318"/>
    </row>
    <row r="319" spans="1:21" s="3" customFormat="1" x14ac:dyDescent="0.25">
      <c r="A319" s="3" t="s">
        <v>1292</v>
      </c>
      <c r="B319" s="3" t="s">
        <v>1261</v>
      </c>
      <c r="C319" s="3" t="s">
        <v>1293</v>
      </c>
      <c r="D319" s="6" t="s">
        <v>1294</v>
      </c>
      <c r="E319" s="21" t="s">
        <v>1263</v>
      </c>
      <c r="F319" s="67">
        <v>1</v>
      </c>
      <c r="G319" s="3" t="s">
        <v>105</v>
      </c>
      <c r="H319" s="3">
        <v>1</v>
      </c>
      <c r="K319" s="13" t="s">
        <v>19</v>
      </c>
      <c r="L319" s="4"/>
      <c r="M319" s="4">
        <f t="shared" si="26"/>
        <v>1</v>
      </c>
      <c r="N319"/>
      <c r="O319" s="4">
        <f t="shared" si="36"/>
        <v>0</v>
      </c>
      <c r="P319" s="28"/>
      <c r="Q319">
        <f t="shared" si="37"/>
        <v>0</v>
      </c>
      <c r="R319" s="4">
        <f t="shared" si="38"/>
        <v>0</v>
      </c>
      <c r="S319" t="str">
        <f t="shared" si="27"/>
        <v xml:space="preserve">Bromazepam - 1000 mg/l Tamaño: 1 mL Marca:  - Referencia: </v>
      </c>
      <c r="U319"/>
    </row>
    <row r="320" spans="1:21" s="3" customFormat="1" x14ac:dyDescent="0.25">
      <c r="A320" s="3" t="s">
        <v>1295</v>
      </c>
      <c r="B320" s="3" t="s">
        <v>1261</v>
      </c>
      <c r="C320" s="3" t="s">
        <v>1296</v>
      </c>
      <c r="D320" s="6" t="s">
        <v>1297</v>
      </c>
      <c r="E320" s="21" t="s">
        <v>1263</v>
      </c>
      <c r="F320" s="67">
        <v>1</v>
      </c>
      <c r="G320" s="3" t="s">
        <v>149</v>
      </c>
      <c r="H320" s="3">
        <v>2</v>
      </c>
      <c r="K320" s="13" t="s">
        <v>19</v>
      </c>
      <c r="L320" s="4"/>
      <c r="M320" s="4">
        <f t="shared" si="26"/>
        <v>2</v>
      </c>
      <c r="N320"/>
      <c r="O320" s="4">
        <f t="shared" si="36"/>
        <v>0</v>
      </c>
      <c r="P320" s="28"/>
      <c r="Q320">
        <f t="shared" si="37"/>
        <v>0</v>
      </c>
      <c r="R320" s="4">
        <f t="shared" si="38"/>
        <v>0</v>
      </c>
      <c r="S320" t="str">
        <f t="shared" si="27"/>
        <v xml:space="preserve">Cannabidiol - 1000 mg/l Tamaño: 1 ml Marca:  - Referencia: </v>
      </c>
      <c r="U320"/>
    </row>
    <row r="321" spans="1:21" s="3" customFormat="1" x14ac:dyDescent="0.25">
      <c r="A321" s="3" t="s">
        <v>1298</v>
      </c>
      <c r="B321" s="3" t="s">
        <v>1261</v>
      </c>
      <c r="C321" s="3" t="s">
        <v>1299</v>
      </c>
      <c r="D321" s="6" t="s">
        <v>1300</v>
      </c>
      <c r="E321" s="21" t="s">
        <v>1263</v>
      </c>
      <c r="F321" s="67">
        <v>1</v>
      </c>
      <c r="G321" s="3" t="s">
        <v>105</v>
      </c>
      <c r="H321" s="3">
        <v>2</v>
      </c>
      <c r="K321" s="13" t="s">
        <v>19</v>
      </c>
      <c r="L321" s="4"/>
      <c r="M321" s="4">
        <f t="shared" si="26"/>
        <v>2</v>
      </c>
      <c r="N321"/>
      <c r="O321" s="4">
        <f t="shared" si="36"/>
        <v>0</v>
      </c>
      <c r="P321" s="28"/>
      <c r="Q321">
        <f t="shared" si="37"/>
        <v>0</v>
      </c>
      <c r="R321" s="4">
        <f t="shared" si="38"/>
        <v>0</v>
      </c>
      <c r="S321" t="str">
        <f t="shared" si="27"/>
        <v xml:space="preserve">Cannabinol - 1000 mg/l Tamaño: 1 mL Marca:  - Referencia: </v>
      </c>
      <c r="U321"/>
    </row>
    <row r="322" spans="1:21" s="3" customFormat="1" x14ac:dyDescent="0.25">
      <c r="A322" s="3" t="s">
        <v>1301</v>
      </c>
      <c r="B322" s="3" t="s">
        <v>1261</v>
      </c>
      <c r="C322" s="3" t="s">
        <v>1302</v>
      </c>
      <c r="D322" s="6" t="s">
        <v>1303</v>
      </c>
      <c r="E322" s="3" t="s">
        <v>1263</v>
      </c>
      <c r="F322" s="67">
        <v>1</v>
      </c>
      <c r="G322" s="3" t="s">
        <v>105</v>
      </c>
      <c r="H322" s="3">
        <v>1</v>
      </c>
      <c r="K322" s="13" t="s">
        <v>19</v>
      </c>
      <c r="L322" s="4"/>
      <c r="M322" s="4">
        <f t="shared" si="26"/>
        <v>1</v>
      </c>
      <c r="N322"/>
      <c r="O322" s="4">
        <f t="shared" si="36"/>
        <v>0</v>
      </c>
      <c r="P322" s="28"/>
      <c r="Q322">
        <f t="shared" si="37"/>
        <v>0</v>
      </c>
      <c r="R322" s="4">
        <f t="shared" si="38"/>
        <v>0</v>
      </c>
      <c r="S322" t="str">
        <f t="shared" si="27"/>
        <v xml:space="preserve">Carisoprodol "1000 mg/L" - 1000 mg/l Tamaño: 1 mL Marca:  - Referencia: </v>
      </c>
      <c r="U322"/>
    </row>
    <row r="323" spans="1:21" s="3" customFormat="1" x14ac:dyDescent="0.25">
      <c r="A323" s="3" t="s">
        <v>1304</v>
      </c>
      <c r="B323" s="3" t="s">
        <v>1261</v>
      </c>
      <c r="C323" s="3" t="s">
        <v>1305</v>
      </c>
      <c r="D323" s="6" t="s">
        <v>1306</v>
      </c>
      <c r="E323" s="3" t="s">
        <v>1263</v>
      </c>
      <c r="F323" s="67">
        <v>1</v>
      </c>
      <c r="G323" s="3" t="s">
        <v>105</v>
      </c>
      <c r="H323" s="3">
        <v>1</v>
      </c>
      <c r="K323" s="13" t="s">
        <v>19</v>
      </c>
      <c r="L323" s="4"/>
      <c r="M323" s="4">
        <f t="shared" si="26"/>
        <v>1</v>
      </c>
      <c r="N323"/>
      <c r="O323" s="4">
        <f t="shared" si="36"/>
        <v>0</v>
      </c>
      <c r="P323" s="28"/>
      <c r="Q323">
        <f t="shared" si="37"/>
        <v>0</v>
      </c>
      <c r="R323" s="4">
        <f t="shared" si="38"/>
        <v>0</v>
      </c>
      <c r="S323" t="str">
        <f t="shared" si="27"/>
        <v xml:space="preserve">Clobazam "1000 ppm" en metanol - 1000 mg/l Tamaño: 1 mL Marca:  - Referencia: </v>
      </c>
      <c r="U323"/>
    </row>
    <row r="324" spans="1:21" s="3" customFormat="1" x14ac:dyDescent="0.25">
      <c r="A324" s="3" t="s">
        <v>1307</v>
      </c>
      <c r="B324" s="3" t="s">
        <v>1261</v>
      </c>
      <c r="C324" s="3" t="s">
        <v>1308</v>
      </c>
      <c r="D324" s="6" t="s">
        <v>1309</v>
      </c>
      <c r="E324" s="3" t="s">
        <v>1263</v>
      </c>
      <c r="F324" s="67">
        <v>1</v>
      </c>
      <c r="G324" s="3" t="s">
        <v>105</v>
      </c>
      <c r="H324" s="3">
        <v>1</v>
      </c>
      <c r="K324" s="13" t="s">
        <v>19</v>
      </c>
      <c r="L324" s="4"/>
      <c r="M324" s="4">
        <f t="shared" si="26"/>
        <v>1</v>
      </c>
      <c r="N324"/>
      <c r="O324" s="4">
        <f t="shared" si="36"/>
        <v>0</v>
      </c>
      <c r="P324" s="28"/>
      <c r="Q324">
        <f t="shared" si="37"/>
        <v>0</v>
      </c>
      <c r="R324" s="4">
        <f t="shared" si="38"/>
        <v>0</v>
      </c>
      <c r="S324" t="str">
        <f t="shared" si="27"/>
        <v xml:space="preserve">Clomipramina HCl "1000 ppm" - 1000 mg/l Tamaño: 1 mL Marca:  - Referencia: </v>
      </c>
      <c r="U324"/>
    </row>
    <row r="325" spans="1:21" s="3" customFormat="1" x14ac:dyDescent="0.25">
      <c r="A325" s="3" t="s">
        <v>1310</v>
      </c>
      <c r="B325" s="3" t="s">
        <v>1261</v>
      </c>
      <c r="C325" s="3" t="s">
        <v>1311</v>
      </c>
      <c r="D325" s="6" t="s">
        <v>1312</v>
      </c>
      <c r="E325" s="3" t="s">
        <v>1263</v>
      </c>
      <c r="F325" s="67">
        <v>1</v>
      </c>
      <c r="G325" s="3" t="s">
        <v>105</v>
      </c>
      <c r="H325" s="3">
        <v>1</v>
      </c>
      <c r="K325" s="13" t="s">
        <v>19</v>
      </c>
      <c r="L325" s="4"/>
      <c r="M325" s="4">
        <f t="shared" si="26"/>
        <v>1</v>
      </c>
      <c r="N325"/>
      <c r="O325" s="4">
        <f t="shared" si="36"/>
        <v>0</v>
      </c>
      <c r="P325" s="28"/>
      <c r="Q325">
        <f t="shared" si="37"/>
        <v>0</v>
      </c>
      <c r="R325" s="4">
        <f t="shared" si="38"/>
        <v>0</v>
      </c>
      <c r="S325" t="str">
        <f t="shared" si="27"/>
        <v xml:space="preserve">Clonazepam "1000 ppm" - 1000 mg/l Tamaño: 1 mL Marca:  - Referencia: </v>
      </c>
      <c r="U325"/>
    </row>
    <row r="326" spans="1:21" s="3" customFormat="1" x14ac:dyDescent="0.25">
      <c r="A326" s="3" t="s">
        <v>1313</v>
      </c>
      <c r="B326" s="3" t="s">
        <v>1261</v>
      </c>
      <c r="C326" s="3" t="s">
        <v>1314</v>
      </c>
      <c r="D326" s="6" t="s">
        <v>1315</v>
      </c>
      <c r="E326" s="3" t="s">
        <v>1263</v>
      </c>
      <c r="F326" s="67">
        <v>1</v>
      </c>
      <c r="G326" s="3" t="s">
        <v>105</v>
      </c>
      <c r="H326" s="3">
        <v>1</v>
      </c>
      <c r="K326" s="13" t="s">
        <v>19</v>
      </c>
      <c r="L326" s="4"/>
      <c r="M326" s="4">
        <f t="shared" si="26"/>
        <v>1</v>
      </c>
      <c r="N326"/>
      <c r="O326" s="4">
        <f t="shared" si="36"/>
        <v>0</v>
      </c>
      <c r="P326" s="28"/>
      <c r="Q326">
        <f t="shared" si="37"/>
        <v>0</v>
      </c>
      <c r="R326" s="4">
        <f t="shared" si="38"/>
        <v>0</v>
      </c>
      <c r="S326" t="str">
        <f t="shared" si="27"/>
        <v xml:space="preserve">Clordiazepoxido "1000 ppm" - 1000 mg/l Tamaño: 1 mL Marca:  - Referencia: </v>
      </c>
      <c r="U326"/>
    </row>
    <row r="327" spans="1:21" s="3" customFormat="1" x14ac:dyDescent="0.25">
      <c r="A327" s="3" t="s">
        <v>1316</v>
      </c>
      <c r="B327" s="3" t="s">
        <v>1261</v>
      </c>
      <c r="C327" s="3" t="s">
        <v>1317</v>
      </c>
      <c r="D327" s="6" t="s">
        <v>1318</v>
      </c>
      <c r="E327" s="3" t="s">
        <v>1263</v>
      </c>
      <c r="F327" s="67">
        <v>1</v>
      </c>
      <c r="G327" s="3" t="s">
        <v>105</v>
      </c>
      <c r="H327" s="3">
        <v>1</v>
      </c>
      <c r="K327" s="13" t="s">
        <v>19</v>
      </c>
      <c r="L327" s="4"/>
      <c r="M327" s="4">
        <f t="shared" ref="M327:M390" si="42">+IF(K327="Si",+IF(+(F327*H327/L327)-INT(F327*H327/L327)&gt;0,+INT(F327*H327/L327)+1,+INT(F327*H327/L327)),+IF(K327="No",H327,"Declarar presentacion"))</f>
        <v>1</v>
      </c>
      <c r="N327"/>
      <c r="O327" s="4">
        <f t="shared" si="36"/>
        <v>0</v>
      </c>
      <c r="P327" s="28"/>
      <c r="Q327">
        <f t="shared" si="37"/>
        <v>0</v>
      </c>
      <c r="R327" s="4">
        <f t="shared" si="38"/>
        <v>0</v>
      </c>
      <c r="S327" t="str">
        <f t="shared" ref="S327:S390" si="43">+C327&amp;" - "&amp;E327&amp;" Tamaño: "&amp;F327&amp;" "&amp;G327&amp;" Marca: "&amp;I327&amp;" - Referencia: "&amp;J327</f>
        <v xml:space="preserve">Clozapina "1000 ppm" - 1000 mg/l Tamaño: 1 mL Marca:  - Referencia: </v>
      </c>
      <c r="U327"/>
    </row>
    <row r="328" spans="1:21" s="3" customFormat="1" x14ac:dyDescent="0.25">
      <c r="A328" s="3" t="s">
        <v>1319</v>
      </c>
      <c r="B328" s="3" t="s">
        <v>1261</v>
      </c>
      <c r="C328" s="3" t="s">
        <v>1320</v>
      </c>
      <c r="D328" s="6" t="s">
        <v>1321</v>
      </c>
      <c r="E328" s="3" t="s">
        <v>1263</v>
      </c>
      <c r="F328" s="67">
        <v>1</v>
      </c>
      <c r="G328" s="3" t="s">
        <v>105</v>
      </c>
      <c r="H328" s="3">
        <v>1</v>
      </c>
      <c r="K328" s="13" t="s">
        <v>19</v>
      </c>
      <c r="L328" s="4"/>
      <c r="M328" s="4">
        <f t="shared" si="42"/>
        <v>1</v>
      </c>
      <c r="N328"/>
      <c r="O328" s="4">
        <f t="shared" si="36"/>
        <v>0</v>
      </c>
      <c r="P328" s="28"/>
      <c r="Q328">
        <f t="shared" si="37"/>
        <v>0</v>
      </c>
      <c r="R328" s="4">
        <f t="shared" si="38"/>
        <v>0</v>
      </c>
      <c r="S328" t="str">
        <f t="shared" si="43"/>
        <v xml:space="preserve">Cocaetileno "1000 ppm" - 1000 mg/l Tamaño: 1 mL Marca:  - Referencia: </v>
      </c>
      <c r="U328"/>
    </row>
    <row r="329" spans="1:21" s="3" customFormat="1" x14ac:dyDescent="0.25">
      <c r="A329" s="3" t="s">
        <v>1322</v>
      </c>
      <c r="B329" s="3" t="s">
        <v>1261</v>
      </c>
      <c r="C329" s="3" t="s">
        <v>1323</v>
      </c>
      <c r="D329" s="6" t="s">
        <v>1324</v>
      </c>
      <c r="E329" s="21" t="s">
        <v>1263</v>
      </c>
      <c r="F329" s="67">
        <v>1</v>
      </c>
      <c r="G329" s="3" t="s">
        <v>149</v>
      </c>
      <c r="H329" s="3">
        <v>1</v>
      </c>
      <c r="K329" s="13" t="s">
        <v>19</v>
      </c>
      <c r="L329" s="4"/>
      <c r="M329" s="4">
        <f t="shared" si="42"/>
        <v>1</v>
      </c>
      <c r="N329"/>
      <c r="O329" s="4">
        <f t="shared" si="36"/>
        <v>0</v>
      </c>
      <c r="P329" s="28"/>
      <c r="Q329">
        <f t="shared" si="37"/>
        <v>0</v>
      </c>
      <c r="R329" s="4">
        <f t="shared" si="38"/>
        <v>0</v>
      </c>
      <c r="S329" t="str">
        <f t="shared" si="43"/>
        <v xml:space="preserve">Codeina - 1000 mg/l Tamaño: 1 ml Marca:  - Referencia: </v>
      </c>
      <c r="U329"/>
    </row>
    <row r="330" spans="1:21" s="3" customFormat="1" x14ac:dyDescent="0.25">
      <c r="A330" s="3" t="s">
        <v>1325</v>
      </c>
      <c r="B330" s="3" t="s">
        <v>1261</v>
      </c>
      <c r="C330" s="3" t="s">
        <v>1326</v>
      </c>
      <c r="D330" s="6" t="s">
        <v>1327</v>
      </c>
      <c r="E330" s="21" t="s">
        <v>1263</v>
      </c>
      <c r="F330" s="67">
        <v>1</v>
      </c>
      <c r="G330" s="3" t="s">
        <v>149</v>
      </c>
      <c r="H330" s="3">
        <v>1</v>
      </c>
      <c r="K330" s="13" t="s">
        <v>19</v>
      </c>
      <c r="L330" s="4"/>
      <c r="M330" s="4">
        <f t="shared" si="42"/>
        <v>1</v>
      </c>
      <c r="N330"/>
      <c r="O330" s="4">
        <f t="shared" si="36"/>
        <v>0</v>
      </c>
      <c r="P330" s="28"/>
      <c r="Q330">
        <f t="shared" si="37"/>
        <v>0</v>
      </c>
      <c r="R330" s="4">
        <f t="shared" si="38"/>
        <v>0</v>
      </c>
      <c r="S330" t="str">
        <f t="shared" si="43"/>
        <v xml:space="preserve">Desalkylflurazepam - 1000 mg/l Tamaño: 1 ml Marca:  - Referencia: </v>
      </c>
      <c r="U330"/>
    </row>
    <row r="331" spans="1:21" s="3" customFormat="1" x14ac:dyDescent="0.25">
      <c r="A331" s="3" t="s">
        <v>1328</v>
      </c>
      <c r="B331" s="3" t="s">
        <v>1261</v>
      </c>
      <c r="C331" s="3" t="s">
        <v>1329</v>
      </c>
      <c r="D331" s="6" t="s">
        <v>1330</v>
      </c>
      <c r="E331" s="21" t="s">
        <v>1263</v>
      </c>
      <c r="F331" s="67">
        <v>1</v>
      </c>
      <c r="G331" s="3" t="s">
        <v>149</v>
      </c>
      <c r="H331" s="3">
        <v>1</v>
      </c>
      <c r="K331" s="13" t="s">
        <v>19</v>
      </c>
      <c r="L331" s="4"/>
      <c r="M331" s="4">
        <f t="shared" si="42"/>
        <v>1</v>
      </c>
      <c r="N331"/>
      <c r="O331" s="4">
        <f t="shared" si="36"/>
        <v>0</v>
      </c>
      <c r="P331" s="28"/>
      <c r="Q331">
        <f t="shared" si="37"/>
        <v>0</v>
      </c>
      <c r="R331" s="4">
        <f t="shared" si="38"/>
        <v>0</v>
      </c>
      <c r="S331" t="str">
        <f t="shared" si="43"/>
        <v xml:space="preserve">Diazepam - 1000 mg/l Tamaño: 1 ml Marca:  - Referencia: </v>
      </c>
      <c r="U331"/>
    </row>
    <row r="332" spans="1:21" s="3" customFormat="1" x14ac:dyDescent="0.25">
      <c r="A332" s="3" t="s">
        <v>1331</v>
      </c>
      <c r="B332" s="3" t="s">
        <v>1261</v>
      </c>
      <c r="C332" s="3" t="s">
        <v>1332</v>
      </c>
      <c r="D332" s="6" t="s">
        <v>1333</v>
      </c>
      <c r="E332" s="3" t="s">
        <v>1263</v>
      </c>
      <c r="F332" s="67">
        <v>1</v>
      </c>
      <c r="G332" s="3" t="s">
        <v>105</v>
      </c>
      <c r="H332" s="3">
        <v>1</v>
      </c>
      <c r="K332" s="13" t="s">
        <v>19</v>
      </c>
      <c r="L332" s="4"/>
      <c r="M332" s="4">
        <f t="shared" si="42"/>
        <v>1</v>
      </c>
      <c r="N332"/>
      <c r="O332" s="4">
        <f t="shared" si="36"/>
        <v>0</v>
      </c>
      <c r="P332" s="28"/>
      <c r="Q332">
        <f t="shared" si="37"/>
        <v>0</v>
      </c>
      <c r="R332" s="4">
        <f t="shared" si="38"/>
        <v>0</v>
      </c>
      <c r="S332" t="str">
        <f t="shared" si="43"/>
        <v xml:space="preserve">Difenhidramina HCl "1000 ppm" - 1000 mg/l Tamaño: 1 mL Marca:  - Referencia: </v>
      </c>
      <c r="U332"/>
    </row>
    <row r="333" spans="1:21" s="3" customFormat="1" x14ac:dyDescent="0.25">
      <c r="A333" s="3" t="s">
        <v>1334</v>
      </c>
      <c r="B333" s="3" t="s">
        <v>1261</v>
      </c>
      <c r="C333" s="3" t="s">
        <v>1335</v>
      </c>
      <c r="D333" s="6" t="s">
        <v>1336</v>
      </c>
      <c r="E333" s="3" t="s">
        <v>1263</v>
      </c>
      <c r="F333" s="67">
        <v>1</v>
      </c>
      <c r="G333" s="3" t="s">
        <v>105</v>
      </c>
      <c r="H333" s="3">
        <v>1</v>
      </c>
      <c r="K333" s="13" t="s">
        <v>19</v>
      </c>
      <c r="L333" s="4"/>
      <c r="M333" s="4">
        <f t="shared" si="42"/>
        <v>1</v>
      </c>
      <c r="N333"/>
      <c r="O333" s="4">
        <f t="shared" si="36"/>
        <v>0</v>
      </c>
      <c r="P333" s="28"/>
      <c r="Q333">
        <f t="shared" si="37"/>
        <v>0</v>
      </c>
      <c r="R333" s="4">
        <f t="shared" si="38"/>
        <v>0</v>
      </c>
      <c r="S333" t="str">
        <f t="shared" si="43"/>
        <v xml:space="preserve">Dihidrocodeina HCl "1000 ppm" - 1000 mg/l Tamaño: 1 mL Marca:  - Referencia: </v>
      </c>
      <c r="U333"/>
    </row>
    <row r="334" spans="1:21" s="3" customFormat="1" x14ac:dyDescent="0.25">
      <c r="A334" s="3" t="s">
        <v>1337</v>
      </c>
      <c r="B334" s="3" t="s">
        <v>1261</v>
      </c>
      <c r="C334" s="3" t="s">
        <v>1338</v>
      </c>
      <c r="D334" s="6" t="s">
        <v>1339</v>
      </c>
      <c r="E334" s="3" t="s">
        <v>1263</v>
      </c>
      <c r="F334" s="67">
        <v>1</v>
      </c>
      <c r="G334" s="3" t="s">
        <v>105</v>
      </c>
      <c r="H334" s="3">
        <v>1</v>
      </c>
      <c r="K334" s="13" t="s">
        <v>19</v>
      </c>
      <c r="L334" s="4"/>
      <c r="M334" s="4">
        <f t="shared" si="42"/>
        <v>1</v>
      </c>
      <c r="N334"/>
      <c r="O334" s="4">
        <f t="shared" si="36"/>
        <v>0</v>
      </c>
      <c r="P334" s="28"/>
      <c r="Q334">
        <f t="shared" si="37"/>
        <v>0</v>
      </c>
      <c r="R334" s="4">
        <f t="shared" si="38"/>
        <v>0</v>
      </c>
      <c r="S334" t="str">
        <f t="shared" si="43"/>
        <v xml:space="preserve">Diltiazen HCl "1000 ppm" - 1000 mg/l Tamaño: 1 mL Marca:  - Referencia: </v>
      </c>
      <c r="U334"/>
    </row>
    <row r="335" spans="1:21" s="3" customFormat="1" x14ac:dyDescent="0.25">
      <c r="A335" s="3" t="s">
        <v>1340</v>
      </c>
      <c r="B335" s="3" t="s">
        <v>1261</v>
      </c>
      <c r="C335" s="3" t="s">
        <v>1341</v>
      </c>
      <c r="D335" s="6" t="s">
        <v>1342</v>
      </c>
      <c r="E335" s="3" t="s">
        <v>1263</v>
      </c>
      <c r="F335" s="67">
        <v>1</v>
      </c>
      <c r="G335" s="3" t="s">
        <v>105</v>
      </c>
      <c r="H335" s="3">
        <v>1</v>
      </c>
      <c r="K335" s="13" t="s">
        <v>19</v>
      </c>
      <c r="L335" s="4"/>
      <c r="M335" s="4">
        <f t="shared" si="42"/>
        <v>1</v>
      </c>
      <c r="N335"/>
      <c r="O335" s="4">
        <f t="shared" si="36"/>
        <v>0</v>
      </c>
      <c r="P335" s="28"/>
      <c r="Q335">
        <f t="shared" si="37"/>
        <v>0</v>
      </c>
      <c r="R335" s="4">
        <f t="shared" si="38"/>
        <v>0</v>
      </c>
      <c r="S335" t="str">
        <f t="shared" si="43"/>
        <v xml:space="preserve">Doxepina HCl "1000 ppm" - 1000 mg/l Tamaño: 1 mL Marca:  - Referencia: </v>
      </c>
      <c r="U335"/>
    </row>
    <row r="336" spans="1:21" s="3" customFormat="1" x14ac:dyDescent="0.25">
      <c r="A336" s="3" t="s">
        <v>1343</v>
      </c>
      <c r="B336" s="3" t="s">
        <v>1261</v>
      </c>
      <c r="C336" s="3" t="s">
        <v>1344</v>
      </c>
      <c r="D336" s="6" t="s">
        <v>1345</v>
      </c>
      <c r="E336" s="21" t="s">
        <v>1790</v>
      </c>
      <c r="F336" s="67">
        <v>10</v>
      </c>
      <c r="G336" s="3" t="s">
        <v>352</v>
      </c>
      <c r="H336" s="3">
        <v>1</v>
      </c>
      <c r="K336" s="13" t="s">
        <v>19</v>
      </c>
      <c r="L336" s="4"/>
      <c r="M336" s="4">
        <f t="shared" si="42"/>
        <v>1</v>
      </c>
      <c r="N336"/>
      <c r="O336" s="4">
        <f t="shared" si="36"/>
        <v>0</v>
      </c>
      <c r="P336" s="28"/>
      <c r="Q336">
        <f t="shared" si="37"/>
        <v>0</v>
      </c>
      <c r="R336" s="4">
        <f t="shared" si="38"/>
        <v>0</v>
      </c>
      <c r="S336" t="str">
        <f t="shared" si="43"/>
        <v xml:space="preserve">EDDP - &gt; 97% Tamaño: 10 mg Marca:  - Referencia: </v>
      </c>
      <c r="U336"/>
    </row>
    <row r="337" spans="1:21" s="3" customFormat="1" x14ac:dyDescent="0.25">
      <c r="A337" s="3" t="s">
        <v>1346</v>
      </c>
      <c r="B337" s="3" t="s">
        <v>1261</v>
      </c>
      <c r="C337" s="3" t="s">
        <v>1347</v>
      </c>
      <c r="D337" s="6" t="s">
        <v>1348</v>
      </c>
      <c r="E337" s="3" t="s">
        <v>1263</v>
      </c>
      <c r="F337" s="67">
        <v>1</v>
      </c>
      <c r="G337" s="3" t="s">
        <v>105</v>
      </c>
      <c r="H337" s="3">
        <v>1</v>
      </c>
      <c r="K337" s="13" t="s">
        <v>19</v>
      </c>
      <c r="L337" s="4"/>
      <c r="M337" s="4">
        <f t="shared" si="42"/>
        <v>1</v>
      </c>
      <c r="N337"/>
      <c r="O337" s="4">
        <f t="shared" si="36"/>
        <v>0</v>
      </c>
      <c r="P337" s="28"/>
      <c r="Q337">
        <f t="shared" si="37"/>
        <v>0</v>
      </c>
      <c r="R337" s="4">
        <f t="shared" si="38"/>
        <v>0</v>
      </c>
      <c r="S337" t="str">
        <f t="shared" si="43"/>
        <v xml:space="preserve">Estazolam "1000 ppm" - 1000 mg/l Tamaño: 1 mL Marca:  - Referencia: </v>
      </c>
      <c r="U337"/>
    </row>
    <row r="338" spans="1:21" s="3" customFormat="1" x14ac:dyDescent="0.25">
      <c r="A338" s="3" t="s">
        <v>1349</v>
      </c>
      <c r="B338" s="3" t="s">
        <v>1261</v>
      </c>
      <c r="C338" s="3" t="s">
        <v>1350</v>
      </c>
      <c r="D338" s="6" t="s">
        <v>1351</v>
      </c>
      <c r="E338" s="21" t="s">
        <v>1790</v>
      </c>
      <c r="F338" s="67">
        <v>250</v>
      </c>
      <c r="G338" s="3" t="s">
        <v>352</v>
      </c>
      <c r="H338" s="3">
        <v>1</v>
      </c>
      <c r="K338" s="13" t="s">
        <v>19</v>
      </c>
      <c r="L338" s="4"/>
      <c r="M338" s="4">
        <f t="shared" si="42"/>
        <v>1</v>
      </c>
      <c r="N338"/>
      <c r="O338" s="4">
        <f t="shared" si="36"/>
        <v>0</v>
      </c>
      <c r="P338" s="28"/>
      <c r="Q338">
        <f t="shared" si="37"/>
        <v>0</v>
      </c>
      <c r="R338" s="4">
        <f t="shared" si="38"/>
        <v>0</v>
      </c>
      <c r="S338" t="str">
        <f t="shared" si="43"/>
        <v xml:space="preserve">Estricnina - &gt; 97% Tamaño: 250 mg Marca:  - Referencia: </v>
      </c>
      <c r="U338"/>
    </row>
    <row r="339" spans="1:21" s="3" customFormat="1" x14ac:dyDescent="0.25">
      <c r="A339" s="3" t="s">
        <v>1352</v>
      </c>
      <c r="B339" s="3" t="s">
        <v>1261</v>
      </c>
      <c r="C339" s="3" t="s">
        <v>1353</v>
      </c>
      <c r="D339" s="6" t="s">
        <v>1354</v>
      </c>
      <c r="E339" s="3" t="s">
        <v>1263</v>
      </c>
      <c r="F339" s="67">
        <v>1</v>
      </c>
      <c r="G339" s="3" t="s">
        <v>105</v>
      </c>
      <c r="H339" s="3">
        <v>1</v>
      </c>
      <c r="K339" s="13" t="s">
        <v>19</v>
      </c>
      <c r="L339" s="4"/>
      <c r="M339" s="4">
        <f t="shared" si="42"/>
        <v>1</v>
      </c>
      <c r="N339"/>
      <c r="O339" s="4">
        <f t="shared" ref="O339:O370" si="44">+M339*N339</f>
        <v>0</v>
      </c>
      <c r="P339" s="28"/>
      <c r="Q339">
        <f t="shared" ref="Q339:Q370" si="45">+N339*(1-P339)</f>
        <v>0</v>
      </c>
      <c r="R339" s="4">
        <f t="shared" ref="R339:R370" si="46">+M339*Q339</f>
        <v>0</v>
      </c>
      <c r="S339" t="str">
        <f t="shared" si="43"/>
        <v xml:space="preserve">Flunarizina 2HCl "1000 ppm" - 1000 mg/l Tamaño: 1 mL Marca:  - Referencia: </v>
      </c>
      <c r="U339"/>
    </row>
    <row r="340" spans="1:21" s="3" customFormat="1" x14ac:dyDescent="0.25">
      <c r="A340" s="3" t="s">
        <v>1355</v>
      </c>
      <c r="B340" s="3" t="s">
        <v>1261</v>
      </c>
      <c r="C340" s="3" t="s">
        <v>1356</v>
      </c>
      <c r="D340" s="6" t="s">
        <v>1357</v>
      </c>
      <c r="E340" s="3" t="s">
        <v>1263</v>
      </c>
      <c r="F340" s="67">
        <v>1</v>
      </c>
      <c r="G340" s="3" t="s">
        <v>105</v>
      </c>
      <c r="H340" s="3">
        <v>1</v>
      </c>
      <c r="K340" s="13" t="s">
        <v>19</v>
      </c>
      <c r="L340" s="4"/>
      <c r="M340" s="4">
        <f t="shared" si="42"/>
        <v>1</v>
      </c>
      <c r="N340"/>
      <c r="O340" s="4">
        <f t="shared" si="44"/>
        <v>0</v>
      </c>
      <c r="P340" s="28"/>
      <c r="Q340">
        <f t="shared" si="45"/>
        <v>0</v>
      </c>
      <c r="R340" s="4">
        <f t="shared" si="46"/>
        <v>0</v>
      </c>
      <c r="S340" t="str">
        <f t="shared" si="43"/>
        <v xml:space="preserve">Flunitrazepam "1000 ppm" - 1000 mg/l Tamaño: 1 mL Marca:  - Referencia: </v>
      </c>
      <c r="U340"/>
    </row>
    <row r="341" spans="1:21" s="3" customFormat="1" x14ac:dyDescent="0.25">
      <c r="A341" s="3" t="s">
        <v>1358</v>
      </c>
      <c r="B341" s="3" t="s">
        <v>1261</v>
      </c>
      <c r="C341" s="3" t="s">
        <v>1359</v>
      </c>
      <c r="D341" s="6" t="s">
        <v>1360</v>
      </c>
      <c r="E341" s="3" t="s">
        <v>1263</v>
      </c>
      <c r="F341" s="67">
        <v>1</v>
      </c>
      <c r="G341" s="3" t="s">
        <v>105</v>
      </c>
      <c r="H341" s="3">
        <v>1</v>
      </c>
      <c r="K341" s="13" t="s">
        <v>19</v>
      </c>
      <c r="L341" s="4"/>
      <c r="M341" s="4">
        <f t="shared" si="42"/>
        <v>1</v>
      </c>
      <c r="N341"/>
      <c r="O341" s="4">
        <f t="shared" si="44"/>
        <v>0</v>
      </c>
      <c r="P341" s="28"/>
      <c r="Q341">
        <f t="shared" si="45"/>
        <v>0</v>
      </c>
      <c r="R341" s="4">
        <f t="shared" si="46"/>
        <v>0</v>
      </c>
      <c r="S341" t="str">
        <f t="shared" si="43"/>
        <v xml:space="preserve">Fluoxetina HCl "1000 ppm" - 1000 mg/l Tamaño: 1 mL Marca:  - Referencia: </v>
      </c>
      <c r="U341"/>
    </row>
    <row r="342" spans="1:21" s="3" customFormat="1" x14ac:dyDescent="0.25">
      <c r="A342" s="3" t="s">
        <v>1361</v>
      </c>
      <c r="B342" s="3" t="s">
        <v>1261</v>
      </c>
      <c r="C342" s="3" t="s">
        <v>1362</v>
      </c>
      <c r="D342" s="6" t="s">
        <v>1363</v>
      </c>
      <c r="E342" s="3" t="s">
        <v>1263</v>
      </c>
      <c r="F342" s="67">
        <v>1</v>
      </c>
      <c r="G342" s="3" t="s">
        <v>105</v>
      </c>
      <c r="H342" s="3">
        <v>1</v>
      </c>
      <c r="K342" s="13" t="s">
        <v>19</v>
      </c>
      <c r="L342" s="4"/>
      <c r="M342" s="4">
        <f t="shared" si="42"/>
        <v>1</v>
      </c>
      <c r="N342"/>
      <c r="O342" s="4">
        <f t="shared" si="44"/>
        <v>0</v>
      </c>
      <c r="P342" s="28"/>
      <c r="Q342">
        <f t="shared" si="45"/>
        <v>0</v>
      </c>
      <c r="R342" s="4">
        <f t="shared" si="46"/>
        <v>0</v>
      </c>
      <c r="S342" t="str">
        <f t="shared" si="43"/>
        <v xml:space="preserve">Flurazepam "1000 ppm" - 1000 mg/l Tamaño: 1 mL Marca:  - Referencia: </v>
      </c>
      <c r="U342"/>
    </row>
    <row r="343" spans="1:21" s="3" customFormat="1" x14ac:dyDescent="0.25">
      <c r="A343" s="3" t="s">
        <v>1364</v>
      </c>
      <c r="B343" s="3" t="s">
        <v>1261</v>
      </c>
      <c r="C343" s="3" t="s">
        <v>1365</v>
      </c>
      <c r="D343" s="6" t="s">
        <v>1366</v>
      </c>
      <c r="E343" s="3" t="s">
        <v>1263</v>
      </c>
      <c r="F343" s="67">
        <v>1</v>
      </c>
      <c r="G343" s="3" t="s">
        <v>105</v>
      </c>
      <c r="H343" s="3">
        <v>1</v>
      </c>
      <c r="K343" s="13" t="s">
        <v>19</v>
      </c>
      <c r="L343" s="4"/>
      <c r="M343" s="4">
        <f t="shared" si="42"/>
        <v>1</v>
      </c>
      <c r="N343"/>
      <c r="O343" s="4">
        <f t="shared" si="44"/>
        <v>0</v>
      </c>
      <c r="P343" s="28"/>
      <c r="Q343">
        <f t="shared" si="45"/>
        <v>0</v>
      </c>
      <c r="R343" s="4">
        <f t="shared" si="46"/>
        <v>0</v>
      </c>
      <c r="S343" t="str">
        <f t="shared" si="43"/>
        <v xml:space="preserve">Haloperidol "982 ppm" - 1000 mg/l Tamaño: 1 mL Marca:  - Referencia: </v>
      </c>
      <c r="U343"/>
    </row>
    <row r="344" spans="1:21" s="3" customFormat="1" x14ac:dyDescent="0.25">
      <c r="A344" s="3" t="s">
        <v>1367</v>
      </c>
      <c r="B344" s="3" t="s">
        <v>1261</v>
      </c>
      <c r="C344" s="3" t="s">
        <v>1368</v>
      </c>
      <c r="D344" s="6" t="s">
        <v>1369</v>
      </c>
      <c r="E344" s="3" t="s">
        <v>1270</v>
      </c>
      <c r="F344" s="67">
        <v>1</v>
      </c>
      <c r="G344" s="3" t="s">
        <v>149</v>
      </c>
      <c r="H344" s="3">
        <v>1</v>
      </c>
      <c r="K344" s="13" t="s">
        <v>19</v>
      </c>
      <c r="L344" s="4"/>
      <c r="M344" s="4">
        <f t="shared" si="42"/>
        <v>1</v>
      </c>
      <c r="N344"/>
      <c r="O344" s="4">
        <f t="shared" si="44"/>
        <v>0</v>
      </c>
      <c r="P344" s="28"/>
      <c r="Q344">
        <f t="shared" si="45"/>
        <v>0</v>
      </c>
      <c r="R344" s="4">
        <f t="shared" si="46"/>
        <v>0</v>
      </c>
      <c r="S344" t="str">
        <f t="shared" si="43"/>
        <v xml:space="preserve">Heroína "1000ppm"  en acetonitrilo - 100 mg/l Tamaño: 1 ml Marca:  - Referencia: </v>
      </c>
      <c r="U344"/>
    </row>
    <row r="345" spans="1:21" s="3" customFormat="1" x14ac:dyDescent="0.25">
      <c r="A345" s="3" t="s">
        <v>1370</v>
      </c>
      <c r="B345" s="3" t="s">
        <v>1261</v>
      </c>
      <c r="C345" s="3" t="s">
        <v>1371</v>
      </c>
      <c r="D345" s="6" t="s">
        <v>1372</v>
      </c>
      <c r="E345" s="3" t="s">
        <v>1263</v>
      </c>
      <c r="F345" s="67">
        <v>1</v>
      </c>
      <c r="G345" s="3" t="s">
        <v>105</v>
      </c>
      <c r="H345" s="3">
        <v>1</v>
      </c>
      <c r="K345" s="13" t="s">
        <v>19</v>
      </c>
      <c r="L345" s="4"/>
      <c r="M345" s="4">
        <f t="shared" si="42"/>
        <v>1</v>
      </c>
      <c r="N345"/>
      <c r="O345" s="4">
        <f t="shared" si="44"/>
        <v>0</v>
      </c>
      <c r="P345" s="28"/>
      <c r="Q345">
        <f t="shared" si="45"/>
        <v>0</v>
      </c>
      <c r="R345" s="4">
        <f t="shared" si="46"/>
        <v>0</v>
      </c>
      <c r="S345" t="str">
        <f t="shared" si="43"/>
        <v xml:space="preserve">Imipramina HCl "1000 ppm" - 1000 mg/l Tamaño: 1 mL Marca:  - Referencia: </v>
      </c>
      <c r="U345"/>
    </row>
    <row r="346" spans="1:21" s="3" customFormat="1" x14ac:dyDescent="0.25">
      <c r="A346" s="3" t="s">
        <v>1373</v>
      </c>
      <c r="B346" s="3" t="s">
        <v>1261</v>
      </c>
      <c r="C346" s="3" t="s">
        <v>1374</v>
      </c>
      <c r="D346" s="6" t="s">
        <v>1375</v>
      </c>
      <c r="E346" s="3" t="s">
        <v>1263</v>
      </c>
      <c r="F346" s="67">
        <v>1</v>
      </c>
      <c r="G346" s="3" t="s">
        <v>105</v>
      </c>
      <c r="H346" s="3">
        <v>1</v>
      </c>
      <c r="K346" s="13" t="s">
        <v>19</v>
      </c>
      <c r="L346" s="4"/>
      <c r="M346" s="4">
        <f t="shared" si="42"/>
        <v>1</v>
      </c>
      <c r="N346"/>
      <c r="O346" s="4">
        <f t="shared" si="44"/>
        <v>0</v>
      </c>
      <c r="P346" s="28"/>
      <c r="Q346">
        <f t="shared" si="45"/>
        <v>0</v>
      </c>
      <c r="R346" s="4">
        <f t="shared" si="46"/>
        <v>0</v>
      </c>
      <c r="S346" t="str">
        <f t="shared" si="43"/>
        <v xml:space="preserve">Lidocaina "1000 ppm" - 1000 mg/l Tamaño: 1 mL Marca:  - Referencia: </v>
      </c>
      <c r="U346"/>
    </row>
    <row r="347" spans="1:21" s="3" customFormat="1" x14ac:dyDescent="0.25">
      <c r="A347" s="3" t="s">
        <v>1376</v>
      </c>
      <c r="B347" s="3" t="s">
        <v>1261</v>
      </c>
      <c r="C347" s="3" t="s">
        <v>1377</v>
      </c>
      <c r="D347" s="6" t="s">
        <v>1378</v>
      </c>
      <c r="E347" s="3" t="s">
        <v>1263</v>
      </c>
      <c r="F347" s="67">
        <v>1</v>
      </c>
      <c r="G347" s="3" t="s">
        <v>105</v>
      </c>
      <c r="H347" s="3">
        <v>1</v>
      </c>
      <c r="K347" s="13" t="s">
        <v>19</v>
      </c>
      <c r="L347" s="4"/>
      <c r="M347" s="4">
        <f t="shared" si="42"/>
        <v>1</v>
      </c>
      <c r="N347"/>
      <c r="O347" s="4">
        <f t="shared" si="44"/>
        <v>0</v>
      </c>
      <c r="P347" s="28"/>
      <c r="Q347">
        <f t="shared" si="45"/>
        <v>0</v>
      </c>
      <c r="R347" s="4">
        <f t="shared" si="46"/>
        <v>0</v>
      </c>
      <c r="S347" t="str">
        <f t="shared" si="43"/>
        <v xml:space="preserve">Lorazepam - 1000 mg/l Tamaño: 1 mL Marca:  - Referencia: </v>
      </c>
      <c r="U347"/>
    </row>
    <row r="348" spans="1:21" s="3" customFormat="1" x14ac:dyDescent="0.25">
      <c r="A348" s="3" t="s">
        <v>1379</v>
      </c>
      <c r="B348" s="3" t="s">
        <v>1261</v>
      </c>
      <c r="C348" s="3" t="s">
        <v>1380</v>
      </c>
      <c r="D348" s="6" t="s">
        <v>1381</v>
      </c>
      <c r="E348" s="3" t="s">
        <v>1263</v>
      </c>
      <c r="F348" s="67">
        <v>1</v>
      </c>
      <c r="G348" s="3" t="s">
        <v>105</v>
      </c>
      <c r="H348" s="3">
        <v>1</v>
      </c>
      <c r="K348" s="13" t="s">
        <v>19</v>
      </c>
      <c r="L348" s="4"/>
      <c r="M348" s="4">
        <f t="shared" si="42"/>
        <v>1</v>
      </c>
      <c r="N348"/>
      <c r="O348" s="4">
        <f t="shared" si="44"/>
        <v>0</v>
      </c>
      <c r="P348" s="28"/>
      <c r="Q348">
        <f t="shared" si="45"/>
        <v>0</v>
      </c>
      <c r="R348" s="4">
        <f t="shared" si="46"/>
        <v>0</v>
      </c>
      <c r="S348" t="str">
        <f t="shared" si="43"/>
        <v xml:space="preserve">Lormetazepam "1000 ppm" - 1000 mg/l Tamaño: 1 mL Marca:  - Referencia: </v>
      </c>
      <c r="U348"/>
    </row>
    <row r="349" spans="1:21" s="3" customFormat="1" x14ac:dyDescent="0.25">
      <c r="A349" s="3" t="s">
        <v>1382</v>
      </c>
      <c r="B349" s="3" t="s">
        <v>1261</v>
      </c>
      <c r="C349" s="3" t="s">
        <v>1383</v>
      </c>
      <c r="D349" s="6" t="s">
        <v>1384</v>
      </c>
      <c r="E349" s="3" t="s">
        <v>1263</v>
      </c>
      <c r="F349" s="67">
        <v>1</v>
      </c>
      <c r="G349" s="3" t="s">
        <v>105</v>
      </c>
      <c r="H349" s="3">
        <v>2</v>
      </c>
      <c r="K349" s="13" t="s">
        <v>19</v>
      </c>
      <c r="L349" s="4"/>
      <c r="M349" s="4">
        <f t="shared" si="42"/>
        <v>2</v>
      </c>
      <c r="N349"/>
      <c r="O349" s="4">
        <f t="shared" si="44"/>
        <v>0</v>
      </c>
      <c r="P349" s="28"/>
      <c r="Q349">
        <f t="shared" si="45"/>
        <v>0</v>
      </c>
      <c r="R349" s="4">
        <f t="shared" si="46"/>
        <v>0</v>
      </c>
      <c r="S349" t="str">
        <f t="shared" si="43"/>
        <v xml:space="preserve">LSD "1000 ppm" - 1000 mg/l Tamaño: 1 mL Marca:  - Referencia: </v>
      </c>
      <c r="U349"/>
    </row>
    <row r="350" spans="1:21" s="3" customFormat="1" x14ac:dyDescent="0.25">
      <c r="A350" s="3" t="s">
        <v>1385</v>
      </c>
      <c r="B350" s="3" t="s">
        <v>1261</v>
      </c>
      <c r="C350" s="3" t="s">
        <v>1386</v>
      </c>
      <c r="D350" s="6" t="s">
        <v>1387</v>
      </c>
      <c r="E350" s="3" t="s">
        <v>1263</v>
      </c>
      <c r="F350" s="67">
        <v>1</v>
      </c>
      <c r="G350" s="3" t="s">
        <v>105</v>
      </c>
      <c r="H350" s="3">
        <v>3</v>
      </c>
      <c r="K350" s="13" t="s">
        <v>19</v>
      </c>
      <c r="L350" s="4"/>
      <c r="M350" s="4">
        <f t="shared" si="42"/>
        <v>3</v>
      </c>
      <c r="N350"/>
      <c r="O350" s="4">
        <f t="shared" si="44"/>
        <v>0</v>
      </c>
      <c r="P350" s="28"/>
      <c r="Q350">
        <f t="shared" si="45"/>
        <v>0</v>
      </c>
      <c r="R350" s="4">
        <f t="shared" si="46"/>
        <v>0</v>
      </c>
      <c r="S350" t="str">
        <f t="shared" si="43"/>
        <v xml:space="preserve">MBDB HCl - 1000 mg/l Tamaño: 1 mL Marca:  - Referencia: </v>
      </c>
      <c r="U350"/>
    </row>
    <row r="351" spans="1:21" s="3" customFormat="1" x14ac:dyDescent="0.25">
      <c r="A351" s="3" t="s">
        <v>1388</v>
      </c>
      <c r="B351" s="3" t="s">
        <v>1261</v>
      </c>
      <c r="C351" s="3" t="s">
        <v>1389</v>
      </c>
      <c r="D351" s="6" t="s">
        <v>1387</v>
      </c>
      <c r="E351" s="3" t="s">
        <v>1263</v>
      </c>
      <c r="F351" s="67">
        <v>1</v>
      </c>
      <c r="G351" s="3" t="s">
        <v>105</v>
      </c>
      <c r="H351" s="3">
        <v>1</v>
      </c>
      <c r="K351" s="13" t="s">
        <v>19</v>
      </c>
      <c r="L351" s="4"/>
      <c r="M351" s="4">
        <f t="shared" si="42"/>
        <v>1</v>
      </c>
      <c r="N351"/>
      <c r="O351" s="4">
        <f t="shared" si="44"/>
        <v>0</v>
      </c>
      <c r="P351" s="28"/>
      <c r="Q351">
        <f t="shared" si="45"/>
        <v>0</v>
      </c>
      <c r="R351" s="4">
        <f t="shared" si="46"/>
        <v>0</v>
      </c>
      <c r="S351" t="str">
        <f t="shared" si="43"/>
        <v xml:space="preserve">MBDB HCl "1000 ppm" en metanol - 1000 mg/l Tamaño: 1 mL Marca:  - Referencia: </v>
      </c>
      <c r="U351"/>
    </row>
    <row r="352" spans="1:21" s="3" customFormat="1" x14ac:dyDescent="0.25">
      <c r="A352" s="3" t="s">
        <v>1390</v>
      </c>
      <c r="B352" s="3" t="s">
        <v>1261</v>
      </c>
      <c r="C352" s="3" t="s">
        <v>1391</v>
      </c>
      <c r="D352" s="6" t="s">
        <v>1392</v>
      </c>
      <c r="E352" s="3" t="s">
        <v>1263</v>
      </c>
      <c r="F352" s="67">
        <v>1</v>
      </c>
      <c r="G352" s="3" t="s">
        <v>105</v>
      </c>
      <c r="H352" s="3">
        <v>3</v>
      </c>
      <c r="K352" s="13" t="s">
        <v>19</v>
      </c>
      <c r="L352" s="4"/>
      <c r="M352" s="4">
        <f t="shared" si="42"/>
        <v>3</v>
      </c>
      <c r="N352"/>
      <c r="O352" s="4">
        <f t="shared" si="44"/>
        <v>0</v>
      </c>
      <c r="P352" s="28"/>
      <c r="Q352">
        <f t="shared" si="45"/>
        <v>0</v>
      </c>
      <c r="R352" s="4">
        <f t="shared" si="46"/>
        <v>0</v>
      </c>
      <c r="S352" t="str">
        <f t="shared" si="43"/>
        <v xml:space="preserve">MDA "1000 ppm" en metanol - 1000 mg/l Tamaño: 1 mL Marca:  - Referencia: </v>
      </c>
      <c r="U352"/>
    </row>
    <row r="353" spans="1:21" s="3" customFormat="1" x14ac:dyDescent="0.25">
      <c r="A353" s="3" t="s">
        <v>1393</v>
      </c>
      <c r="B353" s="3" t="s">
        <v>1261</v>
      </c>
      <c r="C353" s="3" t="s">
        <v>1394</v>
      </c>
      <c r="D353" s="6" t="s">
        <v>1395</v>
      </c>
      <c r="E353" s="3" t="s">
        <v>1263</v>
      </c>
      <c r="F353" s="67">
        <v>1</v>
      </c>
      <c r="G353" s="3" t="s">
        <v>105</v>
      </c>
      <c r="H353" s="3">
        <v>2</v>
      </c>
      <c r="K353" s="13" t="s">
        <v>19</v>
      </c>
      <c r="L353" s="4"/>
      <c r="M353" s="4">
        <f t="shared" si="42"/>
        <v>2</v>
      </c>
      <c r="N353"/>
      <c r="O353" s="4">
        <f t="shared" si="44"/>
        <v>0</v>
      </c>
      <c r="P353" s="28"/>
      <c r="Q353">
        <f t="shared" si="45"/>
        <v>0</v>
      </c>
      <c r="R353" s="4">
        <f t="shared" si="46"/>
        <v>0</v>
      </c>
      <c r="S353" t="str">
        <f t="shared" si="43"/>
        <v xml:space="preserve">MDEA "1000 ppm" en metanol - 1000 mg/l Tamaño: 1 mL Marca:  - Referencia: </v>
      </c>
      <c r="U353"/>
    </row>
    <row r="354" spans="1:21" s="3" customFormat="1" x14ac:dyDescent="0.25">
      <c r="A354" s="3" t="s">
        <v>1396</v>
      </c>
      <c r="B354" s="3" t="s">
        <v>1261</v>
      </c>
      <c r="C354" s="3" t="s">
        <v>1397</v>
      </c>
      <c r="D354" s="6" t="s">
        <v>1398</v>
      </c>
      <c r="E354" s="3" t="s">
        <v>1263</v>
      </c>
      <c r="F354" s="67">
        <v>1</v>
      </c>
      <c r="G354" s="3" t="s">
        <v>105</v>
      </c>
      <c r="H354" s="3">
        <v>3</v>
      </c>
      <c r="K354" s="13" t="s">
        <v>19</v>
      </c>
      <c r="L354" s="4"/>
      <c r="M354" s="4">
        <f t="shared" si="42"/>
        <v>3</v>
      </c>
      <c r="N354"/>
      <c r="O354" s="4">
        <f t="shared" si="44"/>
        <v>0</v>
      </c>
      <c r="P354" s="28"/>
      <c r="Q354">
        <f t="shared" si="45"/>
        <v>0</v>
      </c>
      <c r="R354" s="4">
        <f t="shared" si="46"/>
        <v>0</v>
      </c>
      <c r="S354" t="str">
        <f t="shared" si="43"/>
        <v xml:space="preserve">MDMA "1000 ppm" - 1000 mg/l Tamaño: 1 mL Marca:  - Referencia: </v>
      </c>
      <c r="U354"/>
    </row>
    <row r="355" spans="1:21" s="3" customFormat="1" x14ac:dyDescent="0.25">
      <c r="A355" s="3" t="s">
        <v>1399</v>
      </c>
      <c r="B355" s="3" t="s">
        <v>1261</v>
      </c>
      <c r="C355" s="3" t="s">
        <v>1400</v>
      </c>
      <c r="D355" s="6" t="s">
        <v>1401</v>
      </c>
      <c r="E355" s="3" t="s">
        <v>1263</v>
      </c>
      <c r="F355" s="67">
        <v>1</v>
      </c>
      <c r="G355" s="3" t="s">
        <v>105</v>
      </c>
      <c r="H355" s="3">
        <v>2</v>
      </c>
      <c r="K355" s="13" t="s">
        <v>19</v>
      </c>
      <c r="L355" s="4"/>
      <c r="M355" s="4">
        <f t="shared" si="42"/>
        <v>2</v>
      </c>
      <c r="N355"/>
      <c r="O355" s="4">
        <f t="shared" si="44"/>
        <v>0</v>
      </c>
      <c r="P355" s="28"/>
      <c r="Q355">
        <f t="shared" si="45"/>
        <v>0</v>
      </c>
      <c r="R355" s="4">
        <f t="shared" si="46"/>
        <v>0</v>
      </c>
      <c r="S355" t="str">
        <f t="shared" si="43"/>
        <v xml:space="preserve">MDMA-d5 - 1000 mg/l Tamaño: 1 mL Marca:  - Referencia: </v>
      </c>
      <c r="U355"/>
    </row>
    <row r="356" spans="1:21" s="3" customFormat="1" x14ac:dyDescent="0.25">
      <c r="A356" s="3" t="s">
        <v>1402</v>
      </c>
      <c r="B356" s="3" t="s">
        <v>1261</v>
      </c>
      <c r="C356" s="3" t="s">
        <v>1403</v>
      </c>
      <c r="D356" s="6" t="s">
        <v>1404</v>
      </c>
      <c r="E356" s="3" t="s">
        <v>1263</v>
      </c>
      <c r="F356" s="67">
        <v>1</v>
      </c>
      <c r="G356" s="3" t="s">
        <v>105</v>
      </c>
      <c r="H356" s="3">
        <v>1</v>
      </c>
      <c r="K356" s="13" t="s">
        <v>19</v>
      </c>
      <c r="L356" s="4"/>
      <c r="M356" s="4">
        <f t="shared" si="42"/>
        <v>1</v>
      </c>
      <c r="N356"/>
      <c r="O356" s="4">
        <f t="shared" si="44"/>
        <v>0</v>
      </c>
      <c r="P356" s="28"/>
      <c r="Q356">
        <f t="shared" si="45"/>
        <v>0</v>
      </c>
      <c r="R356" s="4">
        <f t="shared" si="46"/>
        <v>0</v>
      </c>
      <c r="S356" t="str">
        <f t="shared" si="43"/>
        <v xml:space="preserve">Meperidina "1000 ppm" - 1000 mg/l Tamaño: 1 mL Marca:  - Referencia: </v>
      </c>
      <c r="U356"/>
    </row>
    <row r="357" spans="1:21" s="3" customFormat="1" x14ac:dyDescent="0.25">
      <c r="A357" s="3" t="s">
        <v>1405</v>
      </c>
      <c r="B357" s="3" t="s">
        <v>1261</v>
      </c>
      <c r="C357" s="3" t="s">
        <v>1406</v>
      </c>
      <c r="D357" s="6" t="s">
        <v>1407</v>
      </c>
      <c r="E357" s="3" t="s">
        <v>1263</v>
      </c>
      <c r="F357" s="67">
        <v>1</v>
      </c>
      <c r="G357" s="3" t="s">
        <v>105</v>
      </c>
      <c r="H357" s="3">
        <v>1</v>
      </c>
      <c r="K357" s="13" t="s">
        <v>19</v>
      </c>
      <c r="L357" s="4"/>
      <c r="M357" s="4">
        <f t="shared" si="42"/>
        <v>1</v>
      </c>
      <c r="N357"/>
      <c r="O357" s="4">
        <f t="shared" si="44"/>
        <v>0</v>
      </c>
      <c r="P357" s="28"/>
      <c r="Q357">
        <f t="shared" si="45"/>
        <v>0</v>
      </c>
      <c r="R357" s="4">
        <f t="shared" si="46"/>
        <v>0</v>
      </c>
      <c r="S357" t="str">
        <f t="shared" si="43"/>
        <v xml:space="preserve">Meprobamato "1000 ppm" - 1000 mg/l Tamaño: 1 mL Marca:  - Referencia: </v>
      </c>
      <c r="U357"/>
    </row>
    <row r="358" spans="1:21" s="3" customFormat="1" x14ac:dyDescent="0.25">
      <c r="A358" s="3" t="s">
        <v>1408</v>
      </c>
      <c r="B358" s="3" t="s">
        <v>1261</v>
      </c>
      <c r="C358" s="3" t="s">
        <v>1409</v>
      </c>
      <c r="D358" s="6" t="s">
        <v>1410</v>
      </c>
      <c r="E358" s="3" t="s">
        <v>1263</v>
      </c>
      <c r="F358" s="67">
        <v>1</v>
      </c>
      <c r="G358" s="3" t="s">
        <v>105</v>
      </c>
      <c r="H358" s="3">
        <v>1</v>
      </c>
      <c r="K358" s="13" t="s">
        <v>19</v>
      </c>
      <c r="L358" s="4"/>
      <c r="M358" s="4">
        <f t="shared" si="42"/>
        <v>1</v>
      </c>
      <c r="N358"/>
      <c r="O358" s="4">
        <f t="shared" si="44"/>
        <v>0</v>
      </c>
      <c r="P358" s="28"/>
      <c r="Q358">
        <f t="shared" si="45"/>
        <v>0</v>
      </c>
      <c r="R358" s="4">
        <f t="shared" si="46"/>
        <v>0</v>
      </c>
      <c r="S358" t="str">
        <f t="shared" si="43"/>
        <v xml:space="preserve">Metacualona "1000 ppm" - 1000 mg/l Tamaño: 1 mL Marca:  - Referencia: </v>
      </c>
      <c r="U358"/>
    </row>
    <row r="359" spans="1:21" s="3" customFormat="1" x14ac:dyDescent="0.25">
      <c r="A359" s="3" t="s">
        <v>1411</v>
      </c>
      <c r="B359" s="3" t="s">
        <v>1261</v>
      </c>
      <c r="C359" s="3" t="s">
        <v>1412</v>
      </c>
      <c r="D359" s="6" t="s">
        <v>1413</v>
      </c>
      <c r="E359" s="3" t="s">
        <v>1263</v>
      </c>
      <c r="F359" s="67">
        <v>1</v>
      </c>
      <c r="G359" s="3" t="s">
        <v>105</v>
      </c>
      <c r="H359" s="3">
        <v>1</v>
      </c>
      <c r="K359" s="13" t="s">
        <v>19</v>
      </c>
      <c r="L359" s="4"/>
      <c r="M359" s="4">
        <f t="shared" si="42"/>
        <v>1</v>
      </c>
      <c r="N359"/>
      <c r="O359" s="4">
        <f t="shared" si="44"/>
        <v>0</v>
      </c>
      <c r="P359" s="28"/>
      <c r="Q359">
        <f t="shared" si="45"/>
        <v>0</v>
      </c>
      <c r="R359" s="4">
        <f t="shared" si="46"/>
        <v>0</v>
      </c>
      <c r="S359" t="str">
        <f t="shared" si="43"/>
        <v xml:space="preserve">Metadona  - 1000 mg/l Tamaño: 1 mL Marca:  - Referencia: </v>
      </c>
      <c r="U359"/>
    </row>
    <row r="360" spans="1:21" s="3" customFormat="1" x14ac:dyDescent="0.25">
      <c r="A360" s="3" t="s">
        <v>1414</v>
      </c>
      <c r="B360" s="3" t="s">
        <v>1261</v>
      </c>
      <c r="C360" s="3" t="s">
        <v>1415</v>
      </c>
      <c r="D360" s="6" t="s">
        <v>1416</v>
      </c>
      <c r="E360" s="3" t="s">
        <v>1263</v>
      </c>
      <c r="F360" s="67">
        <v>1</v>
      </c>
      <c r="G360" s="3" t="s">
        <v>149</v>
      </c>
      <c r="H360" s="3">
        <v>3</v>
      </c>
      <c r="K360" s="13" t="s">
        <v>19</v>
      </c>
      <c r="L360" s="4"/>
      <c r="M360" s="4">
        <f t="shared" si="42"/>
        <v>3</v>
      </c>
      <c r="N360"/>
      <c r="O360" s="4">
        <f t="shared" si="44"/>
        <v>0</v>
      </c>
      <c r="P360" s="28"/>
      <c r="Q360">
        <f t="shared" si="45"/>
        <v>0</v>
      </c>
      <c r="R360" s="4">
        <f t="shared" si="46"/>
        <v>0</v>
      </c>
      <c r="S360" t="str">
        <f t="shared" si="43"/>
        <v xml:space="preserve">Metadona-d3 "1000 ppm" - 1000 mg/l Tamaño: 1 ml Marca:  - Referencia: </v>
      </c>
      <c r="U360"/>
    </row>
    <row r="361" spans="1:21" s="3" customFormat="1" x14ac:dyDescent="0.25">
      <c r="A361" s="3" t="s">
        <v>1417</v>
      </c>
      <c r="B361" s="3" t="s">
        <v>1261</v>
      </c>
      <c r="C361" s="3" t="s">
        <v>1418</v>
      </c>
      <c r="D361" s="45" t="s">
        <v>1419</v>
      </c>
      <c r="E361" s="3" t="s">
        <v>1263</v>
      </c>
      <c r="F361" s="67">
        <v>1</v>
      </c>
      <c r="G361" s="3" t="s">
        <v>105</v>
      </c>
      <c r="H361" s="3">
        <v>3</v>
      </c>
      <c r="K361" s="13" t="s">
        <v>19</v>
      </c>
      <c r="L361" s="4"/>
      <c r="M361" s="4">
        <f t="shared" si="42"/>
        <v>3</v>
      </c>
      <c r="N361"/>
      <c r="O361" s="4">
        <f t="shared" si="44"/>
        <v>0</v>
      </c>
      <c r="P361" s="28"/>
      <c r="Q361">
        <f t="shared" si="45"/>
        <v>0</v>
      </c>
      <c r="R361" s="4">
        <f t="shared" si="46"/>
        <v>0</v>
      </c>
      <c r="S361" t="str">
        <f t="shared" si="43"/>
        <v xml:space="preserve">Metanfetamina "1000 ppm" en metanol - 1000 mg/l Tamaño: 1 mL Marca:  - Referencia: </v>
      </c>
      <c r="U361"/>
    </row>
    <row r="362" spans="1:21" s="3" customFormat="1" x14ac:dyDescent="0.25">
      <c r="A362" s="3" t="s">
        <v>1420</v>
      </c>
      <c r="B362" s="3" t="s">
        <v>1261</v>
      </c>
      <c r="C362" s="3" t="s">
        <v>1421</v>
      </c>
      <c r="D362" s="6" t="s">
        <v>1422</v>
      </c>
      <c r="E362" s="3" t="s">
        <v>1263</v>
      </c>
      <c r="F362" s="67">
        <v>1</v>
      </c>
      <c r="G362" s="3" t="s">
        <v>105</v>
      </c>
      <c r="H362" s="3">
        <v>1</v>
      </c>
      <c r="K362" s="13" t="s">
        <v>19</v>
      </c>
      <c r="L362" s="4"/>
      <c r="M362" s="4">
        <f t="shared" si="42"/>
        <v>1</v>
      </c>
      <c r="N362"/>
      <c r="O362" s="4">
        <f t="shared" si="44"/>
        <v>0</v>
      </c>
      <c r="P362" s="28"/>
      <c r="Q362">
        <f t="shared" si="45"/>
        <v>0</v>
      </c>
      <c r="R362" s="4">
        <f t="shared" si="46"/>
        <v>0</v>
      </c>
      <c r="S362" t="str">
        <f t="shared" si="43"/>
        <v xml:space="preserve">Mianserina HCl "1000 ppm" - 1000 mg/l Tamaño: 1 mL Marca:  - Referencia: </v>
      </c>
      <c r="U362"/>
    </row>
    <row r="363" spans="1:21" s="3" customFormat="1" x14ac:dyDescent="0.25">
      <c r="A363" s="3" t="s">
        <v>1423</v>
      </c>
      <c r="B363" s="3" t="s">
        <v>1261</v>
      </c>
      <c r="C363" s="3" t="s">
        <v>1424</v>
      </c>
      <c r="D363" s="6" t="s">
        <v>1425</v>
      </c>
      <c r="E363" s="3" t="s">
        <v>1263</v>
      </c>
      <c r="F363" s="67">
        <v>1</v>
      </c>
      <c r="G363" s="3" t="s">
        <v>105</v>
      </c>
      <c r="H363" s="3">
        <v>1</v>
      </c>
      <c r="K363" s="13" t="s">
        <v>19</v>
      </c>
      <c r="L363" s="4"/>
      <c r="M363" s="4">
        <f t="shared" si="42"/>
        <v>1</v>
      </c>
      <c r="N363"/>
      <c r="O363" s="4">
        <f t="shared" si="44"/>
        <v>0</v>
      </c>
      <c r="P363" s="28"/>
      <c r="Q363">
        <f t="shared" si="45"/>
        <v>0</v>
      </c>
      <c r="R363" s="4">
        <f t="shared" si="46"/>
        <v>0</v>
      </c>
      <c r="S363" t="str">
        <f t="shared" si="43"/>
        <v xml:space="preserve">Midazolam "1000 ppm" - 1000 mg/l Tamaño: 1 mL Marca:  - Referencia: </v>
      </c>
      <c r="U363"/>
    </row>
    <row r="364" spans="1:21" s="3" customFormat="1" x14ac:dyDescent="0.25">
      <c r="A364" s="3" t="s">
        <v>1426</v>
      </c>
      <c r="B364" s="3" t="s">
        <v>1261</v>
      </c>
      <c r="C364" s="3" t="s">
        <v>1427</v>
      </c>
      <c r="D364" s="6" t="s">
        <v>1428</v>
      </c>
      <c r="E364" s="3" t="s">
        <v>1263</v>
      </c>
      <c r="F364" s="67">
        <v>1</v>
      </c>
      <c r="G364" s="3" t="s">
        <v>105</v>
      </c>
      <c r="H364" s="3">
        <v>1</v>
      </c>
      <c r="K364" s="13" t="s">
        <v>19</v>
      </c>
      <c r="L364" s="4"/>
      <c r="M364" s="4">
        <f t="shared" si="42"/>
        <v>1</v>
      </c>
      <c r="N364"/>
      <c r="O364" s="4">
        <f t="shared" si="44"/>
        <v>0</v>
      </c>
      <c r="P364" s="28"/>
      <c r="Q364">
        <f t="shared" si="45"/>
        <v>0</v>
      </c>
      <c r="R364" s="4">
        <f t="shared" si="46"/>
        <v>0</v>
      </c>
      <c r="S364" t="str">
        <f t="shared" si="43"/>
        <v xml:space="preserve">Mirtazapina "1000ppm" - 1000 mg/l Tamaño: 1 mL Marca:  - Referencia: </v>
      </c>
      <c r="U364"/>
    </row>
    <row r="365" spans="1:21" s="3" customFormat="1" x14ac:dyDescent="0.25">
      <c r="A365" s="3" t="s">
        <v>1429</v>
      </c>
      <c r="B365" s="3" t="s">
        <v>1261</v>
      </c>
      <c r="C365" s="3" t="s">
        <v>1430</v>
      </c>
      <c r="D365" s="6" t="s">
        <v>1431</v>
      </c>
      <c r="E365" s="3" t="s">
        <v>1263</v>
      </c>
      <c r="F365" s="67">
        <v>1</v>
      </c>
      <c r="G365" s="3" t="s">
        <v>105</v>
      </c>
      <c r="H365" s="3">
        <v>1</v>
      </c>
      <c r="K365" s="13" t="s">
        <v>19</v>
      </c>
      <c r="L365" s="4"/>
      <c r="M365" s="4">
        <f t="shared" si="42"/>
        <v>1</v>
      </c>
      <c r="N365"/>
      <c r="O365" s="4">
        <f t="shared" si="44"/>
        <v>0</v>
      </c>
      <c r="P365" s="28"/>
      <c r="Q365">
        <f t="shared" si="45"/>
        <v>0</v>
      </c>
      <c r="R365" s="4">
        <f t="shared" si="46"/>
        <v>0</v>
      </c>
      <c r="S365" t="str">
        <f t="shared" si="43"/>
        <v xml:space="preserve">Morfina "1000 ppm" - 1000 mg/l Tamaño: 1 mL Marca:  - Referencia: </v>
      </c>
      <c r="U365"/>
    </row>
    <row r="366" spans="1:21" s="3" customFormat="1" x14ac:dyDescent="0.25">
      <c r="A366" s="3" t="s">
        <v>1432</v>
      </c>
      <c r="B366" s="3" t="s">
        <v>1261</v>
      </c>
      <c r="C366" s="3" t="s">
        <v>1433</v>
      </c>
      <c r="D366" s="6" t="s">
        <v>1434</v>
      </c>
      <c r="E366" s="21" t="s">
        <v>1790</v>
      </c>
      <c r="F366" s="67">
        <v>250</v>
      </c>
      <c r="G366" s="3" t="s">
        <v>352</v>
      </c>
      <c r="H366" s="3">
        <v>1</v>
      </c>
      <c r="K366" s="13" t="s">
        <v>19</v>
      </c>
      <c r="L366" s="4"/>
      <c r="M366" s="4">
        <f t="shared" si="42"/>
        <v>1</v>
      </c>
      <c r="N366"/>
      <c r="O366" s="4">
        <f t="shared" si="44"/>
        <v>0</v>
      </c>
      <c r="P366" s="28"/>
      <c r="Q366">
        <f t="shared" si="45"/>
        <v>0</v>
      </c>
      <c r="R366" s="4">
        <f t="shared" si="46"/>
        <v>0</v>
      </c>
      <c r="S366" t="str">
        <f t="shared" si="43"/>
        <v xml:space="preserve">Morfina sulfato - &gt; 97% Tamaño: 250 mg Marca:  - Referencia: </v>
      </c>
      <c r="U366"/>
    </row>
    <row r="367" spans="1:21" s="3" customFormat="1" x14ac:dyDescent="0.25">
      <c r="A367" s="3" t="s">
        <v>1435</v>
      </c>
      <c r="B367" s="3" t="s">
        <v>1261</v>
      </c>
      <c r="C367" s="3" t="s">
        <v>1436</v>
      </c>
      <c r="D367" s="6" t="s">
        <v>1437</v>
      </c>
      <c r="E367" s="3" t="s">
        <v>1263</v>
      </c>
      <c r="F367" s="67">
        <v>1</v>
      </c>
      <c r="G367" s="3" t="s">
        <v>105</v>
      </c>
      <c r="H367" s="3">
        <v>1</v>
      </c>
      <c r="K367" s="13" t="s">
        <v>19</v>
      </c>
      <c r="L367" s="4"/>
      <c r="M367" s="4">
        <f t="shared" si="42"/>
        <v>1</v>
      </c>
      <c r="N367"/>
      <c r="O367" s="4">
        <f t="shared" si="44"/>
        <v>0</v>
      </c>
      <c r="P367" s="28"/>
      <c r="Q367">
        <f t="shared" si="45"/>
        <v>0</v>
      </c>
      <c r="R367" s="4">
        <f t="shared" si="46"/>
        <v>0</v>
      </c>
      <c r="S367" t="str">
        <f t="shared" si="43"/>
        <v xml:space="preserve">Morfina-d3 - 1000 mg/l Tamaño: 1 mL Marca:  - Referencia: </v>
      </c>
      <c r="U367"/>
    </row>
    <row r="368" spans="1:21" s="3" customFormat="1" x14ac:dyDescent="0.25">
      <c r="A368" s="3" t="s">
        <v>1438</v>
      </c>
      <c r="B368" s="3" t="s">
        <v>1261</v>
      </c>
      <c r="C368" s="3" t="s">
        <v>1439</v>
      </c>
      <c r="D368" s="6" t="s">
        <v>1440</v>
      </c>
      <c r="E368" s="21" t="s">
        <v>1790</v>
      </c>
      <c r="F368" s="67">
        <v>5</v>
      </c>
      <c r="G368" s="3" t="s">
        <v>352</v>
      </c>
      <c r="H368" s="3">
        <v>1</v>
      </c>
      <c r="K368" s="13" t="s">
        <v>19</v>
      </c>
      <c r="L368" s="4"/>
      <c r="M368" s="4">
        <f t="shared" si="42"/>
        <v>1</v>
      </c>
      <c r="N368"/>
      <c r="O368" s="4">
        <f t="shared" si="44"/>
        <v>0</v>
      </c>
      <c r="P368" s="28"/>
      <c r="Q368">
        <f t="shared" si="45"/>
        <v>0</v>
      </c>
      <c r="R368" s="4">
        <f t="shared" si="46"/>
        <v>0</v>
      </c>
      <c r="S368" t="str">
        <f t="shared" si="43"/>
        <v xml:space="preserve">Morfina-d3 HCl - &gt; 97% Tamaño: 5 mg Marca:  - Referencia: </v>
      </c>
      <c r="U368"/>
    </row>
    <row r="369" spans="1:21" s="3" customFormat="1" x14ac:dyDescent="0.25">
      <c r="A369" s="3" t="s">
        <v>1441</v>
      </c>
      <c r="B369" s="3" t="s">
        <v>1261</v>
      </c>
      <c r="C369" s="3" t="s">
        <v>1442</v>
      </c>
      <c r="D369" s="6" t="s">
        <v>1443</v>
      </c>
      <c r="E369" s="3" t="s">
        <v>1263</v>
      </c>
      <c r="F369" s="67">
        <v>1</v>
      </c>
      <c r="G369" s="3" t="s">
        <v>105</v>
      </c>
      <c r="H369" s="3">
        <v>1</v>
      </c>
      <c r="K369" s="13" t="s">
        <v>19</v>
      </c>
      <c r="L369" s="4"/>
      <c r="M369" s="4">
        <f t="shared" si="42"/>
        <v>1</v>
      </c>
      <c r="N369"/>
      <c r="O369" s="4">
        <f t="shared" si="44"/>
        <v>0</v>
      </c>
      <c r="P369" s="28"/>
      <c r="Q369">
        <f t="shared" si="45"/>
        <v>0</v>
      </c>
      <c r="R369" s="4">
        <f t="shared" si="46"/>
        <v>0</v>
      </c>
      <c r="S369" t="str">
        <f t="shared" si="43"/>
        <v xml:space="preserve">Nitrazepam "1000 ppm" - 1000 mg/l Tamaño: 1 mL Marca:  - Referencia: </v>
      </c>
      <c r="U369"/>
    </row>
    <row r="370" spans="1:21" s="3" customFormat="1" x14ac:dyDescent="0.25">
      <c r="A370" s="3" t="s">
        <v>1444</v>
      </c>
      <c r="B370" s="3" t="s">
        <v>1261</v>
      </c>
      <c r="C370" s="3" t="s">
        <v>1445</v>
      </c>
      <c r="D370" s="6" t="s">
        <v>1446</v>
      </c>
      <c r="E370" s="3" t="s">
        <v>1263</v>
      </c>
      <c r="F370" s="67">
        <v>1</v>
      </c>
      <c r="G370" s="3" t="s">
        <v>105</v>
      </c>
      <c r="H370" s="3">
        <v>1</v>
      </c>
      <c r="K370" s="13" t="s">
        <v>19</v>
      </c>
      <c r="L370" s="4"/>
      <c r="M370" s="4">
        <f t="shared" si="42"/>
        <v>1</v>
      </c>
      <c r="N370"/>
      <c r="O370" s="4">
        <f t="shared" si="44"/>
        <v>0</v>
      </c>
      <c r="P370" s="28"/>
      <c r="Q370">
        <f t="shared" si="45"/>
        <v>0</v>
      </c>
      <c r="R370" s="4">
        <f t="shared" si="46"/>
        <v>0</v>
      </c>
      <c r="S370" t="str">
        <f t="shared" si="43"/>
        <v xml:space="preserve">Nordazepam "1000 ppm" - 1000 mg/l Tamaño: 1 mL Marca:  - Referencia: </v>
      </c>
      <c r="U370"/>
    </row>
    <row r="371" spans="1:21" s="3" customFormat="1" x14ac:dyDescent="0.25">
      <c r="A371" s="3" t="s">
        <v>1447</v>
      </c>
      <c r="B371" s="3" t="s">
        <v>1261</v>
      </c>
      <c r="C371" s="3" t="s">
        <v>1448</v>
      </c>
      <c r="D371" s="6" t="s">
        <v>1449</v>
      </c>
      <c r="E371" s="3" t="s">
        <v>1263</v>
      </c>
      <c r="F371" s="67">
        <v>1</v>
      </c>
      <c r="G371" s="3" t="s">
        <v>105</v>
      </c>
      <c r="H371" s="3">
        <v>1</v>
      </c>
      <c r="K371" s="13" t="s">
        <v>19</v>
      </c>
      <c r="L371" s="4"/>
      <c r="M371" s="4">
        <f t="shared" si="42"/>
        <v>1</v>
      </c>
      <c r="N371"/>
      <c r="O371" s="4">
        <f t="shared" ref="O371:O389" si="47">+M371*N371</f>
        <v>0</v>
      </c>
      <c r="P371" s="28"/>
      <c r="Q371">
        <f t="shared" ref="Q371:Q389" si="48">+N371*(1-P371)</f>
        <v>0</v>
      </c>
      <c r="R371" s="4">
        <f t="shared" ref="R371:R389" si="49">+M371*Q371</f>
        <v>0</v>
      </c>
      <c r="S371" t="str">
        <f t="shared" si="43"/>
        <v xml:space="preserve">Nortriptilina HCl "1000 ppm" - 1000 mg/l Tamaño: 1 mL Marca:  - Referencia: </v>
      </c>
      <c r="U371"/>
    </row>
    <row r="372" spans="1:21" s="3" customFormat="1" x14ac:dyDescent="0.25">
      <c r="A372" s="3" t="s">
        <v>1450</v>
      </c>
      <c r="B372" s="3" t="s">
        <v>1261</v>
      </c>
      <c r="C372" s="3" t="s">
        <v>1451</v>
      </c>
      <c r="D372" s="6" t="s">
        <v>1452</v>
      </c>
      <c r="E372" s="3" t="s">
        <v>1263</v>
      </c>
      <c r="F372" s="67">
        <v>1</v>
      </c>
      <c r="G372" s="3" t="s">
        <v>105</v>
      </c>
      <c r="H372" s="3">
        <v>1</v>
      </c>
      <c r="K372" s="13" t="s">
        <v>19</v>
      </c>
      <c r="L372" s="4"/>
      <c r="M372" s="4">
        <f t="shared" si="42"/>
        <v>1</v>
      </c>
      <c r="N372"/>
      <c r="O372" s="4">
        <f t="shared" si="47"/>
        <v>0</v>
      </c>
      <c r="P372" s="28"/>
      <c r="Q372">
        <f t="shared" si="48"/>
        <v>0</v>
      </c>
      <c r="R372" s="4">
        <f t="shared" si="49"/>
        <v>0</v>
      </c>
      <c r="S372" t="str">
        <f t="shared" si="43"/>
        <v xml:space="preserve">Olanzapina "1000 ppm" - 1000 mg/l Tamaño: 1 mL Marca:  - Referencia: </v>
      </c>
      <c r="U372"/>
    </row>
    <row r="373" spans="1:21" s="3" customFormat="1" x14ac:dyDescent="0.25">
      <c r="A373" s="3" t="s">
        <v>1453</v>
      </c>
      <c r="B373" s="3" t="s">
        <v>1261</v>
      </c>
      <c r="C373" s="3" t="s">
        <v>1454</v>
      </c>
      <c r="D373" s="6" t="s">
        <v>1455</v>
      </c>
      <c r="E373" s="3" t="s">
        <v>1263</v>
      </c>
      <c r="F373" s="67">
        <v>1</v>
      </c>
      <c r="G373" s="3" t="s">
        <v>105</v>
      </c>
      <c r="H373" s="3">
        <v>1</v>
      </c>
      <c r="K373" s="13" t="s">
        <v>19</v>
      </c>
      <c r="L373" s="4"/>
      <c r="M373" s="4">
        <f t="shared" si="42"/>
        <v>1</v>
      </c>
      <c r="N373"/>
      <c r="O373" s="4">
        <f t="shared" si="47"/>
        <v>0</v>
      </c>
      <c r="P373" s="28"/>
      <c r="Q373">
        <f t="shared" si="48"/>
        <v>0</v>
      </c>
      <c r="R373" s="4">
        <f t="shared" si="49"/>
        <v>0</v>
      </c>
      <c r="S373" t="str">
        <f t="shared" si="43"/>
        <v xml:space="preserve">Oxazepam "1000 ppm" - 1000 mg/l Tamaño: 1 mL Marca:  - Referencia: </v>
      </c>
      <c r="U373"/>
    </row>
    <row r="374" spans="1:21" s="3" customFormat="1" x14ac:dyDescent="0.25">
      <c r="A374" s="3" t="s">
        <v>1456</v>
      </c>
      <c r="B374" s="3" t="s">
        <v>1261</v>
      </c>
      <c r="C374" s="3" t="s">
        <v>1457</v>
      </c>
      <c r="D374" s="6" t="s">
        <v>1458</v>
      </c>
      <c r="E374" s="3" t="s">
        <v>1263</v>
      </c>
      <c r="F374" s="67">
        <v>1</v>
      </c>
      <c r="G374" s="3" t="s">
        <v>105</v>
      </c>
      <c r="H374" s="3">
        <v>1</v>
      </c>
      <c r="K374" s="13" t="s">
        <v>19</v>
      </c>
      <c r="L374" s="4"/>
      <c r="M374" s="4">
        <f t="shared" si="42"/>
        <v>1</v>
      </c>
      <c r="N374"/>
      <c r="O374" s="4">
        <f t="shared" si="47"/>
        <v>0</v>
      </c>
      <c r="P374" s="28"/>
      <c r="Q374">
        <f t="shared" si="48"/>
        <v>0</v>
      </c>
      <c r="R374" s="4">
        <f t="shared" si="49"/>
        <v>0</v>
      </c>
      <c r="S374" t="str">
        <f t="shared" si="43"/>
        <v xml:space="preserve">Paroxetina HCl "1000 ppm" - 1000 mg/l Tamaño: 1 mL Marca:  - Referencia: </v>
      </c>
      <c r="U374"/>
    </row>
    <row r="375" spans="1:21" s="3" customFormat="1" x14ac:dyDescent="0.25">
      <c r="A375" s="3" t="s">
        <v>1459</v>
      </c>
      <c r="B375" s="3" t="s">
        <v>1261</v>
      </c>
      <c r="C375" s="3" t="s">
        <v>1460</v>
      </c>
      <c r="D375" s="6" t="s">
        <v>1461</v>
      </c>
      <c r="E375" s="3" t="s">
        <v>1263</v>
      </c>
      <c r="F375" s="67">
        <v>1</v>
      </c>
      <c r="G375" s="3" t="s">
        <v>105</v>
      </c>
      <c r="H375" s="3">
        <v>1</v>
      </c>
      <c r="K375" s="13" t="s">
        <v>19</v>
      </c>
      <c r="L375" s="4"/>
      <c r="M375" s="4">
        <f t="shared" si="42"/>
        <v>1</v>
      </c>
      <c r="N375"/>
      <c r="O375" s="4">
        <f t="shared" si="47"/>
        <v>0</v>
      </c>
      <c r="P375" s="28"/>
      <c r="Q375">
        <f t="shared" si="48"/>
        <v>0</v>
      </c>
      <c r="R375" s="4">
        <f t="shared" si="49"/>
        <v>0</v>
      </c>
      <c r="S375" t="str">
        <f t="shared" si="43"/>
        <v xml:space="preserve">Pentazocina "1000 ppm" en metanol - 1000 mg/l Tamaño: 1 mL Marca:  - Referencia: </v>
      </c>
      <c r="U375"/>
    </row>
    <row r="376" spans="1:21" s="3" customFormat="1" x14ac:dyDescent="0.25">
      <c r="A376" s="3" t="s">
        <v>1462</v>
      </c>
      <c r="B376" s="3" t="s">
        <v>1261</v>
      </c>
      <c r="C376" s="3" t="s">
        <v>1463</v>
      </c>
      <c r="D376" s="6" t="s">
        <v>1464</v>
      </c>
      <c r="E376" s="3" t="s">
        <v>1263</v>
      </c>
      <c r="F376" s="67">
        <v>1</v>
      </c>
      <c r="G376" s="3" t="s">
        <v>105</v>
      </c>
      <c r="H376" s="3">
        <v>1</v>
      </c>
      <c r="K376" s="13" t="s">
        <v>19</v>
      </c>
      <c r="L376" s="4"/>
      <c r="M376" s="4">
        <f t="shared" si="42"/>
        <v>1</v>
      </c>
      <c r="N376"/>
      <c r="O376" s="4">
        <f t="shared" si="47"/>
        <v>0</v>
      </c>
      <c r="P376" s="28"/>
      <c r="Q376">
        <f t="shared" si="48"/>
        <v>0</v>
      </c>
      <c r="R376" s="4">
        <f t="shared" si="49"/>
        <v>0</v>
      </c>
      <c r="S376" t="str">
        <f t="shared" si="43"/>
        <v xml:space="preserve">Prazepam "1000 ppm" en metanol - 1000 mg/l Tamaño: 1 mL Marca:  - Referencia: </v>
      </c>
      <c r="U376"/>
    </row>
    <row r="377" spans="1:21" s="3" customFormat="1" x14ac:dyDescent="0.25">
      <c r="A377" s="3" t="s">
        <v>1465</v>
      </c>
      <c r="B377" s="3" t="s">
        <v>1261</v>
      </c>
      <c r="C377" s="3" t="s">
        <v>1466</v>
      </c>
      <c r="D377" s="6" t="s">
        <v>1467</v>
      </c>
      <c r="E377" s="3" t="s">
        <v>1263</v>
      </c>
      <c r="F377" s="67">
        <v>1</v>
      </c>
      <c r="G377" s="3" t="s">
        <v>105</v>
      </c>
      <c r="H377" s="3">
        <v>1</v>
      </c>
      <c r="K377" s="13" t="s">
        <v>19</v>
      </c>
      <c r="L377" s="4"/>
      <c r="M377" s="4">
        <f t="shared" si="42"/>
        <v>1</v>
      </c>
      <c r="N377"/>
      <c r="O377" s="4">
        <f t="shared" si="47"/>
        <v>0</v>
      </c>
      <c r="P377" s="28"/>
      <c r="Q377">
        <f t="shared" si="48"/>
        <v>0</v>
      </c>
      <c r="R377" s="4">
        <f t="shared" si="49"/>
        <v>0</v>
      </c>
      <c r="S377" t="str">
        <f t="shared" si="43"/>
        <v xml:space="preserve">Sertralina HCl "1000 ppm" en metanol - 1000 mg/l Tamaño: 1 mL Marca:  - Referencia: </v>
      </c>
      <c r="U377"/>
    </row>
    <row r="378" spans="1:21" s="3" customFormat="1" x14ac:dyDescent="0.25">
      <c r="A378" s="3" t="s">
        <v>1468</v>
      </c>
      <c r="B378" s="3" t="s">
        <v>1261</v>
      </c>
      <c r="C378" s="3" t="s">
        <v>1469</v>
      </c>
      <c r="D378" s="6" t="s">
        <v>1470</v>
      </c>
      <c r="E378" s="3" t="s">
        <v>1263</v>
      </c>
      <c r="F378" s="67">
        <v>1</v>
      </c>
      <c r="G378" s="3" t="s">
        <v>105</v>
      </c>
      <c r="H378" s="3">
        <v>1</v>
      </c>
      <c r="K378" s="13" t="s">
        <v>19</v>
      </c>
      <c r="L378" s="4"/>
      <c r="M378" s="4">
        <f t="shared" si="42"/>
        <v>1</v>
      </c>
      <c r="N378"/>
      <c r="O378" s="4">
        <f t="shared" si="47"/>
        <v>0</v>
      </c>
      <c r="P378" s="28"/>
      <c r="Q378">
        <f t="shared" si="48"/>
        <v>0</v>
      </c>
      <c r="R378" s="4">
        <f t="shared" si="49"/>
        <v>0</v>
      </c>
      <c r="S378" t="str">
        <f t="shared" si="43"/>
        <v xml:space="preserve">Temazepam "1000 ppm" en metanol - 1000 mg/l Tamaño: 1 mL Marca:  - Referencia: </v>
      </c>
      <c r="U378"/>
    </row>
    <row r="379" spans="1:21" s="3" customFormat="1" x14ac:dyDescent="0.25">
      <c r="A379" s="3" t="s">
        <v>1471</v>
      </c>
      <c r="B379" s="3" t="s">
        <v>1261</v>
      </c>
      <c r="C379" s="3" t="s">
        <v>1472</v>
      </c>
      <c r="D379" s="45" t="s">
        <v>1473</v>
      </c>
      <c r="E379" s="3" t="s">
        <v>1263</v>
      </c>
      <c r="F379" s="67">
        <v>1</v>
      </c>
      <c r="G379" s="3" t="s">
        <v>149</v>
      </c>
      <c r="H379" s="3">
        <v>1</v>
      </c>
      <c r="K379" s="13" t="s">
        <v>19</v>
      </c>
      <c r="L379" s="4"/>
      <c r="M379" s="4">
        <f t="shared" si="42"/>
        <v>1</v>
      </c>
      <c r="N379"/>
      <c r="O379" s="4">
        <f t="shared" si="47"/>
        <v>0</v>
      </c>
      <c r="P379" s="28"/>
      <c r="Q379">
        <f t="shared" si="48"/>
        <v>0</v>
      </c>
      <c r="R379" s="4">
        <f t="shared" si="49"/>
        <v>0</v>
      </c>
      <c r="S379" t="str">
        <f t="shared" si="43"/>
        <v xml:space="preserve">THC - 1000 mg/l Tamaño: 1 ml Marca:  - Referencia: </v>
      </c>
      <c r="U379"/>
    </row>
    <row r="380" spans="1:21" s="3" customFormat="1" x14ac:dyDescent="0.25">
      <c r="A380" s="3" t="s">
        <v>1474</v>
      </c>
      <c r="B380" s="3" t="s">
        <v>1261</v>
      </c>
      <c r="C380" s="3" t="s">
        <v>1475</v>
      </c>
      <c r="D380" s="6" t="s">
        <v>1476</v>
      </c>
      <c r="E380" s="3" t="s">
        <v>1270</v>
      </c>
      <c r="F380" s="67">
        <v>1</v>
      </c>
      <c r="G380" s="3" t="s">
        <v>105</v>
      </c>
      <c r="H380" s="3">
        <v>3</v>
      </c>
      <c r="K380" s="13" t="s">
        <v>19</v>
      </c>
      <c r="L380" s="4"/>
      <c r="M380" s="4">
        <f t="shared" si="42"/>
        <v>3</v>
      </c>
      <c r="N380"/>
      <c r="O380" s="4">
        <f t="shared" si="47"/>
        <v>0</v>
      </c>
      <c r="P380" s="28"/>
      <c r="Q380">
        <f t="shared" si="48"/>
        <v>0</v>
      </c>
      <c r="R380" s="4">
        <f t="shared" si="49"/>
        <v>0</v>
      </c>
      <c r="S380" t="str">
        <f t="shared" si="43"/>
        <v xml:space="preserve">THC-d3 "100 mg/L" en metanol - 100 mg/l Tamaño: 1 mL Marca:  - Referencia: </v>
      </c>
      <c r="U380"/>
    </row>
    <row r="381" spans="1:21" s="3" customFormat="1" x14ac:dyDescent="0.25">
      <c r="A381" s="3" t="s">
        <v>1477</v>
      </c>
      <c r="B381" s="3" t="s">
        <v>1261</v>
      </c>
      <c r="C381" s="3" t="s">
        <v>1478</v>
      </c>
      <c r="D381" s="6" t="s">
        <v>1479</v>
      </c>
      <c r="E381" s="3" t="s">
        <v>1263</v>
      </c>
      <c r="F381" s="67">
        <v>1</v>
      </c>
      <c r="G381" s="3" t="s">
        <v>149</v>
      </c>
      <c r="H381" s="3">
        <v>1</v>
      </c>
      <c r="K381" s="13" t="s">
        <v>19</v>
      </c>
      <c r="L381" s="4"/>
      <c r="M381" s="4">
        <f t="shared" si="42"/>
        <v>1</v>
      </c>
      <c r="N381"/>
      <c r="O381" s="4">
        <f t="shared" si="47"/>
        <v>0</v>
      </c>
      <c r="P381" s="28"/>
      <c r="Q381">
        <f t="shared" si="48"/>
        <v>0</v>
      </c>
      <c r="R381" s="4">
        <f t="shared" si="49"/>
        <v>0</v>
      </c>
      <c r="S381" t="str">
        <f t="shared" si="43"/>
        <v xml:space="preserve">Tramadol 13C-D3 "1000 ppm" - 1000 mg/l Tamaño: 1 ml Marca:  - Referencia: </v>
      </c>
      <c r="U381"/>
    </row>
    <row r="382" spans="1:21" s="3" customFormat="1" x14ac:dyDescent="0.25">
      <c r="A382" s="3" t="s">
        <v>1480</v>
      </c>
      <c r="B382" s="3" t="s">
        <v>1261</v>
      </c>
      <c r="C382" s="3" t="s">
        <v>1481</v>
      </c>
      <c r="D382" s="6" t="s">
        <v>1482</v>
      </c>
      <c r="E382" s="3" t="s">
        <v>1263</v>
      </c>
      <c r="F382" s="67">
        <v>1</v>
      </c>
      <c r="G382" s="3" t="s">
        <v>105</v>
      </c>
      <c r="H382" s="3">
        <v>1</v>
      </c>
      <c r="K382" s="13" t="s">
        <v>19</v>
      </c>
      <c r="L382" s="4"/>
      <c r="M382" s="4">
        <f t="shared" si="42"/>
        <v>1</v>
      </c>
      <c r="N382"/>
      <c r="O382" s="4">
        <f t="shared" si="47"/>
        <v>0</v>
      </c>
      <c r="P382" s="28"/>
      <c r="Q382">
        <f t="shared" si="48"/>
        <v>0</v>
      </c>
      <c r="R382" s="4">
        <f t="shared" si="49"/>
        <v>0</v>
      </c>
      <c r="S382" t="str">
        <f t="shared" si="43"/>
        <v xml:space="preserve">Trazodona HCl "1000 ppm" en metanol - 1000 mg/l Tamaño: 1 mL Marca:  - Referencia: </v>
      </c>
      <c r="U382"/>
    </row>
    <row r="383" spans="1:21" s="3" customFormat="1" x14ac:dyDescent="0.25">
      <c r="A383" s="3" t="s">
        <v>1483</v>
      </c>
      <c r="B383" s="3" t="s">
        <v>1261</v>
      </c>
      <c r="C383" s="3" t="s">
        <v>1484</v>
      </c>
      <c r="D383" s="6" t="s">
        <v>1485</v>
      </c>
      <c r="E383" s="3" t="s">
        <v>1263</v>
      </c>
      <c r="F383" s="67">
        <v>1</v>
      </c>
      <c r="G383" s="3" t="s">
        <v>105</v>
      </c>
      <c r="H383" s="3">
        <v>1</v>
      </c>
      <c r="K383" s="13" t="s">
        <v>19</v>
      </c>
      <c r="L383" s="4"/>
      <c r="M383" s="4">
        <f t="shared" si="42"/>
        <v>1</v>
      </c>
      <c r="N383"/>
      <c r="O383" s="4">
        <f t="shared" si="47"/>
        <v>0</v>
      </c>
      <c r="P383" s="28"/>
      <c r="Q383">
        <f t="shared" si="48"/>
        <v>0</v>
      </c>
      <c r="R383" s="4">
        <f t="shared" si="49"/>
        <v>0</v>
      </c>
      <c r="S383" t="str">
        <f t="shared" si="43"/>
        <v xml:space="preserve">Triazolam "1000 ppm" en metanol - 1000 mg/l Tamaño: 1 mL Marca:  - Referencia: </v>
      </c>
      <c r="U383"/>
    </row>
    <row r="384" spans="1:21" s="3" customFormat="1" x14ac:dyDescent="0.25">
      <c r="A384" s="3" t="s">
        <v>1486</v>
      </c>
      <c r="B384" s="3" t="s">
        <v>1261</v>
      </c>
      <c r="C384" s="3" t="s">
        <v>1487</v>
      </c>
      <c r="D384" s="6" t="s">
        <v>1488</v>
      </c>
      <c r="E384" s="3" t="s">
        <v>1263</v>
      </c>
      <c r="F384" s="67">
        <v>1</v>
      </c>
      <c r="G384" s="3" t="s">
        <v>105</v>
      </c>
      <c r="H384" s="3">
        <v>1</v>
      </c>
      <c r="K384" s="13" t="s">
        <v>19</v>
      </c>
      <c r="L384" s="4"/>
      <c r="M384" s="4">
        <f t="shared" si="42"/>
        <v>1</v>
      </c>
      <c r="N384"/>
      <c r="O384" s="4">
        <f t="shared" si="47"/>
        <v>0</v>
      </c>
      <c r="P384" s="28"/>
      <c r="Q384">
        <f t="shared" si="48"/>
        <v>0</v>
      </c>
      <c r="R384" s="4">
        <f t="shared" si="49"/>
        <v>0</v>
      </c>
      <c r="S384" t="str">
        <f t="shared" si="43"/>
        <v xml:space="preserve">Venlafaxina HCl "1000 ppm" en metanol - 1000 mg/l Tamaño: 1 mL Marca:  - Referencia: </v>
      </c>
      <c r="U384"/>
    </row>
    <row r="385" spans="1:21" s="3" customFormat="1" x14ac:dyDescent="0.25">
      <c r="A385" s="3" t="s">
        <v>1489</v>
      </c>
      <c r="B385" s="3" t="s">
        <v>1261</v>
      </c>
      <c r="C385" s="3" t="s">
        <v>1490</v>
      </c>
      <c r="D385" s="6" t="s">
        <v>1491</v>
      </c>
      <c r="E385" s="3" t="s">
        <v>1263</v>
      </c>
      <c r="F385" s="67">
        <v>1</v>
      </c>
      <c r="G385" s="3" t="s">
        <v>105</v>
      </c>
      <c r="H385" s="3">
        <v>1</v>
      </c>
      <c r="K385" s="13" t="s">
        <v>19</v>
      </c>
      <c r="L385" s="4"/>
      <c r="M385" s="4">
        <f t="shared" si="42"/>
        <v>1</v>
      </c>
      <c r="N385"/>
      <c r="O385" s="4">
        <f t="shared" si="47"/>
        <v>0</v>
      </c>
      <c r="P385" s="28"/>
      <c r="Q385">
        <f t="shared" si="48"/>
        <v>0</v>
      </c>
      <c r="R385" s="4">
        <f t="shared" si="49"/>
        <v>0</v>
      </c>
      <c r="S385" t="str">
        <f t="shared" si="43"/>
        <v xml:space="preserve">Zolpidem "1000 ppm" en metanol - 1000 mg/l Tamaño: 1 mL Marca:  - Referencia: </v>
      </c>
      <c r="U385"/>
    </row>
    <row r="386" spans="1:21" s="3" customFormat="1" x14ac:dyDescent="0.25">
      <c r="A386" s="3" t="s">
        <v>1492</v>
      </c>
      <c r="B386" s="3" t="s">
        <v>1261</v>
      </c>
      <c r="C386" s="3" t="s">
        <v>1493</v>
      </c>
      <c r="D386" s="6" t="s">
        <v>1494</v>
      </c>
      <c r="E386" s="3" t="s">
        <v>1263</v>
      </c>
      <c r="F386" s="67">
        <v>1</v>
      </c>
      <c r="G386" s="3" t="s">
        <v>105</v>
      </c>
      <c r="H386" s="3">
        <v>1</v>
      </c>
      <c r="K386" s="13" t="s">
        <v>19</v>
      </c>
      <c r="L386" s="4"/>
      <c r="M386" s="4">
        <f t="shared" si="42"/>
        <v>1</v>
      </c>
      <c r="N386"/>
      <c r="O386" s="4">
        <f t="shared" si="47"/>
        <v>0</v>
      </c>
      <c r="P386" s="28"/>
      <c r="Q386">
        <f t="shared" si="48"/>
        <v>0</v>
      </c>
      <c r="R386" s="4">
        <f t="shared" si="49"/>
        <v>0</v>
      </c>
      <c r="S386" t="str">
        <f t="shared" si="43"/>
        <v xml:space="preserve">Zoplicona "1000 ppm" en acetonitrilo - 1000 mg/l Tamaño: 1 mL Marca:  - Referencia: </v>
      </c>
      <c r="U386"/>
    </row>
    <row r="387" spans="1:21" s="3" customFormat="1" x14ac:dyDescent="0.25">
      <c r="A387" s="3" t="s">
        <v>1495</v>
      </c>
      <c r="B387" s="3" t="s">
        <v>1261</v>
      </c>
      <c r="C387" s="3" t="s">
        <v>1496</v>
      </c>
      <c r="D387" s="6" t="s">
        <v>1498</v>
      </c>
      <c r="E387" s="3" t="s">
        <v>1497</v>
      </c>
      <c r="F387" s="67">
        <v>1</v>
      </c>
      <c r="G387" s="3" t="s">
        <v>149</v>
      </c>
      <c r="H387" s="3">
        <v>1</v>
      </c>
      <c r="K387" s="13" t="s">
        <v>19</v>
      </c>
      <c r="L387" s="4"/>
      <c r="M387" s="4">
        <f t="shared" si="42"/>
        <v>1</v>
      </c>
      <c r="N387"/>
      <c r="O387" s="4">
        <f t="shared" si="47"/>
        <v>0</v>
      </c>
      <c r="P387" s="28"/>
      <c r="Q387">
        <f t="shared" si="48"/>
        <v>0</v>
      </c>
      <c r="R387" s="4">
        <f t="shared" si="49"/>
        <v>0</v>
      </c>
      <c r="S387" t="str">
        <f t="shared" si="43"/>
        <v xml:space="preserve">Cocaína - 1 mg/ml Tamaño: 1 ml Marca:  - Referencia: </v>
      </c>
      <c r="U387"/>
    </row>
    <row r="388" spans="1:21" s="3" customFormat="1" x14ac:dyDescent="0.25">
      <c r="A388" s="3" t="s">
        <v>1499</v>
      </c>
      <c r="B388" s="3" t="s">
        <v>1261</v>
      </c>
      <c r="C388" s="3" t="s">
        <v>1500</v>
      </c>
      <c r="D388" s="6" t="s">
        <v>1501</v>
      </c>
      <c r="E388" s="3" t="s">
        <v>1497</v>
      </c>
      <c r="F388" s="67">
        <v>1</v>
      </c>
      <c r="G388" s="3" t="s">
        <v>149</v>
      </c>
      <c r="H388" s="3">
        <v>1</v>
      </c>
      <c r="K388" s="13" t="s">
        <v>19</v>
      </c>
      <c r="L388" s="4"/>
      <c r="M388" s="4">
        <f t="shared" si="42"/>
        <v>1</v>
      </c>
      <c r="N388"/>
      <c r="O388" s="4">
        <f t="shared" si="47"/>
        <v>0</v>
      </c>
      <c r="P388" s="28"/>
      <c r="Q388">
        <f t="shared" si="48"/>
        <v>0</v>
      </c>
      <c r="R388" s="4">
        <f t="shared" si="49"/>
        <v>0</v>
      </c>
      <c r="S388" t="str">
        <f t="shared" si="43"/>
        <v xml:space="preserve">Ketamina - 1 mg/ml Tamaño: 1 ml Marca:  - Referencia: </v>
      </c>
      <c r="U388"/>
    </row>
    <row r="389" spans="1:21" s="3" customFormat="1" x14ac:dyDescent="0.25">
      <c r="A389" s="3" t="s">
        <v>1502</v>
      </c>
      <c r="B389" s="3" t="s">
        <v>1261</v>
      </c>
      <c r="C389" s="3" t="s">
        <v>1503</v>
      </c>
      <c r="D389" s="6" t="s">
        <v>1504</v>
      </c>
      <c r="E389" s="3" t="s">
        <v>1789</v>
      </c>
      <c r="F389" s="67">
        <v>100</v>
      </c>
      <c r="G389" s="3" t="s">
        <v>352</v>
      </c>
      <c r="H389" s="3">
        <v>1</v>
      </c>
      <c r="K389" s="13" t="s">
        <v>19</v>
      </c>
      <c r="L389" s="4"/>
      <c r="M389" s="4">
        <f t="shared" si="42"/>
        <v>1</v>
      </c>
      <c r="N389"/>
      <c r="O389" s="4">
        <f t="shared" si="47"/>
        <v>0</v>
      </c>
      <c r="P389" s="28"/>
      <c r="Q389">
        <f t="shared" si="48"/>
        <v>0</v>
      </c>
      <c r="R389" s="4">
        <f t="shared" si="49"/>
        <v>0</v>
      </c>
      <c r="S389" t="str">
        <f t="shared" si="43"/>
        <v xml:space="preserve">Levomepromacina HCl - &gt; 98% Tamaño: 100 mg Marca:  - Referencia: </v>
      </c>
      <c r="U389"/>
    </row>
    <row r="390" spans="1:21" s="3" customFormat="1" x14ac:dyDescent="0.25">
      <c r="A390" s="3" t="s">
        <v>1505</v>
      </c>
      <c r="B390" s="3" t="s">
        <v>1261</v>
      </c>
      <c r="C390" s="3" t="s">
        <v>1506</v>
      </c>
      <c r="D390" s="18" t="s">
        <v>1507</v>
      </c>
      <c r="E390" s="3" t="s">
        <v>1270</v>
      </c>
      <c r="F390" s="67">
        <v>1</v>
      </c>
      <c r="G390" s="3" t="s">
        <v>149</v>
      </c>
      <c r="H390" s="3">
        <v>1</v>
      </c>
      <c r="K390" s="13" t="s">
        <v>19</v>
      </c>
      <c r="L390" s="4"/>
      <c r="M390" s="4">
        <f t="shared" si="42"/>
        <v>1</v>
      </c>
      <c r="N390"/>
      <c r="O390" s="4">
        <f t="shared" ref="O390:O397" si="50">+M390*N390</f>
        <v>0</v>
      </c>
      <c r="P390" s="28"/>
      <c r="Q390">
        <f t="shared" ref="Q390:Q397" si="51">+N390*(1-P390)</f>
        <v>0</v>
      </c>
      <c r="R390" s="4">
        <f t="shared" ref="R390:R397" si="52">+M390*Q390</f>
        <v>0</v>
      </c>
      <c r="S390" t="str">
        <f t="shared" si="43"/>
        <v xml:space="preserve">Heroina d9 - 100 mg/l Tamaño: 1 ml Marca:  - Referencia: </v>
      </c>
    </row>
    <row r="391" spans="1:21" s="3" customFormat="1" x14ac:dyDescent="0.25">
      <c r="A391" s="3" t="s">
        <v>1508</v>
      </c>
      <c r="B391" s="3" t="s">
        <v>1261</v>
      </c>
      <c r="C391" s="3" t="s">
        <v>1509</v>
      </c>
      <c r="D391" s="18" t="s">
        <v>1510</v>
      </c>
      <c r="E391" s="3" t="s">
        <v>1270</v>
      </c>
      <c r="F391" s="67">
        <v>1</v>
      </c>
      <c r="G391" s="3" t="s">
        <v>149</v>
      </c>
      <c r="H391" s="3">
        <v>1</v>
      </c>
      <c r="K391" s="13" t="s">
        <v>19</v>
      </c>
      <c r="L391" s="4"/>
      <c r="M391" s="4">
        <f t="shared" ref="M391:M397" si="53">+IF(K391="Si",+IF(+(F391*H391/L391)-INT(F391*H391/L391)&gt;0,+INT(F391*H391/L391)+1,+INT(F391*H391/L391)),+IF(K391="No",H391,"Declarar presentacion"))</f>
        <v>1</v>
      </c>
      <c r="N391"/>
      <c r="O391" s="4">
        <f t="shared" si="50"/>
        <v>0</v>
      </c>
      <c r="P391" s="28"/>
      <c r="Q391">
        <f t="shared" si="51"/>
        <v>0</v>
      </c>
      <c r="R391" s="4">
        <f t="shared" si="52"/>
        <v>0</v>
      </c>
      <c r="S391" t="str">
        <f t="shared" ref="S391:S397" si="54">+C391&amp;" - "&amp;E391&amp;" Tamaño: "&amp;F391&amp;" "&amp;G391&amp;" Marca: "&amp;I391&amp;" - Referencia: "&amp;J391</f>
        <v xml:space="preserve">Codeina d6 - 100 mg/l Tamaño: 1 ml Marca:  - Referencia: </v>
      </c>
    </row>
    <row r="392" spans="1:21" s="3" customFormat="1" x14ac:dyDescent="0.25">
      <c r="A392" s="3" t="s">
        <v>1511</v>
      </c>
      <c r="B392" s="3" t="s">
        <v>1261</v>
      </c>
      <c r="C392" s="3" t="s">
        <v>1512</v>
      </c>
      <c r="D392" s="18" t="s">
        <v>1513</v>
      </c>
      <c r="E392" s="3" t="s">
        <v>1270</v>
      </c>
      <c r="F392" s="67">
        <v>1</v>
      </c>
      <c r="G392" s="3" t="s">
        <v>149</v>
      </c>
      <c r="H392" s="3">
        <v>1</v>
      </c>
      <c r="K392" s="13" t="s">
        <v>19</v>
      </c>
      <c r="L392" s="4"/>
      <c r="M392" s="4">
        <f t="shared" si="53"/>
        <v>1</v>
      </c>
      <c r="N392"/>
      <c r="O392" s="4">
        <f t="shared" si="50"/>
        <v>0</v>
      </c>
      <c r="P392" s="28"/>
      <c r="Q392">
        <f t="shared" si="51"/>
        <v>0</v>
      </c>
      <c r="R392" s="4">
        <f t="shared" si="52"/>
        <v>0</v>
      </c>
      <c r="S392" t="str">
        <f t="shared" si="54"/>
        <v xml:space="preserve">Ketamina d4 - 100 mg/l Tamaño: 1 ml Marca:  - Referencia: </v>
      </c>
    </row>
    <row r="393" spans="1:21" s="3" customFormat="1" x14ac:dyDescent="0.25">
      <c r="A393" s="3" t="s">
        <v>1514</v>
      </c>
      <c r="B393" s="3" t="s">
        <v>1261</v>
      </c>
      <c r="C393" s="3" t="s">
        <v>1515</v>
      </c>
      <c r="D393" s="18" t="s">
        <v>1516</v>
      </c>
      <c r="E393" s="3" t="s">
        <v>1263</v>
      </c>
      <c r="F393" s="67">
        <v>1</v>
      </c>
      <c r="G393" s="3" t="s">
        <v>149</v>
      </c>
      <c r="H393" s="3">
        <v>1</v>
      </c>
      <c r="K393" s="13" t="s">
        <v>19</v>
      </c>
      <c r="L393" s="4"/>
      <c r="M393" s="4">
        <f t="shared" si="53"/>
        <v>1</v>
      </c>
      <c r="N393"/>
      <c r="O393" s="4">
        <f t="shared" si="50"/>
        <v>0</v>
      </c>
      <c r="P393" s="28"/>
      <c r="Q393">
        <f t="shared" si="51"/>
        <v>0</v>
      </c>
      <c r="R393" s="4">
        <f t="shared" si="52"/>
        <v>0</v>
      </c>
      <c r="S393" t="str">
        <f t="shared" si="54"/>
        <v xml:space="preserve">Cocaina d3 - 1000 mg/l Tamaño: 1 ml Marca:  - Referencia: </v>
      </c>
    </row>
    <row r="394" spans="1:21" s="3" customFormat="1" x14ac:dyDescent="0.25">
      <c r="A394" s="3" t="s">
        <v>1517</v>
      </c>
      <c r="B394" s="3" t="s">
        <v>1261</v>
      </c>
      <c r="C394" s="3" t="s">
        <v>1518</v>
      </c>
      <c r="D394" s="18" t="s">
        <v>1519</v>
      </c>
      <c r="E394" s="3" t="s">
        <v>1270</v>
      </c>
      <c r="F394" s="67">
        <v>1</v>
      </c>
      <c r="G394" s="3" t="s">
        <v>149</v>
      </c>
      <c r="H394" s="3">
        <v>1</v>
      </c>
      <c r="K394" s="13" t="s">
        <v>19</v>
      </c>
      <c r="L394" s="4"/>
      <c r="M394" s="4">
        <f t="shared" si="53"/>
        <v>1</v>
      </c>
      <c r="N394"/>
      <c r="O394" s="4">
        <f t="shared" si="50"/>
        <v>0</v>
      </c>
      <c r="P394" s="28"/>
      <c r="Q394">
        <f t="shared" si="51"/>
        <v>0</v>
      </c>
      <c r="R394" s="4">
        <f t="shared" si="52"/>
        <v>0</v>
      </c>
      <c r="S394" t="str">
        <f t="shared" si="54"/>
        <v xml:space="preserve">LSD d3 - 100 mg/l Tamaño: 1 ml Marca:  - Referencia: </v>
      </c>
    </row>
    <row r="395" spans="1:21" s="3" customFormat="1" x14ac:dyDescent="0.25">
      <c r="A395" s="3" t="s">
        <v>1520</v>
      </c>
      <c r="B395" s="3" t="s">
        <v>1261</v>
      </c>
      <c r="C395" s="3" t="s">
        <v>1521</v>
      </c>
      <c r="D395" s="18" t="s">
        <v>1522</v>
      </c>
      <c r="E395" s="3" t="s">
        <v>1263</v>
      </c>
      <c r="F395" s="67">
        <v>1</v>
      </c>
      <c r="G395" s="3" t="s">
        <v>149</v>
      </c>
      <c r="H395" s="3">
        <v>1</v>
      </c>
      <c r="K395" s="13" t="s">
        <v>19</v>
      </c>
      <c r="L395" s="4"/>
      <c r="M395" s="4">
        <f t="shared" si="53"/>
        <v>1</v>
      </c>
      <c r="N395"/>
      <c r="O395" s="4">
        <f t="shared" si="50"/>
        <v>0</v>
      </c>
      <c r="P395" s="28"/>
      <c r="Q395">
        <f t="shared" si="51"/>
        <v>0</v>
      </c>
      <c r="R395" s="4">
        <f t="shared" si="52"/>
        <v>0</v>
      </c>
      <c r="S395" t="str">
        <f t="shared" si="54"/>
        <v xml:space="preserve">Anfetamina d5 - 1000 mg/l Tamaño: 1 ml Marca:  - Referencia: </v>
      </c>
    </row>
    <row r="396" spans="1:21" s="3" customFormat="1" x14ac:dyDescent="0.25">
      <c r="A396" s="3" t="s">
        <v>1523</v>
      </c>
      <c r="B396" s="3" t="s">
        <v>1261</v>
      </c>
      <c r="C396" s="3" t="s">
        <v>1524</v>
      </c>
      <c r="D396" s="18" t="s">
        <v>1525</v>
      </c>
      <c r="E396" s="3" t="s">
        <v>1270</v>
      </c>
      <c r="F396" s="67">
        <v>1</v>
      </c>
      <c r="G396" s="3" t="s">
        <v>149</v>
      </c>
      <c r="H396" s="3">
        <v>1</v>
      </c>
      <c r="K396" s="13" t="s">
        <v>19</v>
      </c>
      <c r="L396" s="4"/>
      <c r="M396" s="4">
        <f t="shared" si="53"/>
        <v>1</v>
      </c>
      <c r="N396"/>
      <c r="O396" s="4">
        <f t="shared" si="50"/>
        <v>0</v>
      </c>
      <c r="P396" s="28"/>
      <c r="Q396">
        <f t="shared" si="51"/>
        <v>0</v>
      </c>
      <c r="R396" s="4">
        <f t="shared" si="52"/>
        <v>0</v>
      </c>
      <c r="S396" t="str">
        <f t="shared" si="54"/>
        <v xml:space="preserve">Metanfetamina d5 - 100 mg/l Tamaño: 1 ml Marca:  - Referencia: </v>
      </c>
    </row>
    <row r="397" spans="1:21" s="3" customFormat="1" x14ac:dyDescent="0.25">
      <c r="A397" s="3" t="s">
        <v>1526</v>
      </c>
      <c r="B397" s="3" t="s">
        <v>1261</v>
      </c>
      <c r="C397" s="3" t="s">
        <v>1527</v>
      </c>
      <c r="D397" s="18" t="s">
        <v>1528</v>
      </c>
      <c r="E397" s="3" t="s">
        <v>1270</v>
      </c>
      <c r="F397" s="67">
        <v>1</v>
      </c>
      <c r="G397" s="3" t="s">
        <v>149</v>
      </c>
      <c r="H397" s="3">
        <v>1</v>
      </c>
      <c r="K397" s="13" t="s">
        <v>19</v>
      </c>
      <c r="L397" s="4"/>
      <c r="M397" s="4">
        <f t="shared" si="53"/>
        <v>1</v>
      </c>
      <c r="N397"/>
      <c r="O397" s="4">
        <f t="shared" si="50"/>
        <v>0</v>
      </c>
      <c r="P397" s="28"/>
      <c r="Q397">
        <f t="shared" si="51"/>
        <v>0</v>
      </c>
      <c r="R397" s="4">
        <f t="shared" si="52"/>
        <v>0</v>
      </c>
      <c r="S397" t="str">
        <f t="shared" si="54"/>
        <v xml:space="preserve">MDA-d5 - 100 mg/l Tamaño: 1 ml Marca:  - Referencia: </v>
      </c>
    </row>
    <row r="398" spans="1:21" x14ac:dyDescent="0.25">
      <c r="O398" s="46">
        <f ca="1">+SUM(O2:O397)</f>
        <v>0</v>
      </c>
      <c r="P398" s="46"/>
      <c r="Q398" s="22"/>
      <c r="R398" s="46">
        <f>+SUM(R2:R397)</f>
        <v>0</v>
      </c>
      <c r="S398" s="3"/>
    </row>
    <row r="399" spans="1:21" x14ac:dyDescent="0.25">
      <c r="O399" s="3"/>
      <c r="P399" s="46"/>
      <c r="Q399" s="47" t="s">
        <v>90</v>
      </c>
      <c r="R399" s="78">
        <v>50000</v>
      </c>
      <c r="S399" s="3"/>
    </row>
    <row r="400" spans="1:21" x14ac:dyDescent="0.25">
      <c r="O400" s="48" t="s">
        <v>91</v>
      </c>
      <c r="P400" s="49">
        <f ca="1">1-(R398/O398)</f>
        <v>0</v>
      </c>
      <c r="Q400" s="22"/>
      <c r="R400" s="46"/>
      <c r="S400" s="3"/>
    </row>
  </sheetData>
  <dataValidations count="1">
    <dataValidation type="list" allowBlank="1" showInputMessage="1" showErrorMessage="1" sqref="K2:K4 K7:K397">
      <formula1>$T$1:$U$1</formula1>
    </dataValidation>
  </dataValidations>
  <hyperlinks>
    <hyperlink ref="D86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workbookViewId="0">
      <selection activeCell="D1" sqref="D1"/>
    </sheetView>
  </sheetViews>
  <sheetFormatPr baseColWidth="10" defaultColWidth="9.140625" defaultRowHeight="15" x14ac:dyDescent="0.25"/>
  <cols>
    <col min="1" max="1" width="19.140625" bestFit="1" customWidth="1"/>
    <col min="2" max="242" width="11.42578125" customWidth="1"/>
  </cols>
  <sheetData>
    <row r="1" spans="1:2" x14ac:dyDescent="0.25">
      <c r="A1" t="s">
        <v>1529</v>
      </c>
    </row>
    <row r="2" spans="1:2" x14ac:dyDescent="0.25">
      <c r="A2" s="7" t="s">
        <v>1530</v>
      </c>
      <c r="B2" t="s">
        <v>1531</v>
      </c>
    </row>
    <row r="3" spans="1:2" x14ac:dyDescent="0.25">
      <c r="A3" s="8" t="s">
        <v>439</v>
      </c>
      <c r="B3" s="30" t="s">
        <v>440</v>
      </c>
    </row>
    <row r="4" spans="1:2" x14ac:dyDescent="0.25">
      <c r="A4" s="8" t="s">
        <v>463</v>
      </c>
      <c r="B4" s="30" t="s">
        <v>464</v>
      </c>
    </row>
    <row r="5" spans="1:2" x14ac:dyDescent="0.25">
      <c r="A5" s="8" t="s">
        <v>442</v>
      </c>
      <c r="B5" s="30" t="s">
        <v>443</v>
      </c>
    </row>
    <row r="6" spans="1:2" x14ac:dyDescent="0.25">
      <c r="A6" s="8" t="s">
        <v>445</v>
      </c>
      <c r="B6" s="30" t="s">
        <v>446</v>
      </c>
    </row>
    <row r="7" spans="1:2" x14ac:dyDescent="0.25">
      <c r="A7" s="8" t="s">
        <v>604</v>
      </c>
      <c r="B7" s="30" t="s">
        <v>605</v>
      </c>
    </row>
    <row r="8" spans="1:2" x14ac:dyDescent="0.25">
      <c r="A8" s="8" t="s">
        <v>592</v>
      </c>
      <c r="B8" s="30" t="s">
        <v>593</v>
      </c>
    </row>
    <row r="9" spans="1:2" x14ac:dyDescent="0.25">
      <c r="A9" s="8" t="s">
        <v>385</v>
      </c>
      <c r="B9" s="30" t="s">
        <v>386</v>
      </c>
    </row>
    <row r="10" spans="1:2" x14ac:dyDescent="0.25">
      <c r="A10" s="8" t="s">
        <v>406</v>
      </c>
      <c r="B10" s="30" t="s">
        <v>407</v>
      </c>
    </row>
    <row r="11" spans="1:2" x14ac:dyDescent="0.25">
      <c r="A11" s="8" t="s">
        <v>409</v>
      </c>
      <c r="B11" s="30" t="s">
        <v>410</v>
      </c>
    </row>
    <row r="12" spans="1:2" x14ac:dyDescent="0.25">
      <c r="A12" s="8" t="s">
        <v>574</v>
      </c>
      <c r="B12" s="30" t="s">
        <v>575</v>
      </c>
    </row>
    <row r="13" spans="1:2" x14ac:dyDescent="0.25">
      <c r="A13" s="8" t="s">
        <v>586</v>
      </c>
      <c r="B13" s="30" t="s">
        <v>587</v>
      </c>
    </row>
    <row r="14" spans="1:2" x14ac:dyDescent="0.25">
      <c r="A14" s="8" t="s">
        <v>412</v>
      </c>
      <c r="B14" s="30" t="s">
        <v>413</v>
      </c>
    </row>
    <row r="15" spans="1:2" x14ac:dyDescent="0.25">
      <c r="A15" s="8" t="s">
        <v>382</v>
      </c>
      <c r="B15" s="30" t="s">
        <v>383</v>
      </c>
    </row>
    <row r="16" spans="1:2" x14ac:dyDescent="0.25">
      <c r="A16" s="8" t="s">
        <v>424</v>
      </c>
      <c r="B16" s="30" t="s">
        <v>425</v>
      </c>
    </row>
    <row r="17" spans="1:2" x14ac:dyDescent="0.25">
      <c r="A17" s="8" t="s">
        <v>415</v>
      </c>
      <c r="B17" s="30" t="s">
        <v>416</v>
      </c>
    </row>
    <row r="18" spans="1:2" x14ac:dyDescent="0.25">
      <c r="A18" s="8" t="s">
        <v>427</v>
      </c>
      <c r="B18" s="30" t="s">
        <v>428</v>
      </c>
    </row>
    <row r="19" spans="1:2" x14ac:dyDescent="0.25">
      <c r="A19" s="8" t="s">
        <v>358</v>
      </c>
      <c r="B19" s="30" t="s">
        <v>359</v>
      </c>
    </row>
    <row r="20" spans="1:2" x14ac:dyDescent="0.25">
      <c r="A20" s="8" t="s">
        <v>418</v>
      </c>
      <c r="B20" s="30" t="s">
        <v>419</v>
      </c>
    </row>
    <row r="21" spans="1:2" x14ac:dyDescent="0.25">
      <c r="A21" s="8" t="s">
        <v>571</v>
      </c>
      <c r="B21" s="30" t="s">
        <v>572</v>
      </c>
    </row>
    <row r="22" spans="1:2" x14ac:dyDescent="0.25">
      <c r="A22" s="8" t="s">
        <v>583</v>
      </c>
      <c r="B22" s="30" t="s">
        <v>584</v>
      </c>
    </row>
    <row r="23" spans="1:2" x14ac:dyDescent="0.25">
      <c r="A23" s="8" t="s">
        <v>421</v>
      </c>
      <c r="B23" s="30" t="s">
        <v>422</v>
      </c>
    </row>
    <row r="24" spans="1:2" x14ac:dyDescent="0.25">
      <c r="A24" s="8" t="s">
        <v>430</v>
      </c>
      <c r="B24" s="30" t="s">
        <v>431</v>
      </c>
    </row>
    <row r="25" spans="1:2" x14ac:dyDescent="0.25">
      <c r="A25" s="8" t="s">
        <v>373</v>
      </c>
      <c r="B25" s="30" t="s">
        <v>374</v>
      </c>
    </row>
    <row r="26" spans="1:2" x14ac:dyDescent="0.25">
      <c r="A26" s="8" t="s">
        <v>433</v>
      </c>
      <c r="B26" s="30" t="s">
        <v>434</v>
      </c>
    </row>
    <row r="27" spans="1:2" x14ac:dyDescent="0.25">
      <c r="A27" s="8" t="s">
        <v>436</v>
      </c>
      <c r="B27" s="30" t="s">
        <v>437</v>
      </c>
    </row>
    <row r="28" spans="1:2" x14ac:dyDescent="0.25">
      <c r="A28" s="8" t="s">
        <v>448</v>
      </c>
      <c r="B28" s="30" t="s">
        <v>449</v>
      </c>
    </row>
    <row r="29" spans="1:2" x14ac:dyDescent="0.25">
      <c r="A29" s="8" t="s">
        <v>598</v>
      </c>
      <c r="B29" s="30" t="s">
        <v>1532</v>
      </c>
    </row>
    <row r="30" spans="1:2" x14ac:dyDescent="0.25">
      <c r="A30" s="8" t="s">
        <v>451</v>
      </c>
      <c r="B30" s="30" t="s">
        <v>452</v>
      </c>
    </row>
    <row r="31" spans="1:2" x14ac:dyDescent="0.25">
      <c r="A31" s="8" t="s">
        <v>460</v>
      </c>
      <c r="B31" s="30" t="s">
        <v>461</v>
      </c>
    </row>
    <row r="32" spans="1:2" x14ac:dyDescent="0.25">
      <c r="A32" s="8" t="s">
        <v>466</v>
      </c>
      <c r="B32" s="30" t="s">
        <v>467</v>
      </c>
    </row>
    <row r="33" spans="1:2" x14ac:dyDescent="0.25">
      <c r="A33" s="8" t="s">
        <v>457</v>
      </c>
      <c r="B33" s="30" t="s">
        <v>458</v>
      </c>
    </row>
    <row r="34" spans="1:2" x14ac:dyDescent="0.25">
      <c r="A34" s="8" t="s">
        <v>613</v>
      </c>
      <c r="B34" s="30" t="s">
        <v>614</v>
      </c>
    </row>
    <row r="35" spans="1:2" x14ac:dyDescent="0.25">
      <c r="A35" s="8" t="s">
        <v>397</v>
      </c>
      <c r="B35" s="30" t="s">
        <v>398</v>
      </c>
    </row>
    <row r="36" spans="1:2" x14ac:dyDescent="0.25">
      <c r="A36" s="8" t="s">
        <v>454</v>
      </c>
      <c r="B36" s="30" t="s">
        <v>455</v>
      </c>
    </row>
    <row r="37" spans="1:2" x14ac:dyDescent="0.25">
      <c r="A37" s="8" t="s">
        <v>601</v>
      </c>
      <c r="B37" s="30" t="s">
        <v>602</v>
      </c>
    </row>
    <row r="38" spans="1:2" x14ac:dyDescent="0.25">
      <c r="A38" s="8" t="s">
        <v>580</v>
      </c>
      <c r="B38" s="30" t="s">
        <v>581</v>
      </c>
    </row>
    <row r="39" spans="1:2" x14ac:dyDescent="0.25">
      <c r="A39" s="8" t="s">
        <v>469</v>
      </c>
      <c r="B39" s="30" t="s">
        <v>470</v>
      </c>
    </row>
    <row r="40" spans="1:2" x14ac:dyDescent="0.25">
      <c r="A40" s="8" t="s">
        <v>400</v>
      </c>
      <c r="B40" s="30" t="s">
        <v>401</v>
      </c>
    </row>
    <row r="41" spans="1:2" x14ac:dyDescent="0.25">
      <c r="A41" s="8" t="s">
        <v>361</v>
      </c>
      <c r="B41" s="30" t="s">
        <v>362</v>
      </c>
    </row>
    <row r="42" spans="1:2" x14ac:dyDescent="0.25">
      <c r="A42" s="8" t="s">
        <v>577</v>
      </c>
      <c r="B42" s="31" t="s">
        <v>578</v>
      </c>
    </row>
    <row r="43" spans="1:2" x14ac:dyDescent="0.25">
      <c r="A43" s="8" t="s">
        <v>589</v>
      </c>
      <c r="B43" s="30" t="s">
        <v>590</v>
      </c>
    </row>
    <row r="44" spans="1:2" x14ac:dyDescent="0.25">
      <c r="A44" s="8" t="s">
        <v>487</v>
      </c>
      <c r="B44" s="30" t="s">
        <v>488</v>
      </c>
    </row>
    <row r="45" spans="1:2" x14ac:dyDescent="0.25">
      <c r="A45" s="8" t="s">
        <v>619</v>
      </c>
      <c r="B45" s="30" t="s">
        <v>620</v>
      </c>
    </row>
    <row r="46" spans="1:2" x14ac:dyDescent="0.25">
      <c r="A46" s="8" t="s">
        <v>472</v>
      </c>
      <c r="B46" s="30" t="s">
        <v>473</v>
      </c>
    </row>
    <row r="47" spans="1:2" x14ac:dyDescent="0.25">
      <c r="A47" s="8" t="s">
        <v>394</v>
      </c>
      <c r="B47" s="30" t="s">
        <v>395</v>
      </c>
    </row>
    <row r="48" spans="1:2" x14ac:dyDescent="0.25">
      <c r="A48" s="8" t="s">
        <v>562</v>
      </c>
      <c r="B48" s="30" t="s">
        <v>563</v>
      </c>
    </row>
    <row r="49" spans="1:2" x14ac:dyDescent="0.25">
      <c r="A49" s="8" t="s">
        <v>475</v>
      </c>
      <c r="B49" s="30" t="s">
        <v>476</v>
      </c>
    </row>
    <row r="50" spans="1:2" x14ac:dyDescent="0.25">
      <c r="A50" s="8" t="s">
        <v>478</v>
      </c>
      <c r="B50" s="30" t="s">
        <v>479</v>
      </c>
    </row>
    <row r="51" spans="1:2" x14ac:dyDescent="0.25">
      <c r="A51" s="8" t="s">
        <v>481</v>
      </c>
      <c r="B51" s="30" t="s">
        <v>482</v>
      </c>
    </row>
    <row r="52" spans="1:2" x14ac:dyDescent="0.25">
      <c r="A52" s="8" t="s">
        <v>493</v>
      </c>
      <c r="B52" s="30" t="s">
        <v>494</v>
      </c>
    </row>
    <row r="53" spans="1:2" x14ac:dyDescent="0.25">
      <c r="A53" s="8" t="s">
        <v>496</v>
      </c>
      <c r="B53" s="30" t="s">
        <v>497</v>
      </c>
    </row>
    <row r="54" spans="1:2" x14ac:dyDescent="0.25">
      <c r="A54" s="8" t="s">
        <v>490</v>
      </c>
      <c r="B54" s="30" t="s">
        <v>491</v>
      </c>
    </row>
    <row r="55" spans="1:2" x14ac:dyDescent="0.25">
      <c r="A55" s="8" t="s">
        <v>499</v>
      </c>
      <c r="B55" s="30" t="s">
        <v>500</v>
      </c>
    </row>
    <row r="56" spans="1:2" x14ac:dyDescent="0.25">
      <c r="A56" s="8" t="s">
        <v>502</v>
      </c>
      <c r="B56" s="30" t="s">
        <v>503</v>
      </c>
    </row>
    <row r="57" spans="1:2" x14ac:dyDescent="0.25">
      <c r="A57" s="8" t="s">
        <v>391</v>
      </c>
      <c r="B57" s="30" t="s">
        <v>392</v>
      </c>
    </row>
    <row r="58" spans="1:2" x14ac:dyDescent="0.25">
      <c r="A58" s="8" t="s">
        <v>484</v>
      </c>
      <c r="B58" s="30" t="s">
        <v>485</v>
      </c>
    </row>
    <row r="59" spans="1:2" x14ac:dyDescent="0.25">
      <c r="A59" s="8" t="s">
        <v>370</v>
      </c>
      <c r="B59" s="30" t="s">
        <v>371</v>
      </c>
    </row>
    <row r="60" spans="1:2" x14ac:dyDescent="0.25">
      <c r="A60" s="8" t="s">
        <v>364</v>
      </c>
      <c r="B60" s="30" t="s">
        <v>365</v>
      </c>
    </row>
    <row r="61" spans="1:2" x14ac:dyDescent="0.25">
      <c r="A61" s="8" t="s">
        <v>505</v>
      </c>
      <c r="B61" s="30" t="s">
        <v>506</v>
      </c>
    </row>
    <row r="62" spans="1:2" x14ac:dyDescent="0.25">
      <c r="A62" s="8" t="s">
        <v>403</v>
      </c>
      <c r="B62" s="30" t="s">
        <v>404</v>
      </c>
    </row>
    <row r="63" spans="1:2" x14ac:dyDescent="0.25">
      <c r="A63" s="8" t="s">
        <v>508</v>
      </c>
      <c r="B63" s="30" t="s">
        <v>509</v>
      </c>
    </row>
    <row r="64" spans="1:2" x14ac:dyDescent="0.25">
      <c r="A64" s="8" t="s">
        <v>511</v>
      </c>
      <c r="B64" s="30" t="s">
        <v>512</v>
      </c>
    </row>
    <row r="65" spans="1:2" x14ac:dyDescent="0.25">
      <c r="A65" s="8" t="s">
        <v>556</v>
      </c>
      <c r="B65" s="30" t="s">
        <v>557</v>
      </c>
    </row>
    <row r="66" spans="1:2" x14ac:dyDescent="0.25">
      <c r="A66" s="8" t="s">
        <v>595</v>
      </c>
      <c r="B66" s="30" t="s">
        <v>596</v>
      </c>
    </row>
    <row r="67" spans="1:2" x14ac:dyDescent="0.25">
      <c r="A67" s="8" t="s">
        <v>547</v>
      </c>
      <c r="B67" s="30" t="s">
        <v>548</v>
      </c>
    </row>
    <row r="68" spans="1:2" x14ac:dyDescent="0.25">
      <c r="A68" s="8" t="s">
        <v>565</v>
      </c>
      <c r="B68" s="30" t="s">
        <v>566</v>
      </c>
    </row>
    <row r="69" spans="1:2" x14ac:dyDescent="0.25">
      <c r="A69" s="8" t="s">
        <v>514</v>
      </c>
      <c r="B69" s="30" t="s">
        <v>515</v>
      </c>
    </row>
    <row r="70" spans="1:2" x14ac:dyDescent="0.25">
      <c r="A70" s="8" t="s">
        <v>379</v>
      </c>
      <c r="B70" s="30" t="s">
        <v>380</v>
      </c>
    </row>
    <row r="71" spans="1:2" x14ac:dyDescent="0.25">
      <c r="A71" s="8" t="s">
        <v>616</v>
      </c>
      <c r="B71" s="30" t="s">
        <v>617</v>
      </c>
    </row>
    <row r="72" spans="1:2" x14ac:dyDescent="0.25">
      <c r="A72" s="8" t="s">
        <v>517</v>
      </c>
      <c r="B72" s="30" t="s">
        <v>518</v>
      </c>
    </row>
    <row r="73" spans="1:2" x14ac:dyDescent="0.25">
      <c r="A73" s="8" t="s">
        <v>553</v>
      </c>
      <c r="B73" s="30" t="s">
        <v>554</v>
      </c>
    </row>
    <row r="74" spans="1:2" x14ac:dyDescent="0.25">
      <c r="A74" s="8" t="s">
        <v>607</v>
      </c>
      <c r="B74" s="30" t="s">
        <v>608</v>
      </c>
    </row>
    <row r="75" spans="1:2" x14ac:dyDescent="0.25">
      <c r="A75" s="8" t="s">
        <v>349</v>
      </c>
      <c r="B75" s="30" t="s">
        <v>351</v>
      </c>
    </row>
    <row r="76" spans="1:2" x14ac:dyDescent="0.25">
      <c r="A76" s="8" t="s">
        <v>532</v>
      </c>
      <c r="B76" s="30" t="s">
        <v>533</v>
      </c>
    </row>
    <row r="77" spans="1:2" x14ac:dyDescent="0.25">
      <c r="A77" s="8" t="s">
        <v>535</v>
      </c>
      <c r="B77" s="30" t="s">
        <v>536</v>
      </c>
    </row>
    <row r="78" spans="1:2" x14ac:dyDescent="0.25">
      <c r="A78" s="8" t="s">
        <v>354</v>
      </c>
      <c r="B78" s="30" t="s">
        <v>355</v>
      </c>
    </row>
    <row r="79" spans="1:2" x14ac:dyDescent="0.25">
      <c r="A79" s="8" t="s">
        <v>520</v>
      </c>
      <c r="B79" s="30" t="s">
        <v>521</v>
      </c>
    </row>
    <row r="80" spans="1:2" x14ac:dyDescent="0.25">
      <c r="A80" s="8" t="s">
        <v>367</v>
      </c>
      <c r="B80" s="30" t="s">
        <v>368</v>
      </c>
    </row>
    <row r="81" spans="1:2" x14ac:dyDescent="0.25">
      <c r="A81" s="8" t="s">
        <v>523</v>
      </c>
      <c r="B81" s="30" t="s">
        <v>524</v>
      </c>
    </row>
    <row r="82" spans="1:2" x14ac:dyDescent="0.25">
      <c r="A82" s="8" t="s">
        <v>529</v>
      </c>
      <c r="B82" s="30" t="s">
        <v>530</v>
      </c>
    </row>
    <row r="83" spans="1:2" x14ac:dyDescent="0.25">
      <c r="A83" s="8" t="s">
        <v>568</v>
      </c>
      <c r="B83" s="30" t="s">
        <v>569</v>
      </c>
    </row>
    <row r="84" spans="1:2" x14ac:dyDescent="0.25">
      <c r="A84" s="8" t="s">
        <v>526</v>
      </c>
      <c r="B84" s="30" t="s">
        <v>527</v>
      </c>
    </row>
    <row r="85" spans="1:2" x14ac:dyDescent="0.25">
      <c r="A85" s="8" t="s">
        <v>559</v>
      </c>
      <c r="B85" s="30" t="s">
        <v>560</v>
      </c>
    </row>
    <row r="86" spans="1:2" x14ac:dyDescent="0.25">
      <c r="A86" s="8" t="s">
        <v>538</v>
      </c>
      <c r="B86" s="30" t="s">
        <v>539</v>
      </c>
    </row>
    <row r="87" spans="1:2" x14ac:dyDescent="0.25">
      <c r="A87" s="8" t="s">
        <v>541</v>
      </c>
      <c r="B87" s="30" t="s">
        <v>542</v>
      </c>
    </row>
    <row r="88" spans="1:2" x14ac:dyDescent="0.25">
      <c r="A88" s="8" t="s">
        <v>544</v>
      </c>
      <c r="B88" s="30" t="s">
        <v>545</v>
      </c>
    </row>
    <row r="89" spans="1:2" x14ac:dyDescent="0.25">
      <c r="A89" s="8" t="s">
        <v>610</v>
      </c>
      <c r="B89" s="30" t="s">
        <v>611</v>
      </c>
    </row>
    <row r="90" spans="1:2" x14ac:dyDescent="0.25">
      <c r="A90" s="8" t="s">
        <v>388</v>
      </c>
      <c r="B90" s="30" t="s">
        <v>389</v>
      </c>
    </row>
    <row r="91" spans="1:2" x14ac:dyDescent="0.25">
      <c r="A91" s="8" t="s">
        <v>376</v>
      </c>
      <c r="B91" s="30" t="s">
        <v>377</v>
      </c>
    </row>
    <row r="92" spans="1:2" x14ac:dyDescent="0.25">
      <c r="A92" s="8" t="s">
        <v>550</v>
      </c>
      <c r="B92" s="30" t="s">
        <v>551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J65" workbookViewId="0">
      <selection activeCell="V82" sqref="V82"/>
    </sheetView>
  </sheetViews>
  <sheetFormatPr baseColWidth="10" defaultColWidth="9.140625" defaultRowHeight="15" x14ac:dyDescent="0.25"/>
  <cols>
    <col min="1" max="1" width="24.7109375" bestFit="1" customWidth="1"/>
    <col min="2" max="9" width="11.42578125" customWidth="1"/>
    <col min="10" max="10" width="19.42578125" bestFit="1" customWidth="1"/>
    <col min="11" max="11" width="27.28515625" bestFit="1" customWidth="1"/>
    <col min="12" max="254" width="11.42578125" customWidth="1"/>
  </cols>
  <sheetData>
    <row r="1" spans="1:11" x14ac:dyDescent="0.25">
      <c r="A1" s="9" t="s">
        <v>1533</v>
      </c>
      <c r="B1" s="9" t="s">
        <v>1534</v>
      </c>
      <c r="J1" t="s">
        <v>1535</v>
      </c>
    </row>
    <row r="2" spans="1:11" x14ac:dyDescent="0.25">
      <c r="A2" s="10" t="s">
        <v>625</v>
      </c>
      <c r="B2" s="10" t="s">
        <v>1536</v>
      </c>
      <c r="J2" s="7" t="s">
        <v>1530</v>
      </c>
      <c r="K2" t="s">
        <v>1531</v>
      </c>
    </row>
    <row r="3" spans="1:11" x14ac:dyDescent="0.25">
      <c r="A3" s="10" t="s">
        <v>628</v>
      </c>
      <c r="B3" s="10" t="s">
        <v>1537</v>
      </c>
      <c r="J3" s="36" t="s">
        <v>1538</v>
      </c>
      <c r="K3" s="32" t="s">
        <v>1539</v>
      </c>
    </row>
    <row r="4" spans="1:11" x14ac:dyDescent="0.25">
      <c r="A4" s="10" t="s">
        <v>631</v>
      </c>
      <c r="B4" s="10" t="s">
        <v>1540</v>
      </c>
      <c r="J4" s="37" t="s">
        <v>1541</v>
      </c>
      <c r="K4" s="33" t="s">
        <v>626</v>
      </c>
    </row>
    <row r="5" spans="1:11" x14ac:dyDescent="0.25">
      <c r="A5" s="10" t="s">
        <v>634</v>
      </c>
      <c r="B5" s="10" t="s">
        <v>1542</v>
      </c>
      <c r="J5" s="37" t="s">
        <v>1543</v>
      </c>
      <c r="K5" s="33" t="s">
        <v>629</v>
      </c>
    </row>
    <row r="6" spans="1:11" x14ac:dyDescent="0.25">
      <c r="A6" s="10" t="s">
        <v>637</v>
      </c>
      <c r="B6" s="10" t="s">
        <v>1544</v>
      </c>
      <c r="J6" s="37" t="s">
        <v>1545</v>
      </c>
      <c r="K6" s="33" t="s">
        <v>632</v>
      </c>
    </row>
    <row r="7" spans="1:11" x14ac:dyDescent="0.25">
      <c r="A7" s="10" t="s">
        <v>640</v>
      </c>
      <c r="B7" s="10" t="s">
        <v>1546</v>
      </c>
      <c r="J7" s="37" t="s">
        <v>1547</v>
      </c>
      <c r="K7" s="33" t="s">
        <v>635</v>
      </c>
    </row>
    <row r="8" spans="1:11" x14ac:dyDescent="0.25">
      <c r="A8" s="10" t="s">
        <v>643</v>
      </c>
      <c r="B8" s="10" t="s">
        <v>1548</v>
      </c>
      <c r="J8" s="37" t="s">
        <v>1549</v>
      </c>
      <c r="K8" s="33" t="s">
        <v>638</v>
      </c>
    </row>
    <row r="9" spans="1:11" x14ac:dyDescent="0.25">
      <c r="A9" s="10" t="s">
        <v>646</v>
      </c>
      <c r="B9" s="10" t="s">
        <v>1550</v>
      </c>
      <c r="J9" s="37" t="s">
        <v>1551</v>
      </c>
      <c r="K9" s="33" t="s">
        <v>641</v>
      </c>
    </row>
    <row r="10" spans="1:11" x14ac:dyDescent="0.25">
      <c r="A10" s="10" t="s">
        <v>649</v>
      </c>
      <c r="B10" s="10" t="s">
        <v>1552</v>
      </c>
      <c r="J10" s="37" t="s">
        <v>1553</v>
      </c>
      <c r="K10" s="33" t="s">
        <v>644</v>
      </c>
    </row>
    <row r="11" spans="1:11" x14ac:dyDescent="0.25">
      <c r="A11" s="10" t="s">
        <v>652</v>
      </c>
      <c r="B11" s="10" t="s">
        <v>1554</v>
      </c>
      <c r="J11" s="37" t="s">
        <v>1555</v>
      </c>
      <c r="K11" s="33" t="s">
        <v>647</v>
      </c>
    </row>
    <row r="12" spans="1:11" x14ac:dyDescent="0.25">
      <c r="A12" s="10" t="s">
        <v>655</v>
      </c>
      <c r="B12" s="10" t="s">
        <v>1556</v>
      </c>
      <c r="J12" s="37" t="s">
        <v>1557</v>
      </c>
      <c r="K12" s="33" t="s">
        <v>650</v>
      </c>
    </row>
    <row r="13" spans="1:11" x14ac:dyDescent="0.25">
      <c r="A13" s="10" t="s">
        <v>658</v>
      </c>
      <c r="B13" s="10" t="s">
        <v>1558</v>
      </c>
      <c r="J13" s="37" t="s">
        <v>1559</v>
      </c>
      <c r="K13" s="33" t="s">
        <v>653</v>
      </c>
    </row>
    <row r="14" spans="1:11" x14ac:dyDescent="0.25">
      <c r="A14" s="10" t="s">
        <v>622</v>
      </c>
      <c r="B14" s="10" t="s">
        <v>623</v>
      </c>
      <c r="J14" s="37" t="s">
        <v>1560</v>
      </c>
      <c r="K14" s="33" t="s">
        <v>656</v>
      </c>
    </row>
    <row r="15" spans="1:11" x14ac:dyDescent="0.25">
      <c r="A15" s="10" t="s">
        <v>661</v>
      </c>
      <c r="B15" s="10" t="s">
        <v>1561</v>
      </c>
      <c r="J15" s="37" t="s">
        <v>1562</v>
      </c>
      <c r="K15" s="33" t="s">
        <v>659</v>
      </c>
    </row>
    <row r="16" spans="1:11" x14ac:dyDescent="0.25">
      <c r="A16" s="10" t="s">
        <v>664</v>
      </c>
      <c r="B16" s="10" t="s">
        <v>1563</v>
      </c>
      <c r="J16" s="37" t="s">
        <v>1564</v>
      </c>
      <c r="K16" s="33" t="s">
        <v>662</v>
      </c>
    </row>
    <row r="17" spans="1:15" x14ac:dyDescent="0.25">
      <c r="A17" s="10" t="s">
        <v>667</v>
      </c>
      <c r="B17" s="10" t="s">
        <v>1565</v>
      </c>
      <c r="J17" s="37" t="s">
        <v>1566</v>
      </c>
      <c r="K17" s="33" t="s">
        <v>665</v>
      </c>
    </row>
    <row r="18" spans="1:15" x14ac:dyDescent="0.25">
      <c r="A18" s="10" t="s">
        <v>670</v>
      </c>
      <c r="B18" s="10" t="s">
        <v>1567</v>
      </c>
      <c r="J18" s="37" t="s">
        <v>1568</v>
      </c>
      <c r="K18" s="33" t="s">
        <v>668</v>
      </c>
    </row>
    <row r="19" spans="1:15" x14ac:dyDescent="0.25">
      <c r="A19" s="10" t="s">
        <v>673</v>
      </c>
      <c r="B19" s="10" t="s">
        <v>1569</v>
      </c>
      <c r="J19" s="37" t="s">
        <v>1570</v>
      </c>
      <c r="K19" s="33" t="s">
        <v>671</v>
      </c>
    </row>
    <row r="20" spans="1:15" x14ac:dyDescent="0.25">
      <c r="A20" s="10" t="s">
        <v>676</v>
      </c>
      <c r="B20" s="10" t="s">
        <v>1571</v>
      </c>
      <c r="J20" s="37" t="s">
        <v>1572</v>
      </c>
      <c r="K20" s="33" t="s">
        <v>674</v>
      </c>
    </row>
    <row r="21" spans="1:15" x14ac:dyDescent="0.25">
      <c r="A21" s="10" t="s">
        <v>679</v>
      </c>
      <c r="B21" s="10" t="s">
        <v>1573</v>
      </c>
      <c r="J21" s="37" t="s">
        <v>1574</v>
      </c>
      <c r="K21" s="33" t="s">
        <v>677</v>
      </c>
    </row>
    <row r="22" spans="1:15" x14ac:dyDescent="0.25">
      <c r="A22" s="10" t="s">
        <v>682</v>
      </c>
      <c r="B22" s="10" t="s">
        <v>1575</v>
      </c>
      <c r="J22" s="37" t="s">
        <v>1576</v>
      </c>
      <c r="K22" s="33" t="s">
        <v>680</v>
      </c>
    </row>
    <row r="23" spans="1:15" x14ac:dyDescent="0.25">
      <c r="A23" s="10" t="s">
        <v>685</v>
      </c>
      <c r="B23" s="10" t="s">
        <v>1577</v>
      </c>
      <c r="J23" s="37" t="s">
        <v>1578</v>
      </c>
      <c r="K23" s="33" t="s">
        <v>683</v>
      </c>
      <c r="N23" s="39"/>
      <c r="O23" s="39"/>
    </row>
    <row r="24" spans="1:15" x14ac:dyDescent="0.25">
      <c r="A24" s="10" t="s">
        <v>688</v>
      </c>
      <c r="B24" s="10" t="s">
        <v>1579</v>
      </c>
      <c r="J24" s="37" t="s">
        <v>1580</v>
      </c>
      <c r="K24" s="33" t="s">
        <v>686</v>
      </c>
    </row>
    <row r="25" spans="1:15" x14ac:dyDescent="0.25">
      <c r="A25" s="10" t="s">
        <v>691</v>
      </c>
      <c r="B25" s="10" t="s">
        <v>1581</v>
      </c>
      <c r="J25" s="37" t="s">
        <v>1582</v>
      </c>
      <c r="K25" s="33" t="s">
        <v>689</v>
      </c>
    </row>
    <row r="26" spans="1:15" x14ac:dyDescent="0.25">
      <c r="A26" s="10" t="s">
        <v>694</v>
      </c>
      <c r="B26" s="10" t="s">
        <v>1583</v>
      </c>
      <c r="J26" s="37" t="s">
        <v>1584</v>
      </c>
      <c r="K26" s="33" t="s">
        <v>692</v>
      </c>
    </row>
    <row r="27" spans="1:15" x14ac:dyDescent="0.25">
      <c r="A27" s="10" t="s">
        <v>697</v>
      </c>
      <c r="B27" s="10" t="s">
        <v>1585</v>
      </c>
      <c r="J27" s="37" t="s">
        <v>1586</v>
      </c>
      <c r="K27" s="33" t="s">
        <v>695</v>
      </c>
    </row>
    <row r="28" spans="1:15" x14ac:dyDescent="0.25">
      <c r="A28" s="10" t="s">
        <v>700</v>
      </c>
      <c r="B28" s="10" t="s">
        <v>1587</v>
      </c>
      <c r="J28" s="37" t="s">
        <v>1588</v>
      </c>
      <c r="K28" s="33" t="s">
        <v>698</v>
      </c>
    </row>
    <row r="29" spans="1:15" x14ac:dyDescent="0.25">
      <c r="A29" s="10" t="s">
        <v>703</v>
      </c>
      <c r="B29" s="10" t="s">
        <v>1589</v>
      </c>
      <c r="J29" s="37" t="s">
        <v>1590</v>
      </c>
      <c r="K29" s="33" t="s">
        <v>701</v>
      </c>
    </row>
    <row r="30" spans="1:15" x14ac:dyDescent="0.25">
      <c r="A30" s="10" t="s">
        <v>706</v>
      </c>
      <c r="B30" s="10" t="s">
        <v>1591</v>
      </c>
      <c r="J30" s="37" t="s">
        <v>1592</v>
      </c>
      <c r="K30" s="33" t="s">
        <v>704</v>
      </c>
    </row>
    <row r="31" spans="1:15" x14ac:dyDescent="0.25">
      <c r="A31" s="10" t="s">
        <v>709</v>
      </c>
      <c r="B31" s="10" t="s">
        <v>1593</v>
      </c>
      <c r="J31" s="37" t="s">
        <v>1594</v>
      </c>
      <c r="K31" s="33" t="s">
        <v>707</v>
      </c>
    </row>
    <row r="32" spans="1:15" x14ac:dyDescent="0.25">
      <c r="A32" s="10" t="s">
        <v>712</v>
      </c>
      <c r="B32" s="10" t="s">
        <v>1595</v>
      </c>
      <c r="J32" s="37" t="s">
        <v>1596</v>
      </c>
      <c r="K32" s="33" t="s">
        <v>710</v>
      </c>
    </row>
    <row r="33" spans="1:11" x14ac:dyDescent="0.25">
      <c r="A33" s="10" t="s">
        <v>715</v>
      </c>
      <c r="B33" s="10" t="s">
        <v>1597</v>
      </c>
      <c r="J33" s="37" t="s">
        <v>1598</v>
      </c>
      <c r="K33" s="33" t="s">
        <v>713</v>
      </c>
    </row>
    <row r="34" spans="1:11" x14ac:dyDescent="0.25">
      <c r="A34" s="10" t="s">
        <v>718</v>
      </c>
      <c r="B34" s="10" t="s">
        <v>1599</v>
      </c>
      <c r="J34" s="37" t="s">
        <v>1600</v>
      </c>
      <c r="K34" s="33" t="s">
        <v>716</v>
      </c>
    </row>
    <row r="35" spans="1:11" x14ac:dyDescent="0.25">
      <c r="A35" s="10" t="s">
        <v>721</v>
      </c>
      <c r="B35" s="10" t="s">
        <v>1601</v>
      </c>
      <c r="J35" s="37" t="s">
        <v>1602</v>
      </c>
      <c r="K35" s="33" t="s">
        <v>719</v>
      </c>
    </row>
    <row r="36" spans="1:11" x14ac:dyDescent="0.25">
      <c r="A36" s="10" t="s">
        <v>724</v>
      </c>
      <c r="B36" s="10" t="s">
        <v>1603</v>
      </c>
      <c r="J36" s="37" t="s">
        <v>1604</v>
      </c>
      <c r="K36" s="33" t="s">
        <v>722</v>
      </c>
    </row>
    <row r="37" spans="1:11" x14ac:dyDescent="0.25">
      <c r="A37" s="10" t="s">
        <v>727</v>
      </c>
      <c r="B37" s="10" t="s">
        <v>1605</v>
      </c>
      <c r="J37" s="37" t="s">
        <v>1606</v>
      </c>
      <c r="K37" s="33" t="s">
        <v>725</v>
      </c>
    </row>
    <row r="38" spans="1:11" x14ac:dyDescent="0.25">
      <c r="A38" s="10" t="s">
        <v>730</v>
      </c>
      <c r="B38" s="10" t="s">
        <v>1607</v>
      </c>
      <c r="J38" s="37" t="s">
        <v>1608</v>
      </c>
      <c r="K38" s="33" t="s">
        <v>728</v>
      </c>
    </row>
    <row r="39" spans="1:11" x14ac:dyDescent="0.25">
      <c r="A39" s="10" t="s">
        <v>733</v>
      </c>
      <c r="B39" s="10" t="s">
        <v>1609</v>
      </c>
      <c r="J39" s="37" t="s">
        <v>1610</v>
      </c>
      <c r="K39" s="33" t="s">
        <v>731</v>
      </c>
    </row>
    <row r="40" spans="1:11" x14ac:dyDescent="0.25">
      <c r="A40" s="10" t="s">
        <v>736</v>
      </c>
      <c r="B40" s="10" t="s">
        <v>1611</v>
      </c>
      <c r="J40" s="37" t="s">
        <v>1612</v>
      </c>
      <c r="K40" s="33" t="s">
        <v>734</v>
      </c>
    </row>
    <row r="41" spans="1:11" x14ac:dyDescent="0.25">
      <c r="A41" s="10" t="s">
        <v>739</v>
      </c>
      <c r="B41" s="10" t="s">
        <v>1613</v>
      </c>
      <c r="J41" s="37" t="s">
        <v>1614</v>
      </c>
      <c r="K41" s="33" t="s">
        <v>737</v>
      </c>
    </row>
    <row r="42" spans="1:11" x14ac:dyDescent="0.25">
      <c r="A42" s="10" t="s">
        <v>742</v>
      </c>
      <c r="B42" s="10" t="s">
        <v>1615</v>
      </c>
      <c r="J42" s="37" t="s">
        <v>1616</v>
      </c>
      <c r="K42" s="33" t="s">
        <v>740</v>
      </c>
    </row>
    <row r="43" spans="1:11" x14ac:dyDescent="0.25">
      <c r="A43" s="10" t="s">
        <v>745</v>
      </c>
      <c r="B43" s="10" t="s">
        <v>1617</v>
      </c>
      <c r="J43" s="37" t="s">
        <v>1618</v>
      </c>
      <c r="K43" s="33" t="s">
        <v>743</v>
      </c>
    </row>
    <row r="44" spans="1:11" x14ac:dyDescent="0.25">
      <c r="A44" s="10" t="s">
        <v>748</v>
      </c>
      <c r="B44" s="10" t="s">
        <v>1619</v>
      </c>
      <c r="J44" s="37" t="s">
        <v>1620</v>
      </c>
      <c r="K44" s="33" t="s">
        <v>746</v>
      </c>
    </row>
    <row r="45" spans="1:11" x14ac:dyDescent="0.25">
      <c r="A45" s="10" t="s">
        <v>751</v>
      </c>
      <c r="B45" s="10" t="s">
        <v>1621</v>
      </c>
      <c r="J45" s="37" t="s">
        <v>1622</v>
      </c>
      <c r="K45" s="33" t="s">
        <v>749</v>
      </c>
    </row>
    <row r="46" spans="1:11" x14ac:dyDescent="0.25">
      <c r="A46" s="10" t="s">
        <v>754</v>
      </c>
      <c r="B46" s="10" t="s">
        <v>1623</v>
      </c>
      <c r="J46" s="37" t="s">
        <v>1624</v>
      </c>
      <c r="K46" s="33" t="s">
        <v>752</v>
      </c>
    </row>
    <row r="47" spans="1:11" x14ac:dyDescent="0.25">
      <c r="A47" s="10" t="s">
        <v>757</v>
      </c>
      <c r="B47" s="10" t="s">
        <v>1625</v>
      </c>
      <c r="J47" s="37" t="s">
        <v>1626</v>
      </c>
      <c r="K47" s="33" t="s">
        <v>755</v>
      </c>
    </row>
    <row r="48" spans="1:11" x14ac:dyDescent="0.25">
      <c r="A48" s="10" t="s">
        <v>760</v>
      </c>
      <c r="B48" s="10" t="s">
        <v>1627</v>
      </c>
      <c r="J48" s="37" t="s">
        <v>1628</v>
      </c>
      <c r="K48" s="33" t="s">
        <v>758</v>
      </c>
    </row>
    <row r="49" spans="1:11" x14ac:dyDescent="0.25">
      <c r="A49" s="10" t="s">
        <v>763</v>
      </c>
      <c r="B49" s="10" t="s">
        <v>1629</v>
      </c>
      <c r="J49" s="37" t="s">
        <v>1630</v>
      </c>
      <c r="K49" s="33" t="s">
        <v>761</v>
      </c>
    </row>
    <row r="50" spans="1:11" x14ac:dyDescent="0.25">
      <c r="A50" s="10" t="s">
        <v>766</v>
      </c>
      <c r="B50" s="10" t="s">
        <v>1631</v>
      </c>
      <c r="J50" s="37" t="s">
        <v>1632</v>
      </c>
      <c r="K50" s="33" t="s">
        <v>764</v>
      </c>
    </row>
    <row r="51" spans="1:11" x14ac:dyDescent="0.25">
      <c r="A51" s="10" t="s">
        <v>769</v>
      </c>
      <c r="B51" s="10" t="s">
        <v>1633</v>
      </c>
      <c r="J51" s="37" t="s">
        <v>1634</v>
      </c>
      <c r="K51" s="33" t="s">
        <v>767</v>
      </c>
    </row>
    <row r="52" spans="1:11" x14ac:dyDescent="0.25">
      <c r="A52" s="10" t="s">
        <v>772</v>
      </c>
      <c r="B52" s="10" t="s">
        <v>1635</v>
      </c>
      <c r="J52" s="37" t="s">
        <v>1636</v>
      </c>
      <c r="K52" s="33" t="s">
        <v>770</v>
      </c>
    </row>
    <row r="53" spans="1:11" x14ac:dyDescent="0.25">
      <c r="A53" s="10" t="s">
        <v>775</v>
      </c>
      <c r="B53" s="10" t="s">
        <v>1637</v>
      </c>
      <c r="J53" s="37" t="s">
        <v>1638</v>
      </c>
      <c r="K53" s="33" t="s">
        <v>773</v>
      </c>
    </row>
    <row r="54" spans="1:11" x14ac:dyDescent="0.25">
      <c r="A54" s="10" t="s">
        <v>778</v>
      </c>
      <c r="B54" s="10" t="s">
        <v>1639</v>
      </c>
      <c r="J54" s="37" t="s">
        <v>1640</v>
      </c>
      <c r="K54" s="33" t="s">
        <v>776</v>
      </c>
    </row>
    <row r="55" spans="1:11" x14ac:dyDescent="0.25">
      <c r="A55" s="10" t="s">
        <v>781</v>
      </c>
      <c r="B55" s="10" t="s">
        <v>1641</v>
      </c>
      <c r="J55" s="37" t="s">
        <v>1642</v>
      </c>
      <c r="K55" s="33" t="s">
        <v>779</v>
      </c>
    </row>
    <row r="56" spans="1:11" x14ac:dyDescent="0.25">
      <c r="A56" s="10" t="s">
        <v>784</v>
      </c>
      <c r="B56" s="10" t="s">
        <v>1643</v>
      </c>
      <c r="J56" s="37" t="s">
        <v>1644</v>
      </c>
      <c r="K56" s="33" t="s">
        <v>782</v>
      </c>
    </row>
    <row r="57" spans="1:11" x14ac:dyDescent="0.25">
      <c r="A57" s="10" t="s">
        <v>787</v>
      </c>
      <c r="B57" s="10" t="s">
        <v>1645</v>
      </c>
      <c r="J57" s="37" t="s">
        <v>1646</v>
      </c>
      <c r="K57" s="33" t="s">
        <v>785</v>
      </c>
    </row>
    <row r="58" spans="1:11" x14ac:dyDescent="0.25">
      <c r="A58" s="10" t="s">
        <v>790</v>
      </c>
      <c r="B58" s="10" t="s">
        <v>1647</v>
      </c>
      <c r="J58" s="37" t="s">
        <v>1648</v>
      </c>
      <c r="K58" s="33" t="s">
        <v>788</v>
      </c>
    </row>
    <row r="59" spans="1:11" x14ac:dyDescent="0.25">
      <c r="A59" s="10" t="s">
        <v>793</v>
      </c>
      <c r="B59" s="10" t="s">
        <v>1649</v>
      </c>
      <c r="J59" s="37" t="s">
        <v>1650</v>
      </c>
      <c r="K59" s="33" t="s">
        <v>791</v>
      </c>
    </row>
    <row r="60" spans="1:11" x14ac:dyDescent="0.25">
      <c r="A60" s="10" t="s">
        <v>796</v>
      </c>
      <c r="B60" s="10" t="s">
        <v>1651</v>
      </c>
      <c r="J60" s="37" t="s">
        <v>1652</v>
      </c>
      <c r="K60" s="33" t="s">
        <v>794</v>
      </c>
    </row>
    <row r="61" spans="1:11" x14ac:dyDescent="0.25">
      <c r="A61" s="10" t="s">
        <v>799</v>
      </c>
      <c r="B61" s="10" t="s">
        <v>1653</v>
      </c>
      <c r="J61" s="37" t="s">
        <v>1654</v>
      </c>
      <c r="K61" s="33" t="s">
        <v>797</v>
      </c>
    </row>
    <row r="62" spans="1:11" x14ac:dyDescent="0.25">
      <c r="A62" s="10" t="s">
        <v>802</v>
      </c>
      <c r="B62" s="10" t="s">
        <v>1655</v>
      </c>
      <c r="J62" s="37" t="s">
        <v>1656</v>
      </c>
      <c r="K62" s="33" t="s">
        <v>800</v>
      </c>
    </row>
    <row r="63" spans="1:11" x14ac:dyDescent="0.25">
      <c r="A63" s="10" t="s">
        <v>1657</v>
      </c>
      <c r="B63" s="10" t="s">
        <v>1658</v>
      </c>
      <c r="J63" s="37" t="s">
        <v>1659</v>
      </c>
      <c r="K63" s="33" t="s">
        <v>803</v>
      </c>
    </row>
    <row r="64" spans="1:11" x14ac:dyDescent="0.25">
      <c r="A64" s="10" t="s">
        <v>808</v>
      </c>
      <c r="B64" s="10" t="s">
        <v>1660</v>
      </c>
      <c r="J64" s="37" t="s">
        <v>1661</v>
      </c>
      <c r="K64" s="33" t="s">
        <v>806</v>
      </c>
    </row>
    <row r="65" spans="1:16" x14ac:dyDescent="0.25">
      <c r="A65" s="10" t="s">
        <v>811</v>
      </c>
      <c r="B65" s="10" t="s">
        <v>1662</v>
      </c>
      <c r="J65" s="37" t="s">
        <v>1663</v>
      </c>
      <c r="K65" s="33" t="s">
        <v>809</v>
      </c>
    </row>
    <row r="66" spans="1:16" x14ac:dyDescent="0.25">
      <c r="A66" s="10" t="s">
        <v>814</v>
      </c>
      <c r="B66" s="10" t="s">
        <v>1664</v>
      </c>
      <c r="J66" s="37" t="s">
        <v>1665</v>
      </c>
      <c r="K66" s="33" t="s">
        <v>812</v>
      </c>
    </row>
    <row r="67" spans="1:16" x14ac:dyDescent="0.25">
      <c r="A67" s="10" t="s">
        <v>817</v>
      </c>
      <c r="B67" s="10" t="s">
        <v>1666</v>
      </c>
      <c r="J67" s="37" t="s">
        <v>1667</v>
      </c>
      <c r="K67" s="33" t="s">
        <v>815</v>
      </c>
    </row>
    <row r="68" spans="1:16" x14ac:dyDescent="0.25">
      <c r="A68" s="10" t="s">
        <v>820</v>
      </c>
      <c r="B68" s="10" t="s">
        <v>1668</v>
      </c>
      <c r="J68" s="37" t="s">
        <v>1669</v>
      </c>
      <c r="K68" s="33" t="s">
        <v>818</v>
      </c>
    </row>
    <row r="69" spans="1:16" x14ac:dyDescent="0.25">
      <c r="A69" s="10" t="s">
        <v>823</v>
      </c>
      <c r="B69" s="10" t="s">
        <v>1670</v>
      </c>
      <c r="J69" s="37" t="s">
        <v>1671</v>
      </c>
      <c r="K69" s="33" t="s">
        <v>821</v>
      </c>
    </row>
    <row r="70" spans="1:16" x14ac:dyDescent="0.25">
      <c r="A70" s="10" t="s">
        <v>826</v>
      </c>
      <c r="B70" s="10" t="s">
        <v>1672</v>
      </c>
      <c r="J70" s="37" t="s">
        <v>1673</v>
      </c>
      <c r="K70" s="33" t="s">
        <v>824</v>
      </c>
    </row>
    <row r="71" spans="1:16" x14ac:dyDescent="0.25">
      <c r="A71" s="10" t="s">
        <v>829</v>
      </c>
      <c r="B71" s="10" t="s">
        <v>1674</v>
      </c>
      <c r="J71" s="37" t="s">
        <v>1675</v>
      </c>
      <c r="K71" s="33" t="s">
        <v>827</v>
      </c>
    </row>
    <row r="72" spans="1:16" x14ac:dyDescent="0.25">
      <c r="A72" s="10" t="s">
        <v>832</v>
      </c>
      <c r="B72" s="10" t="s">
        <v>1676</v>
      </c>
      <c r="J72" s="37" t="s">
        <v>1677</v>
      </c>
      <c r="K72" s="33" t="s">
        <v>830</v>
      </c>
    </row>
    <row r="73" spans="1:16" x14ac:dyDescent="0.25">
      <c r="A73" s="10" t="s">
        <v>835</v>
      </c>
      <c r="B73" s="10" t="s">
        <v>1678</v>
      </c>
      <c r="J73" s="37" t="s">
        <v>1679</v>
      </c>
      <c r="K73" s="33" t="s">
        <v>833</v>
      </c>
    </row>
    <row r="74" spans="1:16" x14ac:dyDescent="0.25">
      <c r="A74" s="10" t="s">
        <v>838</v>
      </c>
      <c r="B74" s="10" t="s">
        <v>1680</v>
      </c>
      <c r="J74" s="37" t="s">
        <v>1681</v>
      </c>
      <c r="K74" s="33" t="s">
        <v>836</v>
      </c>
    </row>
    <row r="75" spans="1:16" x14ac:dyDescent="0.25">
      <c r="A75" s="10" t="s">
        <v>841</v>
      </c>
      <c r="B75" s="10" t="s">
        <v>1682</v>
      </c>
      <c r="J75" s="37" t="s">
        <v>1683</v>
      </c>
      <c r="K75" s="33" t="s">
        <v>839</v>
      </c>
    </row>
    <row r="76" spans="1:16" x14ac:dyDescent="0.25">
      <c r="A76" s="10" t="s">
        <v>844</v>
      </c>
      <c r="B76" s="10" t="s">
        <v>1684</v>
      </c>
      <c r="J76" s="37" t="s">
        <v>1685</v>
      </c>
      <c r="K76" s="33" t="s">
        <v>842</v>
      </c>
    </row>
    <row r="77" spans="1:16" x14ac:dyDescent="0.25">
      <c r="A77" s="10" t="s">
        <v>847</v>
      </c>
      <c r="B77" s="10" t="s">
        <v>1686</v>
      </c>
      <c r="J77" s="37" t="s">
        <v>1687</v>
      </c>
      <c r="K77" s="33" t="s">
        <v>845</v>
      </c>
    </row>
    <row r="78" spans="1:16" x14ac:dyDescent="0.25">
      <c r="A78" s="10" t="s">
        <v>850</v>
      </c>
      <c r="B78" s="11" t="s">
        <v>1688</v>
      </c>
      <c r="J78" s="37" t="s">
        <v>1689</v>
      </c>
      <c r="K78" s="33" t="s">
        <v>848</v>
      </c>
    </row>
    <row r="79" spans="1:16" x14ac:dyDescent="0.25">
      <c r="A79" s="10" t="s">
        <v>853</v>
      </c>
      <c r="B79" s="10" t="s">
        <v>1690</v>
      </c>
      <c r="J79" s="37" t="s">
        <v>1691</v>
      </c>
      <c r="K79" s="33" t="s">
        <v>851</v>
      </c>
      <c r="O79" s="39"/>
      <c r="P79" s="39"/>
    </row>
    <row r="80" spans="1:16" x14ac:dyDescent="0.25">
      <c r="A80" s="10" t="s">
        <v>856</v>
      </c>
      <c r="B80" s="10" t="s">
        <v>1692</v>
      </c>
      <c r="J80" s="37" t="s">
        <v>1693</v>
      </c>
      <c r="K80" s="33" t="s">
        <v>854</v>
      </c>
    </row>
    <row r="81" spans="1:11" x14ac:dyDescent="0.25">
      <c r="A81" s="10" t="s">
        <v>859</v>
      </c>
      <c r="B81" s="10" t="s">
        <v>1694</v>
      </c>
      <c r="J81" s="37" t="s">
        <v>1695</v>
      </c>
      <c r="K81" s="33" t="s">
        <v>857</v>
      </c>
    </row>
    <row r="82" spans="1:11" x14ac:dyDescent="0.25">
      <c r="A82" s="10" t="s">
        <v>862</v>
      </c>
      <c r="B82" s="10" t="s">
        <v>1696</v>
      </c>
      <c r="J82" s="37" t="s">
        <v>1697</v>
      </c>
      <c r="K82" s="33" t="s">
        <v>860</v>
      </c>
    </row>
    <row r="83" spans="1:11" x14ac:dyDescent="0.25">
      <c r="A83" s="10" t="s">
        <v>865</v>
      </c>
      <c r="B83" s="10" t="s">
        <v>1698</v>
      </c>
      <c r="J83" s="37" t="s">
        <v>1699</v>
      </c>
      <c r="K83" s="33" t="s">
        <v>863</v>
      </c>
    </row>
    <row r="84" spans="1:11" x14ac:dyDescent="0.25">
      <c r="A84" s="10" t="s">
        <v>868</v>
      </c>
      <c r="B84" s="10" t="s">
        <v>1700</v>
      </c>
      <c r="J84" s="37" t="s">
        <v>1701</v>
      </c>
      <c r="K84" s="33" t="s">
        <v>866</v>
      </c>
    </row>
    <row r="85" spans="1:11" x14ac:dyDescent="0.25">
      <c r="A85" s="10" t="s">
        <v>871</v>
      </c>
      <c r="B85" s="12" t="s">
        <v>1702</v>
      </c>
      <c r="J85" s="37" t="s">
        <v>1703</v>
      </c>
      <c r="K85" s="33" t="s">
        <v>869</v>
      </c>
    </row>
    <row r="86" spans="1:11" x14ac:dyDescent="0.25">
      <c r="A86" s="10" t="s">
        <v>874</v>
      </c>
      <c r="B86" s="10" t="s">
        <v>1704</v>
      </c>
      <c r="J86" s="37" t="s">
        <v>1705</v>
      </c>
      <c r="K86" s="33" t="s">
        <v>872</v>
      </c>
    </row>
    <row r="87" spans="1:11" x14ac:dyDescent="0.25">
      <c r="A87" s="10" t="s">
        <v>877</v>
      </c>
      <c r="B87" s="10" t="s">
        <v>1706</v>
      </c>
      <c r="J87" s="37" t="s">
        <v>1707</v>
      </c>
      <c r="K87" s="33" t="s">
        <v>875</v>
      </c>
    </row>
    <row r="88" spans="1:11" x14ac:dyDescent="0.25">
      <c r="A88" s="10" t="s">
        <v>880</v>
      </c>
      <c r="B88" s="10" t="s">
        <v>1708</v>
      </c>
      <c r="J88" s="37" t="s">
        <v>1709</v>
      </c>
      <c r="K88" s="33" t="s">
        <v>878</v>
      </c>
    </row>
    <row r="89" spans="1:11" x14ac:dyDescent="0.25">
      <c r="A89" s="10" t="s">
        <v>883</v>
      </c>
      <c r="B89" s="10" t="s">
        <v>1710</v>
      </c>
      <c r="J89" s="37" t="s">
        <v>1711</v>
      </c>
      <c r="K89" s="33" t="s">
        <v>881</v>
      </c>
    </row>
    <row r="90" spans="1:11" x14ac:dyDescent="0.25">
      <c r="A90" s="10" t="s">
        <v>886</v>
      </c>
      <c r="B90" s="10" t="s">
        <v>1712</v>
      </c>
      <c r="J90" s="37" t="s">
        <v>1713</v>
      </c>
      <c r="K90" s="33" t="s">
        <v>884</v>
      </c>
    </row>
    <row r="91" spans="1:11" x14ac:dyDescent="0.25">
      <c r="A91" s="10" t="s">
        <v>889</v>
      </c>
      <c r="B91" s="10" t="s">
        <v>1714</v>
      </c>
      <c r="J91" s="37" t="s">
        <v>1715</v>
      </c>
      <c r="K91" s="33" t="s">
        <v>887</v>
      </c>
    </row>
    <row r="92" spans="1:11" x14ac:dyDescent="0.25">
      <c r="A92" s="10" t="s">
        <v>892</v>
      </c>
      <c r="B92" s="10" t="s">
        <v>1716</v>
      </c>
      <c r="J92" s="37" t="s">
        <v>1717</v>
      </c>
      <c r="K92" s="33" t="s">
        <v>890</v>
      </c>
    </row>
    <row r="93" spans="1:11" x14ac:dyDescent="0.25">
      <c r="A93" s="10" t="s">
        <v>895</v>
      </c>
      <c r="B93" s="10" t="s">
        <v>1718</v>
      </c>
      <c r="J93" s="37" t="s">
        <v>1719</v>
      </c>
      <c r="K93" s="33" t="s">
        <v>893</v>
      </c>
    </row>
    <row r="94" spans="1:11" x14ac:dyDescent="0.25">
      <c r="A94" s="10" t="s">
        <v>898</v>
      </c>
      <c r="B94" s="10" t="s">
        <v>1720</v>
      </c>
      <c r="J94" s="37" t="s">
        <v>1721</v>
      </c>
      <c r="K94" s="33" t="s">
        <v>896</v>
      </c>
    </row>
    <row r="95" spans="1:11" x14ac:dyDescent="0.25">
      <c r="A95" s="10" t="s">
        <v>901</v>
      </c>
      <c r="B95" s="10" t="s">
        <v>1722</v>
      </c>
      <c r="J95" s="37" t="s">
        <v>1723</v>
      </c>
      <c r="K95" s="33" t="s">
        <v>899</v>
      </c>
    </row>
    <row r="96" spans="1:11" x14ac:dyDescent="0.25">
      <c r="A96" s="10" t="s">
        <v>904</v>
      </c>
      <c r="B96" s="10" t="s">
        <v>1724</v>
      </c>
      <c r="J96" s="37" t="s">
        <v>1725</v>
      </c>
      <c r="K96" s="33" t="s">
        <v>902</v>
      </c>
    </row>
    <row r="97" spans="1:11" x14ac:dyDescent="0.25">
      <c r="A97" s="10" t="s">
        <v>907</v>
      </c>
      <c r="B97" s="10" t="s">
        <v>1726</v>
      </c>
      <c r="J97" s="37" t="s">
        <v>1727</v>
      </c>
      <c r="K97" s="33" t="s">
        <v>905</v>
      </c>
    </row>
    <row r="98" spans="1:11" x14ac:dyDescent="0.25">
      <c r="A98" s="10" t="s">
        <v>910</v>
      </c>
      <c r="B98" s="10" t="s">
        <v>1728</v>
      </c>
      <c r="J98" s="37" t="s">
        <v>1729</v>
      </c>
      <c r="K98" s="33" t="s">
        <v>908</v>
      </c>
    </row>
    <row r="99" spans="1:11" x14ac:dyDescent="0.25">
      <c r="A99" s="10" t="s">
        <v>913</v>
      </c>
      <c r="B99" s="10" t="s">
        <v>1730</v>
      </c>
      <c r="J99" s="37" t="s">
        <v>1731</v>
      </c>
      <c r="K99" s="33" t="s">
        <v>911</v>
      </c>
    </row>
    <row r="100" spans="1:11" x14ac:dyDescent="0.25">
      <c r="A100" s="10" t="s">
        <v>916</v>
      </c>
      <c r="B100" s="10" t="s">
        <v>1732</v>
      </c>
      <c r="J100" s="37" t="s">
        <v>1733</v>
      </c>
      <c r="K100" s="33" t="s">
        <v>914</v>
      </c>
    </row>
    <row r="101" spans="1:11" x14ac:dyDescent="0.25">
      <c r="A101" s="10" t="s">
        <v>919</v>
      </c>
      <c r="B101" s="10" t="s">
        <v>1734</v>
      </c>
      <c r="J101" s="37" t="s">
        <v>1735</v>
      </c>
      <c r="K101" s="33" t="s">
        <v>917</v>
      </c>
    </row>
    <row r="102" spans="1:11" x14ac:dyDescent="0.25">
      <c r="A102" s="10" t="s">
        <v>922</v>
      </c>
      <c r="B102" s="10" t="s">
        <v>1736</v>
      </c>
      <c r="J102" s="37" t="s">
        <v>1737</v>
      </c>
      <c r="K102" s="33" t="s">
        <v>920</v>
      </c>
    </row>
    <row r="103" spans="1:11" x14ac:dyDescent="0.25">
      <c r="A103" s="10" t="s">
        <v>925</v>
      </c>
      <c r="B103" s="10" t="s">
        <v>1738</v>
      </c>
      <c r="J103" s="37" t="s">
        <v>1739</v>
      </c>
      <c r="K103" s="33" t="s">
        <v>923</v>
      </c>
    </row>
    <row r="104" spans="1:11" x14ac:dyDescent="0.25">
      <c r="A104" s="10" t="s">
        <v>928</v>
      </c>
      <c r="B104" s="10" t="s">
        <v>1740</v>
      </c>
      <c r="J104" s="37" t="s">
        <v>1741</v>
      </c>
      <c r="K104" s="33" t="s">
        <v>926</v>
      </c>
    </row>
    <row r="105" spans="1:11" x14ac:dyDescent="0.25">
      <c r="A105" s="10" t="s">
        <v>931</v>
      </c>
      <c r="B105" s="10" t="s">
        <v>1742</v>
      </c>
      <c r="J105" s="37" t="s">
        <v>1743</v>
      </c>
      <c r="K105" s="33" t="s">
        <v>929</v>
      </c>
    </row>
    <row r="106" spans="1:11" x14ac:dyDescent="0.25">
      <c r="A106" s="10" t="s">
        <v>934</v>
      </c>
      <c r="B106" s="10" t="s">
        <v>1744</v>
      </c>
      <c r="J106" s="37" t="s">
        <v>1745</v>
      </c>
      <c r="K106" s="33" t="s">
        <v>932</v>
      </c>
    </row>
    <row r="107" spans="1:11" x14ac:dyDescent="0.25">
      <c r="A107" s="10" t="s">
        <v>937</v>
      </c>
      <c r="B107" s="10" t="s">
        <v>1746</v>
      </c>
      <c r="J107" s="37" t="s">
        <v>1747</v>
      </c>
      <c r="K107" s="33" t="s">
        <v>935</v>
      </c>
    </row>
    <row r="108" spans="1:11" x14ac:dyDescent="0.25">
      <c r="A108" s="10" t="s">
        <v>940</v>
      </c>
      <c r="B108" s="10" t="s">
        <v>1748</v>
      </c>
      <c r="J108" s="37" t="s">
        <v>1749</v>
      </c>
      <c r="K108" s="33" t="s">
        <v>938</v>
      </c>
    </row>
    <row r="109" spans="1:11" x14ac:dyDescent="0.25">
      <c r="A109" s="10" t="s">
        <v>943</v>
      </c>
      <c r="B109" s="10" t="s">
        <v>1750</v>
      </c>
      <c r="J109" s="37" t="s">
        <v>1751</v>
      </c>
      <c r="K109" s="33" t="s">
        <v>941</v>
      </c>
    </row>
    <row r="110" spans="1:11" x14ac:dyDescent="0.25">
      <c r="J110" s="38" t="s">
        <v>1752</v>
      </c>
      <c r="K110" s="35" t="s">
        <v>944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M22" sqref="M22"/>
    </sheetView>
  </sheetViews>
  <sheetFormatPr baseColWidth="10" defaultColWidth="9.140625" defaultRowHeight="15" x14ac:dyDescent="0.25"/>
  <cols>
    <col min="1" max="2" width="11.42578125" customWidth="1"/>
    <col min="3" max="3" width="48.5703125" bestFit="1" customWidth="1"/>
    <col min="4" max="5" width="11.42578125" customWidth="1"/>
    <col min="6" max="6" width="24.5703125" bestFit="1" customWidth="1"/>
    <col min="7" max="14" width="11.42578125" customWidth="1"/>
    <col min="15" max="15" width="11.42578125" style="28" customWidth="1"/>
    <col min="16" max="256" width="11.42578125" customWidth="1"/>
  </cols>
  <sheetData>
    <row r="1" spans="1:20" x14ac:dyDescent="0.25">
      <c r="A1" t="s">
        <v>92</v>
      </c>
      <c r="B1" t="s">
        <v>1</v>
      </c>
      <c r="C1" t="s">
        <v>3</v>
      </c>
      <c r="D1" t="s">
        <v>93</v>
      </c>
      <c r="E1" t="s">
        <v>94</v>
      </c>
      <c r="F1" t="s">
        <v>95</v>
      </c>
      <c r="G1" t="s">
        <v>96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t="s">
        <v>12</v>
      </c>
      <c r="N1" t="s">
        <v>13</v>
      </c>
      <c r="O1" s="28" t="s">
        <v>14</v>
      </c>
      <c r="P1" t="s">
        <v>15</v>
      </c>
      <c r="Q1" t="s">
        <v>16</v>
      </c>
      <c r="R1" t="s">
        <v>17</v>
      </c>
      <c r="S1" s="16" t="s">
        <v>18</v>
      </c>
      <c r="T1" s="16" t="s">
        <v>19</v>
      </c>
    </row>
    <row r="2" spans="1:20" x14ac:dyDescent="0.25">
      <c r="A2" t="s">
        <v>1753</v>
      </c>
      <c r="C2" t="s">
        <v>1754</v>
      </c>
      <c r="E2">
        <v>24</v>
      </c>
      <c r="F2" t="s">
        <v>1755</v>
      </c>
      <c r="G2">
        <v>1</v>
      </c>
      <c r="J2" s="13" t="s">
        <v>19</v>
      </c>
      <c r="K2" s="4"/>
      <c r="L2" s="4">
        <f t="shared" ref="L2:L16" si="0">+IF(J2="Si",+IF(+(E2*G2/K2)-INT(E2*G2/K2)&gt;0,+INT(E2*G2/K2)+1,+INT(E2*G2/K2)),+IF(J2="No",G2,"Declarar presentacion"))</f>
        <v>1</v>
      </c>
      <c r="N2">
        <f t="shared" ref="N2:N16" si="1">+L2*M2</f>
        <v>0</v>
      </c>
      <c r="P2">
        <f t="shared" ref="P2:P16" si="2">+M2*(1-O2)</f>
        <v>0</v>
      </c>
      <c r="Q2">
        <f t="shared" ref="Q2:Q16" si="3">+L2*P2</f>
        <v>0</v>
      </c>
      <c r="R2" t="str">
        <f t="shared" ref="R2:R16" si="4">+C2&amp;" - "&amp;D2&amp;" Tamaño: "&amp;E2&amp;" "&amp;F2&amp;" Marca: "&amp;H2&amp;" - Referencia: "&amp;I2</f>
        <v xml:space="preserve">Pañuelos faciales papel -  Tamaño: 24 cajas de 100  Marca:  - Referencia: </v>
      </c>
    </row>
    <row r="3" spans="1:20" x14ac:dyDescent="0.25">
      <c r="A3" t="s">
        <v>1756</v>
      </c>
      <c r="C3" t="s">
        <v>1757</v>
      </c>
      <c r="E3">
        <v>6</v>
      </c>
      <c r="F3" t="s">
        <v>1758</v>
      </c>
      <c r="G3">
        <v>12</v>
      </c>
      <c r="J3" s="13" t="s">
        <v>19</v>
      </c>
      <c r="K3" s="4"/>
      <c r="L3" s="4">
        <f t="shared" si="0"/>
        <v>12</v>
      </c>
      <c r="N3">
        <f t="shared" si="1"/>
        <v>0</v>
      </c>
      <c r="P3">
        <f t="shared" si="2"/>
        <v>0</v>
      </c>
      <c r="Q3">
        <f t="shared" si="3"/>
        <v>0</v>
      </c>
      <c r="R3" t="str">
        <f t="shared" si="4"/>
        <v xml:space="preserve">Bobinas papel para dispensador de pared -  Tamaño: 6 Bobinas Marca:  - Referencia: </v>
      </c>
    </row>
    <row r="4" spans="1:20" x14ac:dyDescent="0.25">
      <c r="A4" t="s">
        <v>1759</v>
      </c>
      <c r="C4" t="s">
        <v>1760</v>
      </c>
      <c r="E4">
        <v>2</v>
      </c>
      <c r="F4" t="s">
        <v>1758</v>
      </c>
      <c r="G4">
        <v>6</v>
      </c>
      <c r="J4" s="13" t="s">
        <v>19</v>
      </c>
      <c r="K4" s="4"/>
      <c r="L4" s="4">
        <f t="shared" si="0"/>
        <v>6</v>
      </c>
      <c r="N4">
        <f t="shared" si="1"/>
        <v>0</v>
      </c>
      <c r="P4">
        <f t="shared" si="2"/>
        <v>0</v>
      </c>
      <c r="Q4">
        <f t="shared" si="3"/>
        <v>0</v>
      </c>
      <c r="R4" t="str">
        <f t="shared" si="4"/>
        <v xml:space="preserve">Bobinas papel para dispensador de suelo -  Tamaño: 2 Bobinas Marca:  - Referencia: </v>
      </c>
    </row>
    <row r="5" spans="1:20" x14ac:dyDescent="0.25">
      <c r="A5" t="s">
        <v>1761</v>
      </c>
      <c r="C5" t="s">
        <v>1762</v>
      </c>
      <c r="E5">
        <v>10</v>
      </c>
      <c r="F5" t="s">
        <v>1763</v>
      </c>
      <c r="G5">
        <v>1</v>
      </c>
      <c r="J5" s="13" t="s">
        <v>19</v>
      </c>
      <c r="K5" s="4"/>
      <c r="L5" s="4">
        <f t="shared" si="0"/>
        <v>1</v>
      </c>
      <c r="N5">
        <f t="shared" si="1"/>
        <v>0</v>
      </c>
      <c r="P5">
        <f t="shared" si="2"/>
        <v>0</v>
      </c>
      <c r="Q5">
        <f t="shared" si="3"/>
        <v>0</v>
      </c>
      <c r="R5" t="str">
        <f t="shared" si="4"/>
        <v xml:space="preserve">Guantes de látex pequeño -  Tamaño: 10 cajas de 100 guantes Marca:  - Referencia: </v>
      </c>
    </row>
    <row r="6" spans="1:20" x14ac:dyDescent="0.25">
      <c r="A6" t="s">
        <v>1764</v>
      </c>
      <c r="C6" t="s">
        <v>1765</v>
      </c>
      <c r="E6">
        <v>10</v>
      </c>
      <c r="F6" t="s">
        <v>1763</v>
      </c>
      <c r="G6">
        <v>2</v>
      </c>
      <c r="J6" s="13" t="s">
        <v>19</v>
      </c>
      <c r="K6" s="4"/>
      <c r="L6" s="4">
        <f t="shared" si="0"/>
        <v>2</v>
      </c>
      <c r="N6">
        <f t="shared" si="1"/>
        <v>0</v>
      </c>
      <c r="P6">
        <f t="shared" si="2"/>
        <v>0</v>
      </c>
      <c r="Q6">
        <f t="shared" si="3"/>
        <v>0</v>
      </c>
      <c r="R6" t="str">
        <f t="shared" si="4"/>
        <v xml:space="preserve">Guantes de látex grande -  Tamaño: 10 cajas de 100 guantes Marca:  - Referencia: </v>
      </c>
    </row>
    <row r="7" spans="1:20" x14ac:dyDescent="0.25">
      <c r="A7" t="s">
        <v>1766</v>
      </c>
      <c r="C7" t="s">
        <v>1767</v>
      </c>
      <c r="E7">
        <v>10</v>
      </c>
      <c r="F7" t="s">
        <v>1763</v>
      </c>
      <c r="G7">
        <v>3</v>
      </c>
      <c r="J7" s="13" t="s">
        <v>19</v>
      </c>
      <c r="K7" s="4"/>
      <c r="L7" s="4">
        <f t="shared" si="0"/>
        <v>3</v>
      </c>
      <c r="N7">
        <f t="shared" si="1"/>
        <v>0</v>
      </c>
      <c r="P7">
        <f t="shared" si="2"/>
        <v>0</v>
      </c>
      <c r="Q7">
        <f t="shared" si="3"/>
        <v>0</v>
      </c>
      <c r="R7" t="str">
        <f t="shared" si="4"/>
        <v xml:space="preserve">Guantes de nitrilo sin empolvar mediano -  Tamaño: 10 cajas de 100 guantes Marca:  - Referencia: </v>
      </c>
    </row>
    <row r="8" spans="1:20" x14ac:dyDescent="0.25">
      <c r="A8" t="s">
        <v>1768</v>
      </c>
      <c r="C8" t="s">
        <v>1769</v>
      </c>
      <c r="E8">
        <v>10</v>
      </c>
      <c r="F8" t="s">
        <v>1763</v>
      </c>
      <c r="G8">
        <v>8</v>
      </c>
      <c r="J8" s="13" t="s">
        <v>19</v>
      </c>
      <c r="K8" s="4"/>
      <c r="L8" s="4">
        <f t="shared" si="0"/>
        <v>8</v>
      </c>
      <c r="N8">
        <f t="shared" si="1"/>
        <v>0</v>
      </c>
      <c r="P8">
        <f t="shared" si="2"/>
        <v>0</v>
      </c>
      <c r="Q8">
        <f t="shared" si="3"/>
        <v>0</v>
      </c>
      <c r="R8" t="str">
        <f t="shared" si="4"/>
        <v xml:space="preserve">Guantes de nitrilo sin empolvar  grande -  Tamaño: 10 cajas de 100 guantes Marca:  - Referencia: </v>
      </c>
    </row>
    <row r="9" spans="1:20" x14ac:dyDescent="0.25">
      <c r="A9" t="s">
        <v>1770</v>
      </c>
      <c r="C9" t="s">
        <v>1771</v>
      </c>
      <c r="E9">
        <v>50</v>
      </c>
      <c r="F9" t="s">
        <v>1772</v>
      </c>
      <c r="G9">
        <v>2</v>
      </c>
      <c r="J9" s="13" t="s">
        <v>19</v>
      </c>
      <c r="K9" s="4"/>
      <c r="L9" s="4">
        <f t="shared" si="0"/>
        <v>2</v>
      </c>
      <c r="N9">
        <f t="shared" si="1"/>
        <v>0</v>
      </c>
      <c r="P9">
        <f t="shared" si="2"/>
        <v>0</v>
      </c>
      <c r="Q9">
        <f t="shared" si="3"/>
        <v>0</v>
      </c>
      <c r="R9" t="str">
        <f t="shared" si="4"/>
        <v xml:space="preserve">Monos de polipropileno no impermeable de 40 g/m2 -  Tamaño: 50 Ud. Marca:  - Referencia: </v>
      </c>
    </row>
    <row r="10" spans="1:20" x14ac:dyDescent="0.25">
      <c r="A10" t="s">
        <v>1773</v>
      </c>
      <c r="C10" t="s">
        <v>1774</v>
      </c>
      <c r="E10">
        <v>50</v>
      </c>
      <c r="F10" t="s">
        <v>262</v>
      </c>
      <c r="G10">
        <v>9</v>
      </c>
      <c r="J10" s="13" t="s">
        <v>19</v>
      </c>
      <c r="K10" s="4"/>
      <c r="L10" s="4">
        <f t="shared" si="0"/>
        <v>9</v>
      </c>
      <c r="N10">
        <f t="shared" si="1"/>
        <v>0</v>
      </c>
      <c r="P10">
        <f t="shared" si="2"/>
        <v>0</v>
      </c>
      <c r="Q10">
        <f t="shared" si="3"/>
        <v>0</v>
      </c>
      <c r="R10" t="str">
        <f t="shared" si="4"/>
        <v xml:space="preserve">Mono de polipropileno plastificado de 30 g/m2 -  Tamaño: 50 Uds. Marca:  - Referencia: </v>
      </c>
    </row>
    <row r="11" spans="1:20" x14ac:dyDescent="0.25">
      <c r="A11" t="s">
        <v>1775</v>
      </c>
      <c r="C11" t="s">
        <v>1776</v>
      </c>
      <c r="E11">
        <v>10</v>
      </c>
      <c r="F11" t="s">
        <v>1763</v>
      </c>
      <c r="G11">
        <v>15</v>
      </c>
      <c r="J11" s="13" t="s">
        <v>19</v>
      </c>
      <c r="K11" s="4"/>
      <c r="L11" s="4">
        <f t="shared" si="0"/>
        <v>15</v>
      </c>
      <c r="N11">
        <f t="shared" si="1"/>
        <v>0</v>
      </c>
      <c r="P11">
        <f t="shared" si="2"/>
        <v>0</v>
      </c>
      <c r="Q11">
        <f t="shared" si="3"/>
        <v>0</v>
      </c>
      <c r="R11" t="str">
        <f t="shared" si="4"/>
        <v xml:space="preserve">Guantes de nitrilo pequeños sin empolvar -  Tamaño: 10 cajas de 100 guantes Marca:  - Referencia: </v>
      </c>
    </row>
    <row r="12" spans="1:20" x14ac:dyDescent="0.25">
      <c r="A12" t="s">
        <v>1777</v>
      </c>
      <c r="C12" t="s">
        <v>1778</v>
      </c>
      <c r="E12">
        <v>200</v>
      </c>
      <c r="F12" t="s">
        <v>149</v>
      </c>
      <c r="G12">
        <v>12</v>
      </c>
      <c r="J12" s="13" t="s">
        <v>19</v>
      </c>
      <c r="K12" s="4"/>
      <c r="L12" s="4">
        <f t="shared" si="0"/>
        <v>12</v>
      </c>
      <c r="N12">
        <f t="shared" si="1"/>
        <v>0</v>
      </c>
      <c r="P12">
        <f t="shared" si="2"/>
        <v>0</v>
      </c>
      <c r="Q12">
        <f t="shared" si="3"/>
        <v>0</v>
      </c>
      <c r="R12" t="str">
        <f t="shared" si="4"/>
        <v xml:space="preserve">Crema para manos -  Tamaño: 200 ml Marca:  - Referencia: </v>
      </c>
    </row>
    <row r="13" spans="1:20" x14ac:dyDescent="0.25">
      <c r="A13" t="s">
        <v>1779</v>
      </c>
      <c r="C13" t="s">
        <v>1780</v>
      </c>
      <c r="E13">
        <v>5</v>
      </c>
      <c r="F13" t="s">
        <v>35</v>
      </c>
      <c r="G13">
        <v>5</v>
      </c>
      <c r="J13" s="13" t="s">
        <v>19</v>
      </c>
      <c r="K13" s="4"/>
      <c r="L13" s="4">
        <f t="shared" si="0"/>
        <v>5</v>
      </c>
      <c r="N13">
        <f t="shared" si="1"/>
        <v>0</v>
      </c>
      <c r="P13">
        <f t="shared" si="2"/>
        <v>0</v>
      </c>
      <c r="Q13">
        <f t="shared" si="3"/>
        <v>0</v>
      </c>
      <c r="R13" t="str">
        <f t="shared" si="4"/>
        <v xml:space="preserve">Jabón de manos bactericida en garrafa -  Tamaño: 5 litros Marca:  - Referencia: </v>
      </c>
    </row>
    <row r="14" spans="1:20" x14ac:dyDescent="0.25">
      <c r="A14" t="s">
        <v>1781</v>
      </c>
      <c r="C14" t="s">
        <v>1782</v>
      </c>
      <c r="E14">
        <v>10</v>
      </c>
      <c r="F14" t="s">
        <v>262</v>
      </c>
      <c r="G14">
        <v>5</v>
      </c>
      <c r="J14" s="13" t="s">
        <v>19</v>
      </c>
      <c r="K14" s="4"/>
      <c r="L14" s="4">
        <f t="shared" si="0"/>
        <v>5</v>
      </c>
      <c r="N14">
        <f t="shared" si="1"/>
        <v>0</v>
      </c>
      <c r="P14">
        <f t="shared" si="2"/>
        <v>0</v>
      </c>
      <c r="Q14">
        <f t="shared" si="3"/>
        <v>0</v>
      </c>
      <c r="R14" t="str">
        <f t="shared" si="4"/>
        <v xml:space="preserve">Mascarillas protección FFP3 -  Tamaño: 10 Uds. Marca:  - Referencia: </v>
      </c>
    </row>
    <row r="15" spans="1:20" x14ac:dyDescent="0.25">
      <c r="A15" t="s">
        <v>1783</v>
      </c>
      <c r="C15" t="s">
        <v>1784</v>
      </c>
      <c r="E15">
        <v>1</v>
      </c>
      <c r="F15" t="s">
        <v>1785</v>
      </c>
      <c r="G15">
        <v>3</v>
      </c>
      <c r="J15" s="13" t="s">
        <v>19</v>
      </c>
      <c r="K15" s="4"/>
      <c r="L15" s="4">
        <f t="shared" si="0"/>
        <v>3</v>
      </c>
      <c r="N15">
        <f t="shared" si="1"/>
        <v>0</v>
      </c>
      <c r="P15">
        <f t="shared" si="2"/>
        <v>0</v>
      </c>
      <c r="Q15">
        <f t="shared" si="3"/>
        <v>0</v>
      </c>
      <c r="R15" t="str">
        <f t="shared" si="4"/>
        <v xml:space="preserve">Lejía amarilla -  Tamaño: 1 Caja de 15 botellas de litro Marca:  - Referencia: </v>
      </c>
    </row>
    <row r="16" spans="1:20" x14ac:dyDescent="0.25">
      <c r="C16" t="s">
        <v>1788</v>
      </c>
      <c r="E16">
        <v>1</v>
      </c>
      <c r="F16" t="s">
        <v>77</v>
      </c>
      <c r="G16">
        <v>12</v>
      </c>
      <c r="J16" s="13" t="s">
        <v>19</v>
      </c>
      <c r="K16" s="4"/>
      <c r="L16" s="4">
        <f t="shared" si="0"/>
        <v>12</v>
      </c>
      <c r="N16">
        <f t="shared" si="1"/>
        <v>0</v>
      </c>
      <c r="P16">
        <f t="shared" si="2"/>
        <v>0</v>
      </c>
      <c r="Q16">
        <f t="shared" si="3"/>
        <v>0</v>
      </c>
      <c r="R16" t="str">
        <f t="shared" si="4"/>
        <v xml:space="preserve">Jabón Lavavajillas (manual) -  Tamaño: 1 litro Marca:  - Referencia: </v>
      </c>
    </row>
    <row r="17" spans="14:17" x14ac:dyDescent="0.25">
      <c r="N17">
        <f>+SUM(N4:N16)</f>
        <v>0</v>
      </c>
      <c r="Q17">
        <f>+SUM(Q4:Q16)</f>
        <v>0</v>
      </c>
    </row>
    <row r="18" spans="14:17" x14ac:dyDescent="0.25">
      <c r="P18" s="14" t="s">
        <v>90</v>
      </c>
      <c r="Q18" s="17">
        <v>6000</v>
      </c>
    </row>
    <row r="19" spans="14:17" x14ac:dyDescent="0.25">
      <c r="N19" s="14" t="s">
        <v>91</v>
      </c>
      <c r="O19" s="29" t="e">
        <f>1-(Q17/N17)</f>
        <v>#DIV/0!</v>
      </c>
    </row>
  </sheetData>
  <dataValidations count="1">
    <dataValidation type="list" allowBlank="1" showInputMessage="1" showErrorMessage="1" sqref="J2:J16">
      <formula1>$S$1:$T$1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74307AACCF274EA6743DA30F839362" ma:contentTypeVersion="2" ma:contentTypeDescription="Crear nuevo documento." ma:contentTypeScope="" ma:versionID="63290dccce6ecf11caba823a6f64ed62">
  <xsd:schema xmlns:xsd="http://www.w3.org/2001/XMLSchema" xmlns:xs="http://www.w3.org/2001/XMLSchema" xmlns:p="http://schemas.microsoft.com/office/2006/metadata/properties" xmlns:ns2="9471806c-1d1d-45f0-935f-72fb278ff07f" targetNamespace="http://schemas.microsoft.com/office/2006/metadata/properties" ma:root="true" ma:fieldsID="66511804f33806c38bb9201afc0d6347" ns2:_="">
    <xsd:import namespace="9471806c-1d1d-45f0-935f-72fb278ff0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1806c-1d1d-45f0-935f-72fb278ff0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CF232F-90DC-4DD9-A8C2-8614C6AECF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962835-A5EE-4100-83A3-FE9A07303A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471806c-1d1d-45f0-935f-72fb278ff07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A5F092-1BBC-4B0B-B1F8-D30D8D83E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1806c-1d1d-45f0-935f-72fb278ff0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L1 - Consumibles genéricos BM</vt:lpstr>
      <vt:lpstr>L2 - Toxitube</vt:lpstr>
      <vt:lpstr>L3- Reactivos y consumibles</vt:lpstr>
      <vt:lpstr>L4 - Puntas conductivas</vt:lpstr>
      <vt:lpstr>L5 -Patrones cromatográficos</vt:lpstr>
      <vt:lpstr>Listado MA CGMS</vt:lpstr>
      <vt:lpstr>Listado MA LCMS</vt:lpstr>
      <vt:lpstr>L 6 EPIS y Limpieza</vt:lpstr>
    </vt:vector>
  </TitlesOfParts>
  <Manager/>
  <Company>..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jlacalle</dc:creator>
  <cp:keywords/>
  <dc:description/>
  <cp:lastModifiedBy>D705677</cp:lastModifiedBy>
  <cp:revision/>
  <dcterms:created xsi:type="dcterms:W3CDTF">2017-03-31T14:35:22Z</dcterms:created>
  <dcterms:modified xsi:type="dcterms:W3CDTF">2022-03-17T14:34:33Z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0x0101001474307AACCF274EA6743DA30F839362</vt:lpwstr>
  </property>
</Properties>
</file>