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LICITACIONES\2021\OPPOSA\"/>
    </mc:Choice>
  </mc:AlternateContent>
  <bookViews>
    <workbookView xWindow="-15" yWindow="-15" windowWidth="12405" windowHeight="10200"/>
  </bookViews>
  <sheets>
    <sheet name="OFERTA LOTE 1" sheetId="3" r:id="rId1"/>
  </sheets>
  <definedNames>
    <definedName name="_xlnm._FilterDatabase" localSheetId="0" hidden="1">'OFERTA LOTE 1'!$A$1:$G$20</definedName>
  </definedNames>
  <calcPr calcId="162913" iterateDelta="1E-4"/>
</workbook>
</file>

<file path=xl/calcChain.xml><?xml version="1.0" encoding="utf-8"?>
<calcChain xmlns="http://schemas.openxmlformats.org/spreadsheetml/2006/main">
  <c r="G9" i="3" l="1"/>
  <c r="G8" i="3"/>
  <c r="G7" i="3"/>
  <c r="E9" i="3"/>
  <c r="E8" i="3"/>
  <c r="E7" i="3"/>
  <c r="G5" i="3"/>
  <c r="E5" i="3"/>
  <c r="G11" i="3"/>
  <c r="E11" i="3"/>
  <c r="E6" i="3"/>
  <c r="G4" i="3"/>
  <c r="E4" i="3"/>
  <c r="G16" i="3"/>
  <c r="G17" i="3" s="1"/>
  <c r="E16" i="3"/>
  <c r="E17" i="3" s="1"/>
  <c r="E12" i="3" l="1"/>
  <c r="G6" i="3"/>
  <c r="G12" i="3" l="1"/>
  <c r="E18" i="3" l="1"/>
  <c r="E19" i="3" s="1"/>
  <c r="G18" i="3"/>
  <c r="G19" i="3" l="1"/>
</calcChain>
</file>

<file path=xl/sharedStrings.xml><?xml version="1.0" encoding="utf-8"?>
<sst xmlns="http://schemas.openxmlformats.org/spreadsheetml/2006/main" count="44" uniqueCount="34">
  <si>
    <t>DATOS APORTADOS POR INTIA</t>
  </si>
  <si>
    <t>A RELLENAR POR EL LICITADOR</t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</si>
  <si>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</si>
  <si>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</si>
  <si>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t>UNIDAD</t>
  </si>
  <si>
    <t>m2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</si>
  <si>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</t>
    </r>
  </si>
  <si>
    <t xml:space="preserve">Nº Unidades </t>
  </si>
  <si>
    <t>INTIA Coste  Total (€)</t>
  </si>
  <si>
    <t>Licitador  coste total (€)</t>
  </si>
  <si>
    <r>
      <t>INTIA Precio unitario máx (€)</t>
    </r>
    <r>
      <rPr>
        <b/>
        <sz val="11"/>
        <color rgb="FF000000"/>
        <rFont val="Calibri"/>
        <family val="2"/>
        <scheme val="minor"/>
      </rPr>
      <t xml:space="preserve">. </t>
    </r>
  </si>
  <si>
    <t>Precio unitario ofertado (€)</t>
  </si>
  <si>
    <t xml:space="preserve">INTIA Precio unitario máx (€). </t>
  </si>
  <si>
    <t>SEGURIDAD Y SALUD</t>
  </si>
  <si>
    <t>Seguridad y Salud</t>
  </si>
  <si>
    <t>TOTAL 1</t>
  </si>
  <si>
    <t>TOTAL 2</t>
  </si>
  <si>
    <t xml:space="preserve">OFERTA ECONÓMICA  </t>
  </si>
  <si>
    <t>(Lugar, fecha y firma)</t>
  </si>
  <si>
    <t>m</t>
  </si>
  <si>
    <t>RESIDUOS</t>
  </si>
  <si>
    <t>GESTIÓN DE RESIDUOS</t>
  </si>
  <si>
    <t>Ud</t>
  </si>
  <si>
    <t>SISTEMA DE LINEA DE VIDA HORIZONTAL</t>
  </si>
  <si>
    <t>TRANSPORTES Y MEDIOS AUXILIARES</t>
  </si>
  <si>
    <t>LUCERNARIO DE POLICARBONATO</t>
  </si>
  <si>
    <t>REVISION E IMPERMEABILIZACION DE CANALONES</t>
  </si>
  <si>
    <t>SUSTITUCION DE TORNILLERIA EN CUBIERTA</t>
  </si>
  <si>
    <t>PINTURA EN CERRAMIENTO DE CUBIERTA</t>
  </si>
  <si>
    <t>(El precio unitario ofertado en Seguridad y salud no será inferior al  propuesto por INTIA: 1,500,00 €)</t>
  </si>
  <si>
    <t>OFERTA LICITACIÓN OBRAS DE MANTENIMIENTO DE CUBIERTAS EN LA NAVE INDUSTRIAL DE INTIA (ANTIGUA OPPOSA) EN NOÁIN (NAVARRA)</t>
  </si>
  <si>
    <t>TOTAL PRESUPUESTO  CON G.G Y B.I</t>
  </si>
  <si>
    <t>Los precios ofertados no incluyen el IVA</t>
  </si>
  <si>
    <t>CONCEPTO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</si>
</sst>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78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left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protection locked="0"/>
    </xf>
    <xf numFmtId="0" fontId="0" fillId="0" borderId="0" xfId="0" applyBorder="1" applyProtection="1">
      <protection locked="0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2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43" fontId="5" fillId="0" borderId="7" xfId="1" applyFont="1" applyFill="1" applyBorder="1" applyAlignment="1" applyProtection="1">
      <alignment horizontal="center" vertical="center" wrapText="1"/>
    </xf>
    <xf numFmtId="43" fontId="5" fillId="0" borderId="10" xfId="1" applyFont="1" applyFill="1" applyBorder="1" applyAlignment="1" applyProtection="1">
      <alignment horizontal="center" vertical="center" wrapText="1"/>
    </xf>
    <xf numFmtId="43" fontId="5" fillId="0" borderId="9" xfId="1" applyFont="1" applyFill="1" applyBorder="1" applyAlignment="1" applyProtection="1">
      <alignment horizontal="center" vertical="center" wrapText="1"/>
    </xf>
    <xf numFmtId="43" fontId="5" fillId="0" borderId="13" xfId="1" applyFont="1" applyFill="1" applyBorder="1" applyAlignment="1" applyProtection="1">
      <alignment horizontal="center" vertical="center" wrapText="1"/>
    </xf>
    <xf numFmtId="43" fontId="3" fillId="0" borderId="8" xfId="1" applyFont="1" applyFill="1" applyBorder="1" applyAlignment="1" applyProtection="1">
      <alignment horizontal="center" vertical="center" wrapText="1"/>
    </xf>
    <xf numFmtId="43" fontId="5" fillId="0" borderId="4" xfId="1" applyFont="1" applyFill="1" applyBorder="1" applyAlignment="1" applyProtection="1">
      <alignment horizontal="center" vertical="center" wrapText="1"/>
    </xf>
    <xf numFmtId="43" fontId="5" fillId="0" borderId="1" xfId="1" applyFont="1" applyFill="1" applyBorder="1" applyAlignment="1" applyProtection="1">
      <alignment horizontal="center" vertical="center" wrapText="1"/>
    </xf>
    <xf numFmtId="43" fontId="3" fillId="0" borderId="3" xfId="1" applyFont="1" applyFill="1" applyBorder="1" applyAlignment="1" applyProtection="1">
      <alignment horizontal="center" vertical="center" wrapText="1"/>
    </xf>
    <xf numFmtId="43" fontId="3" fillId="3" borderId="3" xfId="1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0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2" fontId="5" fillId="0" borderId="3" xfId="0" applyNumberFormat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1" fillId="0" borderId="22" xfId="0" applyFont="1" applyBorder="1" applyAlignment="1" applyProtection="1">
      <alignment vertical="center" wrapText="1"/>
    </xf>
    <xf numFmtId="2" fontId="3" fillId="4" borderId="10" xfId="0" applyNumberFormat="1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 wrapText="1"/>
    </xf>
    <xf numFmtId="0" fontId="10" fillId="0" borderId="23" xfId="0" applyFont="1" applyBorder="1" applyAlignment="1">
      <alignment vertical="center"/>
    </xf>
    <xf numFmtId="0" fontId="1" fillId="0" borderId="24" xfId="0" applyFont="1" applyBorder="1" applyAlignment="1" applyProtection="1">
      <alignment vertical="center" wrapText="1"/>
    </xf>
    <xf numFmtId="2" fontId="3" fillId="4" borderId="3" xfId="0" applyNumberFormat="1" applyFont="1" applyFill="1" applyBorder="1" applyAlignment="1" applyProtection="1">
      <alignment horizontal="center" vertical="center" wrapText="1"/>
    </xf>
    <xf numFmtId="0" fontId="1" fillId="3" borderId="24" xfId="0" applyFont="1" applyFill="1" applyBorder="1" applyAlignment="1" applyProtection="1">
      <alignment vertical="center" wrapText="1"/>
    </xf>
    <xf numFmtId="0" fontId="1" fillId="3" borderId="25" xfId="0" applyFont="1" applyFill="1" applyBorder="1" applyAlignment="1" applyProtection="1">
      <alignment vertical="center" wrapText="1"/>
    </xf>
    <xf numFmtId="0" fontId="2" fillId="3" borderId="14" xfId="0" applyFont="1" applyFill="1" applyBorder="1" applyAlignment="1" applyProtection="1">
      <alignment horizontal="left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43" fontId="3" fillId="3" borderId="16" xfId="1" applyFont="1" applyFill="1" applyBorder="1" applyAlignment="1" applyProtection="1">
      <alignment horizontal="center" vertical="center" wrapText="1"/>
    </xf>
    <xf numFmtId="2" fontId="3" fillId="4" borderId="16" xfId="0" applyNumberFormat="1" applyFont="1" applyFill="1" applyBorder="1" applyAlignment="1" applyProtection="1">
      <alignment horizontal="center" vertical="center" wrapText="1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3" fillId="0" borderId="21" xfId="0" applyFont="1" applyBorder="1" applyAlignment="1" applyProtection="1">
      <alignment horizontal="center" vertical="center" wrapText="1"/>
    </xf>
    <xf numFmtId="0" fontId="3" fillId="3" borderId="23" xfId="0" applyFont="1" applyFill="1" applyBorder="1" applyAlignment="1" applyProtection="1">
      <alignment horizontal="center" vertical="center" wrapText="1"/>
    </xf>
    <xf numFmtId="0" fontId="3" fillId="3" borderId="26" xfId="0" applyFont="1" applyFill="1" applyBorder="1" applyAlignment="1" applyProtection="1">
      <alignment horizontal="center" vertical="center" wrapText="1"/>
    </xf>
    <xf numFmtId="43" fontId="5" fillId="0" borderId="12" xfId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43" fontId="5" fillId="0" borderId="15" xfId="1" applyFont="1" applyFill="1" applyBorder="1" applyAlignment="1" applyProtection="1">
      <alignment horizontal="center" vertical="center" wrapText="1"/>
    </xf>
    <xf numFmtId="43" fontId="0" fillId="0" borderId="0" xfId="0" applyNumberFormat="1" applyProtection="1">
      <protection locked="0"/>
    </xf>
    <xf numFmtId="0" fontId="6" fillId="0" borderId="1" xfId="0" applyFont="1" applyBorder="1" applyAlignment="1" applyProtection="1">
      <alignment horizontal="center" vertical="center" wrapText="1"/>
    </xf>
    <xf numFmtId="164" fontId="0" fillId="0" borderId="0" xfId="0" applyNumberFormat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7" fillId="6" borderId="17" xfId="0" applyFont="1" applyFill="1" applyBorder="1" applyAlignment="1" applyProtection="1">
      <alignment horizontal="center" vertical="center" wrapText="1"/>
    </xf>
    <xf numFmtId="0" fontId="8" fillId="6" borderId="18" xfId="0" applyFont="1" applyFill="1" applyBorder="1" applyAlignment="1" applyProtection="1">
      <alignment wrapText="1"/>
    </xf>
    <xf numFmtId="0" fontId="8" fillId="6" borderId="19" xfId="0" applyFont="1" applyFill="1" applyBorder="1" applyAlignment="1" applyProtection="1">
      <alignment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0" fillId="0" borderId="6" xfId="0" applyBorder="1" applyProtection="1"/>
    <xf numFmtId="0" fontId="0" fillId="0" borderId="7" xfId="0" applyBorder="1" applyProtection="1"/>
    <xf numFmtId="0" fontId="1" fillId="3" borderId="5" xfId="0" applyFont="1" applyFill="1" applyBorder="1" applyAlignment="1" applyProtection="1">
      <alignment horizontal="center" vertical="center" wrapText="1"/>
    </xf>
    <xf numFmtId="0" fontId="1" fillId="2" borderId="20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5" borderId="6" xfId="0" applyFont="1" applyFill="1" applyBorder="1" applyAlignment="1" applyProtection="1">
      <alignment horizontal="center" vertical="center" wrapText="1"/>
    </xf>
    <xf numFmtId="0" fontId="1" fillId="5" borderId="7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zoomScaleNormal="100" workbookViewId="0">
      <selection sqref="A1:G22"/>
    </sheetView>
  </sheetViews>
  <sheetFormatPr baseColWidth="10" defaultRowHeight="15" x14ac:dyDescent="0.25"/>
  <cols>
    <col min="1" max="1" width="38.7109375" style="3" customWidth="1"/>
    <col min="2" max="2" width="8.28515625" style="3" bestFit="1" customWidth="1"/>
    <col min="3" max="3" width="11.42578125" style="3"/>
    <col min="4" max="4" width="13" style="3" customWidth="1"/>
    <col min="5" max="5" width="10.85546875" style="3" customWidth="1"/>
    <col min="6" max="6" width="11.42578125" style="3"/>
    <col min="7" max="7" width="11.5703125" style="3" bestFit="1" customWidth="1"/>
    <col min="8" max="8" width="12.42578125" style="2" customWidth="1"/>
    <col min="9" max="10" width="13" style="2" bestFit="1" customWidth="1"/>
    <col min="11" max="12" width="11.42578125" style="2"/>
    <col min="13" max="13" width="13" style="2" bestFit="1" customWidth="1"/>
    <col min="14" max="16384" width="11.42578125" style="2"/>
  </cols>
  <sheetData>
    <row r="1" spans="1:10" ht="46.5" customHeight="1" thickTop="1" thickBot="1" x14ac:dyDescent="0.4">
      <c r="A1" s="63" t="s">
        <v>30</v>
      </c>
      <c r="B1" s="64"/>
      <c r="C1" s="64"/>
      <c r="D1" s="64"/>
      <c r="E1" s="64"/>
      <c r="F1" s="64"/>
      <c r="G1" s="65"/>
    </row>
    <row r="2" spans="1:10" ht="33.75" customHeight="1" thickTop="1" thickBot="1" x14ac:dyDescent="0.3">
      <c r="A2" s="66" t="s">
        <v>0</v>
      </c>
      <c r="B2" s="67"/>
      <c r="C2" s="67"/>
      <c r="D2" s="67"/>
      <c r="E2" s="68"/>
      <c r="F2" s="69" t="s">
        <v>1</v>
      </c>
      <c r="G2" s="68"/>
      <c r="H2" s="14"/>
    </row>
    <row r="3" spans="1:10" ht="43.5" thickBot="1" x14ac:dyDescent="0.3">
      <c r="A3" s="31" t="s">
        <v>33</v>
      </c>
      <c r="B3" s="7" t="s">
        <v>4</v>
      </c>
      <c r="C3" s="8" t="s">
        <v>6</v>
      </c>
      <c r="D3" s="8" t="s">
        <v>10</v>
      </c>
      <c r="E3" s="9" t="s">
        <v>3</v>
      </c>
      <c r="F3" s="8" t="s">
        <v>11</v>
      </c>
      <c r="G3" s="32" t="s">
        <v>2</v>
      </c>
    </row>
    <row r="4" spans="1:10" ht="15.75" thickBot="1" x14ac:dyDescent="0.3">
      <c r="A4" s="33" t="s">
        <v>23</v>
      </c>
      <c r="B4" s="15" t="s">
        <v>22</v>
      </c>
      <c r="C4" s="27">
        <v>1</v>
      </c>
      <c r="D4" s="23">
        <v>33957</v>
      </c>
      <c r="E4" s="21">
        <f>+C4*D4</f>
        <v>33957</v>
      </c>
      <c r="F4" s="4"/>
      <c r="G4" s="18">
        <f>+C4*F4</f>
        <v>0</v>
      </c>
      <c r="J4" s="60"/>
    </row>
    <row r="5" spans="1:10" s="3" customFormat="1" ht="15.75" thickBot="1" x14ac:dyDescent="0.3">
      <c r="A5" s="34" t="s">
        <v>24</v>
      </c>
      <c r="B5" s="16" t="s">
        <v>22</v>
      </c>
      <c r="C5" s="27">
        <v>1</v>
      </c>
      <c r="D5" s="23">
        <v>3000</v>
      </c>
      <c r="E5" s="22">
        <f>+C5*D5</f>
        <v>3000</v>
      </c>
      <c r="F5" s="17"/>
      <c r="G5" s="35">
        <f>+C5*F5</f>
        <v>0</v>
      </c>
      <c r="J5" s="60"/>
    </row>
    <row r="6" spans="1:10" ht="15.75" thickBot="1" x14ac:dyDescent="0.3">
      <c r="A6" s="33" t="s">
        <v>25</v>
      </c>
      <c r="B6" s="16" t="s">
        <v>5</v>
      </c>
      <c r="C6" s="27">
        <v>424</v>
      </c>
      <c r="D6" s="23">
        <v>31.5</v>
      </c>
      <c r="E6" s="21">
        <f t="shared" ref="E6:E9" si="0">+C6*D6</f>
        <v>13356</v>
      </c>
      <c r="F6" s="17"/>
      <c r="G6" s="35">
        <f t="shared" ref="G6:G9" si="1">+C6*F6</f>
        <v>0</v>
      </c>
      <c r="J6" s="60"/>
    </row>
    <row r="7" spans="1:10" ht="15.75" thickBot="1" x14ac:dyDescent="0.3">
      <c r="A7" s="37" t="s">
        <v>26</v>
      </c>
      <c r="B7" s="16" t="s">
        <v>19</v>
      </c>
      <c r="C7" s="27">
        <v>137</v>
      </c>
      <c r="D7" s="26">
        <v>78.75</v>
      </c>
      <c r="E7" s="22">
        <f t="shared" si="0"/>
        <v>10788.75</v>
      </c>
      <c r="F7" s="17"/>
      <c r="G7" s="35">
        <f t="shared" si="1"/>
        <v>0</v>
      </c>
      <c r="J7" s="60"/>
    </row>
    <row r="8" spans="1:10" ht="15.75" thickBot="1" x14ac:dyDescent="0.3">
      <c r="A8" s="37" t="s">
        <v>27</v>
      </c>
      <c r="B8" s="16" t="s">
        <v>5</v>
      </c>
      <c r="C8" s="27">
        <v>4600</v>
      </c>
      <c r="D8" s="26">
        <v>4.2</v>
      </c>
      <c r="E8" s="22">
        <f t="shared" si="0"/>
        <v>19320</v>
      </c>
      <c r="F8" s="17"/>
      <c r="G8" s="35">
        <f t="shared" si="1"/>
        <v>0</v>
      </c>
      <c r="J8" s="60"/>
    </row>
    <row r="9" spans="1:10" ht="15.75" thickBot="1" x14ac:dyDescent="0.3">
      <c r="A9" s="33" t="s">
        <v>28</v>
      </c>
      <c r="B9" s="16" t="s">
        <v>5</v>
      </c>
      <c r="C9" s="27">
        <v>4600</v>
      </c>
      <c r="D9" s="26">
        <v>10.08</v>
      </c>
      <c r="E9" s="22">
        <f t="shared" si="0"/>
        <v>46368</v>
      </c>
      <c r="F9" s="17"/>
      <c r="G9" s="35">
        <f t="shared" si="1"/>
        <v>0</v>
      </c>
      <c r="J9" s="60"/>
    </row>
    <row r="10" spans="1:10" ht="15.75" thickBot="1" x14ac:dyDescent="0.3">
      <c r="A10" s="36" t="s">
        <v>20</v>
      </c>
      <c r="B10" s="16"/>
      <c r="C10" s="27"/>
      <c r="D10" s="27"/>
      <c r="E10" s="24"/>
      <c r="F10" s="59"/>
      <c r="G10" s="35"/>
      <c r="J10" s="60"/>
    </row>
    <row r="11" spans="1:10" ht="15.75" thickBot="1" x14ac:dyDescent="0.3">
      <c r="A11" s="33" t="s">
        <v>21</v>
      </c>
      <c r="B11" s="16" t="s">
        <v>22</v>
      </c>
      <c r="C11" s="27">
        <v>1</v>
      </c>
      <c r="D11" s="27">
        <v>525</v>
      </c>
      <c r="E11" s="21">
        <f>+C11*D11</f>
        <v>525</v>
      </c>
      <c r="F11" s="17"/>
      <c r="G11" s="35">
        <f>+C11*F11</f>
        <v>0</v>
      </c>
      <c r="J11" s="60"/>
    </row>
    <row r="12" spans="1:10" ht="15.75" thickBot="1" x14ac:dyDescent="0.3">
      <c r="A12" s="38" t="s">
        <v>15</v>
      </c>
      <c r="B12" s="19"/>
      <c r="C12" s="20"/>
      <c r="D12" s="57"/>
      <c r="E12" s="25">
        <f>SUM(E4:E11)</f>
        <v>127314.75</v>
      </c>
      <c r="F12" s="30"/>
      <c r="G12" s="39">
        <f>SUM(G4:G11)</f>
        <v>0</v>
      </c>
    </row>
    <row r="13" spans="1:10" ht="16.5" thickTop="1" thickBot="1" x14ac:dyDescent="0.3">
      <c r="A13" s="70" t="s">
        <v>13</v>
      </c>
      <c r="B13" s="71"/>
      <c r="C13" s="71"/>
      <c r="D13" s="71"/>
      <c r="E13" s="71"/>
      <c r="F13" s="72"/>
      <c r="G13" s="73"/>
      <c r="H13" s="58"/>
      <c r="I13" s="58"/>
    </row>
    <row r="14" spans="1:10" ht="31.5" customHeight="1" thickBot="1" x14ac:dyDescent="0.3">
      <c r="A14" s="66" t="s">
        <v>0</v>
      </c>
      <c r="B14" s="74"/>
      <c r="C14" s="74"/>
      <c r="D14" s="74"/>
      <c r="E14" s="75"/>
      <c r="F14" s="76" t="s">
        <v>1</v>
      </c>
      <c r="G14" s="77"/>
    </row>
    <row r="15" spans="1:10" ht="39" thickBot="1" x14ac:dyDescent="0.3">
      <c r="A15" s="40" t="s">
        <v>33</v>
      </c>
      <c r="B15" s="7" t="s">
        <v>4</v>
      </c>
      <c r="C15" s="8" t="s">
        <v>7</v>
      </c>
      <c r="D15" s="8" t="s">
        <v>12</v>
      </c>
      <c r="E15" s="10" t="s">
        <v>8</v>
      </c>
      <c r="F15" s="8" t="s">
        <v>11</v>
      </c>
      <c r="G15" s="32" t="s">
        <v>9</v>
      </c>
    </row>
    <row r="16" spans="1:10" ht="15.75" thickBot="1" x14ac:dyDescent="0.3">
      <c r="A16" s="41" t="s">
        <v>14</v>
      </c>
      <c r="B16" s="16" t="s">
        <v>22</v>
      </c>
      <c r="C16" s="27">
        <v>1</v>
      </c>
      <c r="D16" s="54">
        <v>1500</v>
      </c>
      <c r="E16" s="21">
        <f>+C16*D16</f>
        <v>1500</v>
      </c>
      <c r="F16" s="50">
        <v>0</v>
      </c>
      <c r="G16" s="35">
        <f>+C16*F16</f>
        <v>0</v>
      </c>
      <c r="I16" s="60"/>
    </row>
    <row r="17" spans="1:13" ht="15.75" thickBot="1" x14ac:dyDescent="0.3">
      <c r="A17" s="42" t="s">
        <v>16</v>
      </c>
      <c r="B17" s="6"/>
      <c r="C17" s="5"/>
      <c r="D17" s="1"/>
      <c r="E17" s="28">
        <f>SUM(E16)</f>
        <v>1500</v>
      </c>
      <c r="F17" s="51"/>
      <c r="G17" s="43">
        <f>SUM(G16)</f>
        <v>0</v>
      </c>
    </row>
    <row r="18" spans="1:13" ht="15.75" thickBot="1" x14ac:dyDescent="0.3">
      <c r="A18" s="44" t="s">
        <v>31</v>
      </c>
      <c r="B18" s="11"/>
      <c r="C18" s="12"/>
      <c r="D18" s="55"/>
      <c r="E18" s="29">
        <f>SUM(E17+E12)</f>
        <v>128814.75</v>
      </c>
      <c r="F18" s="52"/>
      <c r="G18" s="43">
        <f>+G12+G17</f>
        <v>0</v>
      </c>
      <c r="J18" s="60"/>
    </row>
    <row r="19" spans="1:13" ht="15.75" thickBot="1" x14ac:dyDescent="0.3">
      <c r="A19" s="45" t="s">
        <v>17</v>
      </c>
      <c r="B19" s="46"/>
      <c r="C19" s="47"/>
      <c r="D19" s="56"/>
      <c r="E19" s="48">
        <f>SUM(E18:E18)</f>
        <v>128814.75</v>
      </c>
      <c r="F19" s="53"/>
      <c r="G19" s="49">
        <f>SUM(G18:G18)</f>
        <v>0</v>
      </c>
      <c r="H19" s="58"/>
      <c r="I19" s="58"/>
      <c r="J19" s="58"/>
      <c r="M19" s="60"/>
    </row>
    <row r="20" spans="1:13" ht="15.75" thickTop="1" x14ac:dyDescent="0.25">
      <c r="A20" s="62" t="s">
        <v>32</v>
      </c>
      <c r="B20" s="62"/>
    </row>
    <row r="21" spans="1:13" x14ac:dyDescent="0.25">
      <c r="A21" s="13" t="s">
        <v>29</v>
      </c>
      <c r="B21" s="13"/>
    </row>
    <row r="22" spans="1:13" x14ac:dyDescent="0.25">
      <c r="A22" s="61" t="s">
        <v>18</v>
      </c>
      <c r="B22" s="61"/>
      <c r="C22" s="61"/>
      <c r="D22" s="61"/>
      <c r="E22" s="61"/>
      <c r="F22" s="61"/>
      <c r="G22" s="61"/>
    </row>
    <row r="26" spans="1:13" x14ac:dyDescent="0.25">
      <c r="H26" s="58"/>
      <c r="J26" s="58"/>
    </row>
    <row r="32" spans="1:13" x14ac:dyDescent="0.25">
      <c r="I32" s="58"/>
    </row>
    <row r="33" spans="8:10" x14ac:dyDescent="0.25">
      <c r="H33" s="58"/>
      <c r="I33" s="58"/>
      <c r="J33" s="58"/>
    </row>
    <row r="37" spans="8:10" ht="30.75" customHeight="1" x14ac:dyDescent="0.25"/>
    <row r="38" spans="8:10" ht="50.25" customHeight="1" x14ac:dyDescent="0.25"/>
    <row r="39" spans="8:10" x14ac:dyDescent="0.25">
      <c r="J39" s="58"/>
    </row>
  </sheetData>
  <sheetProtection algorithmName="SHA-512" hashValue="9eyq+BtQOL4RktHlLrF4EWSg6XK1p5MfuwNiQY2Bzt3eVjvZJLEWKX7JAAUE5etJrNh9DjpwmRzuTakeUn2TKg==" saltValue="xhJXlv2unboQU2Woozs12g==" spinCount="100000" sheet="1" objects="1" scenarios="1"/>
  <autoFilter ref="A1:G20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8">
    <mergeCell ref="A22:G22"/>
    <mergeCell ref="A20:B20"/>
    <mergeCell ref="A1:G1"/>
    <mergeCell ref="A2:E2"/>
    <mergeCell ref="F2:G2"/>
    <mergeCell ref="A13:G13"/>
    <mergeCell ref="A14:E14"/>
    <mergeCell ref="F14:G14"/>
  </mergeCells>
  <dataValidations count="2">
    <dataValidation type="decimal" operator="greaterThanOrEqual" allowBlank="1" showInputMessage="1" showErrorMessage="1" sqref="F16">
      <formula1>E16</formula1>
    </dataValidation>
    <dataValidation type="decimal" operator="lessThanOrEqual" allowBlank="1" showInputMessage="1" showErrorMessage="1" sqref="F4:F11">
      <formula1>D4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INTIA</dc:creator>
  <cp:lastModifiedBy>d666457</cp:lastModifiedBy>
  <cp:lastPrinted>2021-08-26T11:34:57Z</cp:lastPrinted>
  <dcterms:created xsi:type="dcterms:W3CDTF">2019-06-17T07:39:03Z</dcterms:created>
  <dcterms:modified xsi:type="dcterms:W3CDTF">2021-08-31T11:26:42Z</dcterms:modified>
</cp:coreProperties>
</file>