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Z:\DATOS\PRETECNA\2020\20006 NUEVOS ACABADOS PASARELA AYUNTAMIENTO BERRIOPLANO\"/>
    </mc:Choice>
  </mc:AlternateContent>
  <xr:revisionPtr revIDLastSave="0" documentId="8_{282DAE6E-7ABA-462A-957E-CCB8812E1215}" xr6:coauthVersionLast="46" xr6:coauthVersionMax="46" xr10:uidLastSave="{00000000-0000-0000-0000-000000000000}"/>
  <bookViews>
    <workbookView xWindow="31800" yWindow="945" windowWidth="29040" windowHeight="15600" xr2:uid="{065C72A9-6AFE-4877-ADB1-B8AA4BC225B6}"/>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6" i="1" l="1"/>
  <c r="F106" i="1"/>
  <c r="G101" i="1"/>
  <c r="G104" i="1"/>
  <c r="E101" i="1"/>
  <c r="F101" i="1"/>
  <c r="F104" i="1"/>
  <c r="G102" i="1"/>
  <c r="G27" i="1"/>
  <c r="G99" i="1"/>
  <c r="E27" i="1"/>
  <c r="F27" i="1"/>
  <c r="F99" i="1"/>
  <c r="G92" i="1"/>
  <c r="G97" i="1"/>
  <c r="E92" i="1"/>
  <c r="F92" i="1"/>
  <c r="F97" i="1"/>
  <c r="G95" i="1"/>
  <c r="G93" i="1"/>
  <c r="G69" i="1"/>
  <c r="G90" i="1"/>
  <c r="E69" i="1"/>
  <c r="F69" i="1"/>
  <c r="F90" i="1"/>
  <c r="G88" i="1"/>
  <c r="G86" i="1"/>
  <c r="G84" i="1"/>
  <c r="G82" i="1"/>
  <c r="G80" i="1"/>
  <c r="G78" i="1"/>
  <c r="G76" i="1"/>
  <c r="G74" i="1"/>
  <c r="G72" i="1"/>
  <c r="G70" i="1"/>
  <c r="G60" i="1"/>
  <c r="G67" i="1"/>
  <c r="E60" i="1"/>
  <c r="F60" i="1"/>
  <c r="F67" i="1"/>
  <c r="G65" i="1"/>
  <c r="G63" i="1"/>
  <c r="G61" i="1"/>
  <c r="G47" i="1"/>
  <c r="G58" i="1"/>
  <c r="E47" i="1"/>
  <c r="F47" i="1"/>
  <c r="F58" i="1"/>
  <c r="G56" i="1"/>
  <c r="G54" i="1"/>
  <c r="G52" i="1"/>
  <c r="G50" i="1"/>
  <c r="G48" i="1"/>
  <c r="G28" i="1"/>
  <c r="G45" i="1"/>
  <c r="E28" i="1"/>
  <c r="F28" i="1"/>
  <c r="F45" i="1"/>
  <c r="G43" i="1"/>
  <c r="G41" i="1"/>
  <c r="G39" i="1"/>
  <c r="G37" i="1"/>
  <c r="G35" i="1"/>
  <c r="G33" i="1"/>
  <c r="G31" i="1"/>
  <c r="G29" i="1"/>
  <c r="G16" i="1"/>
  <c r="G25" i="1"/>
  <c r="E16" i="1"/>
  <c r="F16" i="1"/>
  <c r="F25" i="1"/>
  <c r="G23" i="1"/>
  <c r="G21" i="1"/>
  <c r="G19" i="1"/>
  <c r="G17" i="1"/>
  <c r="G4" i="1"/>
  <c r="G14" i="1"/>
  <c r="E4" i="1"/>
  <c r="F4" i="1"/>
  <c r="F14" i="1"/>
  <c r="G12" i="1"/>
  <c r="G10" i="1"/>
  <c r="G8" i="1"/>
  <c r="G6" i="1"/>
</calcChain>
</file>

<file path=xl/sharedStrings.xml><?xml version="1.0" encoding="utf-8"?>
<sst xmlns="http://schemas.openxmlformats.org/spreadsheetml/2006/main" count="241" uniqueCount="159">
  <si>
    <t>EJECUCION PINTADO DE PASARELA</t>
  </si>
  <si>
    <t>Presupuesto</t>
  </si>
  <si>
    <t>Código</t>
  </si>
  <si>
    <t>Resumen</t>
  </si>
  <si>
    <t>ImpPres</t>
  </si>
  <si>
    <t>Nat</t>
  </si>
  <si>
    <t>Ud</t>
  </si>
  <si>
    <t>CanPres</t>
  </si>
  <si>
    <t>PrPres</t>
  </si>
  <si>
    <t xml:space="preserve">REGIJRPIGJ   </t>
  </si>
  <si>
    <t>EJECUCION PINTADO PASARELA BERRIOPLANO</t>
  </si>
  <si>
    <t>Capítulo</t>
  </si>
  <si>
    <t>UD</t>
  </si>
  <si>
    <t>+ 0 º</t>
  </si>
  <si>
    <t xml:space="preserve">FEWQSQWF     </t>
  </si>
  <si>
    <t>TRABAJOS PREVIOS</t>
  </si>
  <si>
    <t>Partida</t>
  </si>
  <si>
    <t xml:space="preserve">Limpieza de pasarela integral, eliminando cellos, pegamento, papeles, polvo, etc.
Eliminacion de cascarilla de óxido a estructura, mediante medios mecánicos con lijadoras y radiales con discos de lija, incluso empleo de medios manuales con lija y cepillos de alambre donde no se pueda acceder de otro modo.
</t>
  </si>
  <si>
    <t>RIGJRP90EGHJU</t>
  </si>
  <si>
    <t>APLICACION DE IMPRIMACION SOBRE METAL</t>
  </si>
  <si>
    <t>M2</t>
  </si>
  <si>
    <t xml:space="preserve">Aplicación de imprimación a toda la estructura metálica con HEMPADUR MASTIC o similar.
</t>
  </si>
  <si>
    <t xml:space="preserve">DPFIJGPIEJOH </t>
  </si>
  <si>
    <t>APLICACION DE ESMALTE SOBRE METAL (ROJO, AZUL, PLATA)</t>
  </si>
  <si>
    <t xml:space="preserve">Aplicación de HEMPEL POLYENAMEL o similar en rojo R 3003, azul o plata, dos manos de esmalte de poliuretano en brillo de exteriores.
</t>
  </si>
  <si>
    <t xml:space="preserve">POSFJGPOTJE  </t>
  </si>
  <si>
    <t>TRABAJOS VARIOS DE ALBAÑILERIA PARA INSTALACIONES</t>
  </si>
  <si>
    <t xml:space="preserve">Trabajos varios para instalaciones consistentes en realización de agujeros en solera para recibir agua de pluviales en sumidero, estructura y bajantes de zinc, codos de zinc y sumideros en acero inoxidable incluso protecciones para pilares en acero inoxidable.
Picado, recibido y ajuste piecerío.
</t>
  </si>
  <si>
    <t>REGIJRPIGJ</t>
  </si>
  <si>
    <t xml:space="preserve">WROGIHWROIGH </t>
  </si>
  <si>
    <t>MEDIOS AUXILIARES</t>
  </si>
  <si>
    <t>ERGIJPREGJPOR</t>
  </si>
  <si>
    <t>ARTICULADA DE 18 METROS (2 MAQUINAS)</t>
  </si>
  <si>
    <t xml:space="preserve">Articualda de 18 m. (2 maquinas)
- Precio día:                80x68 € =       5.440 €
- Seguro día:              80x7 €   =          544 €
- Portes ida y vuelta:  2x244,26 €  =   488,52 €
</t>
  </si>
  <si>
    <t xml:space="preserve">IDJSFIPRWJGJ </t>
  </si>
  <si>
    <t>ARTICULADA DE 32 METROS (1 MAQUINA)</t>
  </si>
  <si>
    <t xml:space="preserve">Articualda de 32 m. (1 maquina)
- Precio día:                 10x240 € =      2.400 €
- Seguro día:                10x24 €   =         240 €
- Portes ida y vuelta:     579,60 €  =     579,60 €
- Gastos gasoil:              1x200 =           200 €
</t>
  </si>
  <si>
    <t xml:space="preserve">PSJGFPWJRGP  </t>
  </si>
  <si>
    <t>TRABAJOS DE PINTADO DE PASARELA, TRAMO CENTRAL, DOS DIAS FESTIVO</t>
  </si>
  <si>
    <t xml:space="preserve">Trabajos de pintado de pasarela, tramo central parte exterior, dos dias festivos en horario nocturno.
</t>
  </si>
  <si>
    <t>RGJPIREGJPIGJ</t>
  </si>
  <si>
    <t>ANDAMIOS PARA TRABAJAR DESDE PASARELA</t>
  </si>
  <si>
    <t xml:space="preserve">Montaje y alquiler de andamios para trabajar desde pasarela.
</t>
  </si>
  <si>
    <t>WROGIHWROIGH</t>
  </si>
  <si>
    <t xml:space="preserve">IJGERHIH     </t>
  </si>
  <si>
    <t>ESTUDIO SEGURIDAD Y SALUD (PROTECCIONES, SEÑALIZACIONES, Y DER.)</t>
  </si>
  <si>
    <t xml:space="preserve">SIOHOSHF     </t>
  </si>
  <si>
    <t>PROTECCION INDIVIDUAL</t>
  </si>
  <si>
    <t/>
  </si>
  <si>
    <t xml:space="preserve">1.02         </t>
  </si>
  <si>
    <t>Traje Impermeable</t>
  </si>
  <si>
    <t>Traje impermeable de trabajo, 2 piezas de PVC.</t>
  </si>
  <si>
    <t xml:space="preserve">1.03         </t>
  </si>
  <si>
    <t>Casco de Seguridad</t>
  </si>
  <si>
    <t>Casco de seguridad con arnés de adaptación, homologado.  B.O.E. 30-12-74 y Ordenanza General de Seguridad e Higiene del 9-3-71 Art. 141-151.</t>
  </si>
  <si>
    <t xml:space="preserve">1.05         </t>
  </si>
  <si>
    <t>Par Guantes de Uso General</t>
  </si>
  <si>
    <t>Par de guantes de uso general de lona y serraje.</t>
  </si>
  <si>
    <t xml:space="preserve">1.06         </t>
  </si>
  <si>
    <t>Par de Botas C/Puntera Metal.</t>
  </si>
  <si>
    <t>Par de botas de seguridad con puntera metálica para refuerzo y plantillas de acero flexibles, para riesgos de perforación. (amortizables en 3 usos).  MT-5.</t>
  </si>
  <si>
    <t xml:space="preserve">1.07         </t>
  </si>
  <si>
    <t>Par de Botas de Agua.</t>
  </si>
  <si>
    <t>Par de botas de agua.  Norma MT-27.</t>
  </si>
  <si>
    <t xml:space="preserve">E28RA120     </t>
  </si>
  <si>
    <t>Cascos protectores auditivos</t>
  </si>
  <si>
    <t>Protectores auditivos con arnés a la nuca, (amortizables en 3 usos).  Certificado CE. s/ R.D. 773/97 y R.D. 1407/92.</t>
  </si>
  <si>
    <t xml:space="preserve">1.08         </t>
  </si>
  <si>
    <t>Gafas Contra mpactos</t>
  </si>
  <si>
    <t>Gafas protectoras contra impactos, incoloras, homologadas, (amortizables en 3 usos).  B.O.E. 17-8-78 y Ordenanza General de Seguridad e Higiene del 9-3-71 Art. 141-151.</t>
  </si>
  <si>
    <t xml:space="preserve">1.11         </t>
  </si>
  <si>
    <t>Cinturon Antilumbago</t>
  </si>
  <si>
    <t>Cinturón antilumbago, antivibratorio homologado, (amortizable en 4 usos).  Norma MT-13.</t>
  </si>
  <si>
    <t>SIOHOSHF</t>
  </si>
  <si>
    <t xml:space="preserve">FOPEGP'JEG   </t>
  </si>
  <si>
    <t>PROTECCION COLECTIVA</t>
  </si>
  <si>
    <t xml:space="preserve">E011         </t>
  </si>
  <si>
    <t>Vallado Perimetral de obra</t>
  </si>
  <si>
    <t>ml</t>
  </si>
  <si>
    <t>Valado perimetral, de 2 metros de altura máxima, formado por postes de cuadradillo de madera 10x10 y mallazo metálico 15x15x6, con base de hormigón, incluso dos puertas de acceso para maquinaria y peatones.</t>
  </si>
  <si>
    <t xml:space="preserve">E0020        </t>
  </si>
  <si>
    <t>Luminaria Fija</t>
  </si>
  <si>
    <t>ud</t>
  </si>
  <si>
    <t>Luminaria fija en zona de tránsito oscura.</t>
  </si>
  <si>
    <t xml:space="preserve">E28PE010     </t>
  </si>
  <si>
    <t>Lámpara portatil mano</t>
  </si>
  <si>
    <t>Lámpara portátil de mano, con cesto protector y mango aislante, (amortizable en 3 usos).   s/ R.D. 486/97.</t>
  </si>
  <si>
    <t xml:space="preserve">E016         </t>
  </si>
  <si>
    <t>Extintor de Dioxido de Carbono</t>
  </si>
  <si>
    <t xml:space="preserve">Suministro y colocación de extintor de dióxido de carbono de 12 Kg.	</t>
  </si>
  <si>
    <t xml:space="preserve">4.18         </t>
  </si>
  <si>
    <t>Extintor 6 KG Polvo Polivalente.</t>
  </si>
  <si>
    <t xml:space="preserve">Ud. Extintor fabricado según norma UNE y Reglamento de aparatos de presión de agente extintor, de polvo polivalente tipo portatil, de 6 Kg. de capacidad y 89 B/13 A de eficacia.
</t>
  </si>
  <si>
    <t>FOPEGP'JEG</t>
  </si>
  <si>
    <t xml:space="preserve">W90GF0R9G    </t>
  </si>
  <si>
    <t>SEÑALIZACION</t>
  </si>
  <si>
    <t xml:space="preserve">E012         </t>
  </si>
  <si>
    <t>Señales Exteriores</t>
  </si>
  <si>
    <t>Señales exteriores con las siguientes indicaciones; acceso obligatorio, salida de vehículos, uso obligatorio de cascos, prohibida la entrada a personas ajenas a la obra, etc (50% del material recuperable), completa y colocada.</t>
  </si>
  <si>
    <t xml:space="preserve">E017         </t>
  </si>
  <si>
    <t>Señalización de zonas de Obras</t>
  </si>
  <si>
    <t xml:space="preserve">Señalización de zonas de Obras, con la siguiente indicación; PROHIBIDA LA ESTANCIA DE PERSONAS Y VEHICULOS.
</t>
  </si>
  <si>
    <t xml:space="preserve">E28EB010     </t>
  </si>
  <si>
    <t>Cinta balizamiento bicolor 8 cm.</t>
  </si>
  <si>
    <t>m.</t>
  </si>
  <si>
    <t>Cinta de balizamiento bicolor rojo/blanco de material plástico, incluso colocación y desmontaje. s/ R.D. 485/97.</t>
  </si>
  <si>
    <t>W90GF0R9G</t>
  </si>
  <si>
    <t xml:space="preserve">W9GF9'UG     </t>
  </si>
  <si>
    <t>INST. PROVISIONALES DE OBRA-CASETA DE OBRA</t>
  </si>
  <si>
    <t xml:space="preserve">E35PCE020    </t>
  </si>
  <si>
    <t>Toma de Tierra R80 Oh;R=100 Oh.m</t>
  </si>
  <si>
    <t>Toma de tierra para una resistencia de tierra R&lt;/=80 Ohmios y una resistividad R=100 Oh.m. formada por arqueta de ladrillo macizo de 38x38x30 cm., tapa de hormigón armado, tubo de PVC de D=75 mm., electrodo de acero cobrizado 14,3 mm. y 100 cm., de profundidad hincado en el terreno, línea de t.t. de cobre desnudo de 35 mm2., con abrazadera a la pica, totalmente instalado.  MI BT 039.</t>
  </si>
  <si>
    <t xml:space="preserve">E28BA020     </t>
  </si>
  <si>
    <t>Acometida electrica Provisional</t>
  </si>
  <si>
    <t>Acometida provisional de electricidad a caseta de obra, desde el cuadro general formada por manguera flexible de 4x6 mm2. de tensión nominal 750 V., incorporando conductor de tierra color verde y amarillo, fijada sobre apoyos intermedios cada 2,50 m. instalada.</t>
  </si>
  <si>
    <t xml:space="preserve">E28BA030     </t>
  </si>
  <si>
    <t>Acometida Provisional de Font.</t>
  </si>
  <si>
    <t>Acometida provisional de fontanería para obra de la red general municipal de agua potable hasta una longitud máxima de 8 m., realizada con tubo de polietileno de 25 mm. de diámetro, de alta densidad y para 10 atmósferas de presión máxima con collarín de toma de fundición, p.p. de piezas especiales de polietileno y tapón roscado, incluso derechos y permisos para la conexión, terminada y funcionando, y sin incluir la rotura del pavimento.</t>
  </si>
  <si>
    <t xml:space="preserve">E28BA040     </t>
  </si>
  <si>
    <t>Acometida Provisional de Sanea.</t>
  </si>
  <si>
    <t>Acometida provisional de saneamiento de caseta de obra a la red general municipal, hasta una distancia máxima de 8 m., formada por: rotura del pavimento con compresor, excavación manual de zanjas de saneamiento en terrenos de consistencia dura, colocación de tubería de hormigón en masa de enchufe de campana, con junta de goma de 20 cm. de diámetro interior, tapado posterior de la acometida y reposición del pavimento con hormigón en masa H-150, sin incluir formación del pozo en el punto de acometida y con p.p. de medios auxiliares.</t>
  </si>
  <si>
    <t xml:space="preserve">E28BA050     </t>
  </si>
  <si>
    <t>Acometida Provisional de Teléf.</t>
  </si>
  <si>
    <t>Acometida provisional de teléfono a caseta de obra, segun normas de la C.T.N.E.</t>
  </si>
  <si>
    <t xml:space="preserve">E35BM080     </t>
  </si>
  <si>
    <t>Mesa Melamina Para 10 Personas</t>
  </si>
  <si>
    <t>Mesa de melamina para comedor de obra con capacidad para 10 personas, (amortizable en 4 usos).</t>
  </si>
  <si>
    <t xml:space="preserve">E35BM090     </t>
  </si>
  <si>
    <t>Banco Madera Para 5 Personas</t>
  </si>
  <si>
    <t>Banco de madera con capacidad para 5 personas, (amortizable en 2 usos).</t>
  </si>
  <si>
    <t xml:space="preserve">E28BC020     </t>
  </si>
  <si>
    <t>Alquiler Caseta de Aseo</t>
  </si>
  <si>
    <t>ms</t>
  </si>
  <si>
    <t>Mes de alquiler (min. 12 meses) de caseta prefabricada para aseo en obra de 3,25x1,90x2,30 m.  Estructura y cerramiento de chapa galvanizada pintada, aislamiento de poliestireno expandido.  Ventana de 0,84x0,80 m. de aluminio anodizado, corredera, con reja y luna de 6 mm., termo eléctrico de 50 l.; placa turca, placa de ducha y lavabo de tres grifos, todo de fibra de vidrio con terminación de gel-coat blanco y pintura antideslizante, suelo contrachapado hidrófugo con capa fenolítica antideslizante y resistente al desgaste , puerta madera en turca, cortina en ducha. Tubería de polibutileno aislante y resistente a incrustaciones, hielo y corrosiones, instalación eléctrica monofásica a 220 V. con automático. Con transporte a 200 km.(ida). Entrega y recogida del módulo con camión grúa. Según R.D. 486/97.</t>
  </si>
  <si>
    <t xml:space="preserve">E28BC120     </t>
  </si>
  <si>
    <t>Alquiler caseta almacén</t>
  </si>
  <si>
    <t xml:space="preserve">Mes de alquiler de caseta prefabricada para almacén de obra. Estructura de acero galvanizado. Cubierta y cerramiento lateral de chapa galvanizada trapezoidal de 0,6 mm. reforzada con perfiles de acero, interior prelacado.  Suelo de aglomerado hidrófugo de 19 mm. puerta de acero de 1mm., de 0,80x2,00 m. pintada con cerradura.  Ventana fija de cristal de 6 mm., recercado con perfil de goma. Con transporte a 150 km.(ida y vuelta). Entrega y recogida del módulo con camión grúa. Según R.D. 486/97.
</t>
  </si>
  <si>
    <t xml:space="preserve">E022         </t>
  </si>
  <si>
    <t>Limpieza y Conservación</t>
  </si>
  <si>
    <t>h.</t>
  </si>
  <si>
    <t>Equipo de limpieza y conservación de instalaciones provisionales de obra, considerando 1/2 h. diaria de peón.</t>
  </si>
  <si>
    <t>W9GF9'UG</t>
  </si>
  <si>
    <t xml:space="preserve">FIOWHOF      </t>
  </si>
  <si>
    <t>PRIMEROS AUXILIOS</t>
  </si>
  <si>
    <t xml:space="preserve">5.01         </t>
  </si>
  <si>
    <t>Botiquin de Urgencia</t>
  </si>
  <si>
    <t>Botiquín de urgencia para obra con contenidos mínimos obligatorios, colocado.  Ordenanza General de Seguridad e Higiene del 9-3-71 Art. 38 a 43.</t>
  </si>
  <si>
    <t xml:space="preserve">5.02         </t>
  </si>
  <si>
    <t>Reposición Botiquin</t>
  </si>
  <si>
    <t>Reposición de material de botiquín de urgencia.</t>
  </si>
  <si>
    <t>FIOWHOF</t>
  </si>
  <si>
    <t>IJGERHIH</t>
  </si>
  <si>
    <t xml:space="preserve">EROGIHOIRGH  </t>
  </si>
  <si>
    <t>PLAN DE SEGURIDAD Y SALUD</t>
  </si>
  <si>
    <t xml:space="preserve">ETOGIHEIGHG  </t>
  </si>
  <si>
    <t>PLAN DE SEGURIDAD Y SALUD Y GESTIONES DERIVADAS</t>
  </si>
  <si>
    <t xml:space="preserve">Plan de seguridad y salud y gestiones derivadas.
</t>
  </si>
  <si>
    <t>EROGIHOIRGH</t>
  </si>
  <si>
    <t>JAVIER13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</si>
</sst>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s>
  <borders count="1">
    <border>
      <left/>
      <right/>
      <top/>
      <bottom/>
      <diagonal/>
    </border>
  </borders>
  <cellStyleXfs count="1">
    <xf numFmtId="0" fontId="0" fillId="0" borderId="0"/>
  </cellStyleXfs>
  <cellXfs count="24">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3" fontId="4" fillId="2" borderId="0" xfId="0" applyNumberFormat="1" applyFont="1" applyFill="1" applyAlignment="1">
      <alignment vertical="top"/>
    </xf>
    <xf numFmtId="4" fontId="4" fillId="2" borderId="0" xfId="0" applyNumberFormat="1" applyFont="1" applyFill="1" applyAlignment="1">
      <alignment vertical="top"/>
    </xf>
    <xf numFmtId="0" fontId="3" fillId="0" borderId="0" xfId="0" applyFont="1" applyAlignment="1">
      <alignment vertical="top"/>
    </xf>
    <xf numFmtId="49" fontId="3" fillId="0" borderId="0" xfId="0" applyNumberFormat="1" applyFont="1" applyAlignment="1">
      <alignment vertical="top"/>
    </xf>
    <xf numFmtId="4" fontId="3" fillId="0" borderId="0" xfId="0" applyNumberFormat="1" applyFont="1" applyAlignment="1">
      <alignment vertical="top"/>
    </xf>
    <xf numFmtId="4" fontId="3" fillId="2" borderId="0" xfId="0" applyNumberFormat="1" applyFont="1" applyFill="1" applyAlignment="1">
      <alignment vertical="top"/>
    </xf>
    <xf numFmtId="0" fontId="3" fillId="0" borderId="0" xfId="0" applyFont="1" applyAlignment="1">
      <alignment vertical="top" wrapText="1"/>
    </xf>
    <xf numFmtId="3" fontId="3" fillId="0" borderId="0" xfId="0" applyNumberFormat="1" applyFont="1" applyAlignment="1">
      <alignment vertical="top"/>
    </xf>
    <xf numFmtId="0" fontId="3" fillId="4" borderId="0" xfId="0" applyFont="1" applyFill="1" applyAlignment="1">
      <alignment vertical="top"/>
    </xf>
    <xf numFmtId="49" fontId="4" fillId="5" borderId="0" xfId="0" applyNumberFormat="1"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49" fontId="3" fillId="0" borderId="0" xfId="0" applyNumberFormat="1" applyFont="1" applyAlignment="1">
      <alignment vertical="top" wrapText="1"/>
    </xf>
    <xf numFmtId="49" fontId="4" fillId="0" borderId="0" xfId="0" applyNumberFormat="1" applyFont="1" applyAlignment="1">
      <alignment vertical="top" wrapText="1"/>
    </xf>
    <xf numFmtId="0" fontId="3" fillId="4" borderId="0" xfId="0" applyFont="1" applyFill="1" applyAlignment="1">
      <alignment vertical="top" wrapText="1"/>
    </xf>
    <xf numFmtId="49" fontId="4" fillId="5" borderId="0" xfId="0" applyNumberFormat="1"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0E7D9-AFD4-43D7-9C1C-FF6BAE2B8709}">
  <dimension ref="A1:G107"/>
  <sheetViews>
    <sheetView tabSelected="1" workbookViewId="0">
      <pane xSplit="4" ySplit="3" topLeftCell="E4" activePane="bottomRight" state="frozen"/>
      <selection pane="topRight" activeCell="E1" sqref="E1"/>
      <selection pane="bottomLeft" activeCell="A4" sqref="A4"/>
      <selection pane="bottomRight"/>
    </sheetView>
  </sheetViews>
  <sheetFormatPr baseColWidth="10" defaultRowHeight="15" x14ac:dyDescent="0.25"/>
  <cols>
    <col min="1" max="1" width="15.5703125" bestFit="1" customWidth="1"/>
    <col min="2" max="2" width="6.5703125" bestFit="1" customWidth="1"/>
    <col min="3" max="3" width="3.7109375" bestFit="1" customWidth="1"/>
    <col min="4" max="4" width="32.85546875" customWidth="1"/>
    <col min="5" max="7" width="7.85546875" bestFit="1" customWidth="1"/>
  </cols>
  <sheetData>
    <row r="1" spans="1:7" x14ac:dyDescent="0.25">
      <c r="A1" s="1" t="s">
        <v>0</v>
      </c>
      <c r="B1" s="2"/>
      <c r="C1" s="2"/>
      <c r="D1" s="2"/>
      <c r="E1" s="2"/>
      <c r="F1" s="2"/>
      <c r="G1" s="2"/>
    </row>
    <row r="2" spans="1:7" ht="18.75" x14ac:dyDescent="0.25">
      <c r="A2" s="3" t="s">
        <v>1</v>
      </c>
      <c r="B2" s="4"/>
      <c r="C2" s="4"/>
      <c r="D2" s="4"/>
      <c r="E2" s="4"/>
      <c r="F2" s="4"/>
      <c r="G2" s="4"/>
    </row>
    <row r="3" spans="1:7" x14ac:dyDescent="0.25">
      <c r="A3" s="5" t="s">
        <v>2</v>
      </c>
      <c r="B3" s="5" t="s">
        <v>5</v>
      </c>
      <c r="C3" s="5" t="s">
        <v>6</v>
      </c>
      <c r="D3" s="18" t="s">
        <v>3</v>
      </c>
      <c r="E3" s="6" t="s">
        <v>7</v>
      </c>
      <c r="F3" s="6" t="s">
        <v>8</v>
      </c>
      <c r="G3" s="6" t="s">
        <v>4</v>
      </c>
    </row>
    <row r="4" spans="1:7" x14ac:dyDescent="0.25">
      <c r="A4" s="7" t="s">
        <v>9</v>
      </c>
      <c r="B4" s="7" t="s">
        <v>11</v>
      </c>
      <c r="C4" s="7" t="s">
        <v>12</v>
      </c>
      <c r="D4" s="19" t="s">
        <v>10</v>
      </c>
      <c r="E4" s="8">
        <f>E14</f>
        <v>1</v>
      </c>
      <c r="F4" s="9">
        <f>F14</f>
        <v>43398.640000000007</v>
      </c>
      <c r="G4" s="9">
        <f>G14</f>
        <v>43398.64</v>
      </c>
    </row>
    <row r="5" spans="1:7" x14ac:dyDescent="0.25">
      <c r="A5" s="10"/>
      <c r="B5" s="10"/>
      <c r="C5" s="10"/>
      <c r="D5" s="14" t="s">
        <v>13</v>
      </c>
      <c r="E5" s="10"/>
      <c r="F5" s="10"/>
      <c r="G5" s="10"/>
    </row>
    <row r="6" spans="1:7" x14ac:dyDescent="0.25">
      <c r="A6" s="11" t="s">
        <v>14</v>
      </c>
      <c r="B6" s="11" t="s">
        <v>16</v>
      </c>
      <c r="C6" s="11" t="s">
        <v>12</v>
      </c>
      <c r="D6" s="20" t="s">
        <v>15</v>
      </c>
      <c r="E6" s="12">
        <v>1</v>
      </c>
      <c r="F6" s="12">
        <v>5974</v>
      </c>
      <c r="G6" s="13">
        <f>ROUND(E6*F6,2)</f>
        <v>5974</v>
      </c>
    </row>
    <row r="7" spans="1:7" ht="101.25" x14ac:dyDescent="0.25">
      <c r="A7" s="10"/>
      <c r="B7" s="10"/>
      <c r="C7" s="10"/>
      <c r="D7" s="14" t="s">
        <v>17</v>
      </c>
      <c r="E7" s="10"/>
      <c r="F7" s="10"/>
      <c r="G7" s="10"/>
    </row>
    <row r="8" spans="1:7" x14ac:dyDescent="0.25">
      <c r="A8" s="11" t="s">
        <v>18</v>
      </c>
      <c r="B8" s="11" t="s">
        <v>16</v>
      </c>
      <c r="C8" s="11" t="s">
        <v>20</v>
      </c>
      <c r="D8" s="20" t="s">
        <v>19</v>
      </c>
      <c r="E8" s="12">
        <v>1980.35</v>
      </c>
      <c r="F8" s="12">
        <v>7.33</v>
      </c>
      <c r="G8" s="13">
        <f>ROUND(E8*F8,2)</f>
        <v>14515.97</v>
      </c>
    </row>
    <row r="9" spans="1:7" ht="45" x14ac:dyDescent="0.25">
      <c r="A9" s="10"/>
      <c r="B9" s="10"/>
      <c r="C9" s="10"/>
      <c r="D9" s="14" t="s">
        <v>21</v>
      </c>
      <c r="E9" s="10"/>
      <c r="F9" s="10"/>
      <c r="G9" s="10"/>
    </row>
    <row r="10" spans="1:7" ht="22.5" x14ac:dyDescent="0.25">
      <c r="A10" s="11" t="s">
        <v>22</v>
      </c>
      <c r="B10" s="11" t="s">
        <v>16</v>
      </c>
      <c r="C10" s="11" t="s">
        <v>20</v>
      </c>
      <c r="D10" s="20" t="s">
        <v>23</v>
      </c>
      <c r="E10" s="12">
        <v>1980.35</v>
      </c>
      <c r="F10" s="12">
        <v>9.39</v>
      </c>
      <c r="G10" s="13">
        <f>ROUND(E10*F10,2)</f>
        <v>18595.490000000002</v>
      </c>
    </row>
    <row r="11" spans="1:7" ht="56.25" x14ac:dyDescent="0.25">
      <c r="A11" s="10"/>
      <c r="B11" s="10"/>
      <c r="C11" s="10"/>
      <c r="D11" s="14" t="s">
        <v>24</v>
      </c>
      <c r="E11" s="10"/>
      <c r="F11" s="10"/>
      <c r="G11" s="10"/>
    </row>
    <row r="12" spans="1:7" ht="22.5" x14ac:dyDescent="0.25">
      <c r="A12" s="11" t="s">
        <v>25</v>
      </c>
      <c r="B12" s="11" t="s">
        <v>16</v>
      </c>
      <c r="C12" s="11" t="s">
        <v>12</v>
      </c>
      <c r="D12" s="20" t="s">
        <v>26</v>
      </c>
      <c r="E12" s="12">
        <v>1</v>
      </c>
      <c r="F12" s="12">
        <v>4313.18</v>
      </c>
      <c r="G12" s="13">
        <f>ROUND(E12*F12,2)</f>
        <v>4313.18</v>
      </c>
    </row>
    <row r="13" spans="1:7" ht="101.25" x14ac:dyDescent="0.25">
      <c r="A13" s="10"/>
      <c r="B13" s="10"/>
      <c r="C13" s="10"/>
      <c r="D13" s="14" t="s">
        <v>27</v>
      </c>
      <c r="E13" s="10"/>
      <c r="F13" s="10"/>
      <c r="G13" s="10"/>
    </row>
    <row r="14" spans="1:7" x14ac:dyDescent="0.25">
      <c r="A14" s="10"/>
      <c r="B14" s="10"/>
      <c r="C14" s="10"/>
      <c r="D14" s="21" t="s">
        <v>28</v>
      </c>
      <c r="E14" s="15">
        <v>1</v>
      </c>
      <c r="F14" s="9">
        <f>G6+G8+G10+G12</f>
        <v>43398.640000000007</v>
      </c>
      <c r="G14" s="9">
        <f>ROUND(F14*E14,2)</f>
        <v>43398.64</v>
      </c>
    </row>
    <row r="15" spans="1:7" ht="0.95" customHeight="1" x14ac:dyDescent="0.25">
      <c r="A15" s="16"/>
      <c r="B15" s="16"/>
      <c r="C15" s="16"/>
      <c r="D15" s="22"/>
      <c r="E15" s="16"/>
      <c r="F15" s="16"/>
      <c r="G15" s="16"/>
    </row>
    <row r="16" spans="1:7" x14ac:dyDescent="0.25">
      <c r="A16" s="7" t="s">
        <v>29</v>
      </c>
      <c r="B16" s="7" t="s">
        <v>11</v>
      </c>
      <c r="C16" s="7" t="s">
        <v>12</v>
      </c>
      <c r="D16" s="19" t="s">
        <v>30</v>
      </c>
      <c r="E16" s="8">
        <f>E25</f>
        <v>1</v>
      </c>
      <c r="F16" s="9">
        <f>F25</f>
        <v>17060.920000000002</v>
      </c>
      <c r="G16" s="9">
        <f>G25</f>
        <v>17060.919999999998</v>
      </c>
    </row>
    <row r="17" spans="1:7" x14ac:dyDescent="0.25">
      <c r="A17" s="11" t="s">
        <v>31</v>
      </c>
      <c r="B17" s="11" t="s">
        <v>16</v>
      </c>
      <c r="C17" s="11" t="s">
        <v>12</v>
      </c>
      <c r="D17" s="20" t="s">
        <v>32</v>
      </c>
      <c r="E17" s="12">
        <v>1</v>
      </c>
      <c r="F17" s="12">
        <v>6472.52</v>
      </c>
      <c r="G17" s="13">
        <f>ROUND(E17*F17,2)</f>
        <v>6472.52</v>
      </c>
    </row>
    <row r="18" spans="1:7" ht="78.75" x14ac:dyDescent="0.25">
      <c r="A18" s="10"/>
      <c r="B18" s="10"/>
      <c r="C18" s="10"/>
      <c r="D18" s="14" t="s">
        <v>33</v>
      </c>
      <c r="E18" s="10"/>
      <c r="F18" s="10"/>
      <c r="G18" s="10"/>
    </row>
    <row r="19" spans="1:7" x14ac:dyDescent="0.25">
      <c r="A19" s="11" t="s">
        <v>34</v>
      </c>
      <c r="B19" s="11" t="s">
        <v>16</v>
      </c>
      <c r="C19" s="11" t="s">
        <v>12</v>
      </c>
      <c r="D19" s="20" t="s">
        <v>35</v>
      </c>
      <c r="E19" s="12">
        <v>1</v>
      </c>
      <c r="F19" s="12">
        <v>3419.6</v>
      </c>
      <c r="G19" s="13">
        <f>ROUND(E19*F19,2)</f>
        <v>3419.6</v>
      </c>
    </row>
    <row r="20" spans="1:7" ht="101.25" x14ac:dyDescent="0.25">
      <c r="A20" s="10"/>
      <c r="B20" s="10"/>
      <c r="C20" s="10"/>
      <c r="D20" s="14" t="s">
        <v>36</v>
      </c>
      <c r="E20" s="10"/>
      <c r="F20" s="10"/>
      <c r="G20" s="10"/>
    </row>
    <row r="21" spans="1:7" ht="22.5" x14ac:dyDescent="0.25">
      <c r="A21" s="11" t="s">
        <v>37</v>
      </c>
      <c r="B21" s="11" t="s">
        <v>16</v>
      </c>
      <c r="C21" s="11" t="s">
        <v>12</v>
      </c>
      <c r="D21" s="20" t="s">
        <v>38</v>
      </c>
      <c r="E21" s="12">
        <v>2</v>
      </c>
      <c r="F21" s="12">
        <v>2966.4</v>
      </c>
      <c r="G21" s="13">
        <f>ROUND(E21*F21,2)</f>
        <v>5932.8</v>
      </c>
    </row>
    <row r="22" spans="1:7" ht="45" x14ac:dyDescent="0.25">
      <c r="A22" s="10"/>
      <c r="B22" s="10"/>
      <c r="C22" s="10"/>
      <c r="D22" s="14" t="s">
        <v>39</v>
      </c>
      <c r="E22" s="10"/>
      <c r="F22" s="10"/>
      <c r="G22" s="10"/>
    </row>
    <row r="23" spans="1:7" x14ac:dyDescent="0.25">
      <c r="A23" s="11" t="s">
        <v>40</v>
      </c>
      <c r="B23" s="11" t="s">
        <v>16</v>
      </c>
      <c r="C23" s="11" t="s">
        <v>12</v>
      </c>
      <c r="D23" s="20" t="s">
        <v>41</v>
      </c>
      <c r="E23" s="12">
        <v>2</v>
      </c>
      <c r="F23" s="12">
        <v>618</v>
      </c>
      <c r="G23" s="13">
        <f>ROUND(E23*F23,2)</f>
        <v>1236</v>
      </c>
    </row>
    <row r="24" spans="1:7" ht="33.75" x14ac:dyDescent="0.25">
      <c r="A24" s="10"/>
      <c r="B24" s="10"/>
      <c r="C24" s="10"/>
      <c r="D24" s="14" t="s">
        <v>42</v>
      </c>
      <c r="E24" s="10"/>
      <c r="F24" s="10"/>
      <c r="G24" s="10"/>
    </row>
    <row r="25" spans="1:7" x14ac:dyDescent="0.25">
      <c r="A25" s="10"/>
      <c r="B25" s="10"/>
      <c r="C25" s="10"/>
      <c r="D25" s="21" t="s">
        <v>43</v>
      </c>
      <c r="E25" s="15">
        <v>1</v>
      </c>
      <c r="F25" s="9">
        <f>G17+G19+G21+G23</f>
        <v>17060.920000000002</v>
      </c>
      <c r="G25" s="9">
        <f>ROUND(F25*E25,2)</f>
        <v>17060.919999999998</v>
      </c>
    </row>
    <row r="26" spans="1:7" ht="0.95" customHeight="1" x14ac:dyDescent="0.25">
      <c r="A26" s="16"/>
      <c r="B26" s="16"/>
      <c r="C26" s="16"/>
      <c r="D26" s="22"/>
      <c r="E26" s="16"/>
      <c r="F26" s="16"/>
      <c r="G26" s="16"/>
    </row>
    <row r="27" spans="1:7" ht="22.5" x14ac:dyDescent="0.25">
      <c r="A27" s="7" t="s">
        <v>44</v>
      </c>
      <c r="B27" s="7" t="s">
        <v>11</v>
      </c>
      <c r="C27" s="7" t="s">
        <v>12</v>
      </c>
      <c r="D27" s="19" t="s">
        <v>45</v>
      </c>
      <c r="E27" s="8">
        <f>E99</f>
        <v>1</v>
      </c>
      <c r="F27" s="9">
        <f>F99</f>
        <v>1617.1</v>
      </c>
      <c r="G27" s="9">
        <f>G99</f>
        <v>1617.1</v>
      </c>
    </row>
    <row r="28" spans="1:7" x14ac:dyDescent="0.25">
      <c r="A28" s="17" t="s">
        <v>46</v>
      </c>
      <c r="B28" s="17" t="s">
        <v>11</v>
      </c>
      <c r="C28" s="17" t="s">
        <v>48</v>
      </c>
      <c r="D28" s="23" t="s">
        <v>47</v>
      </c>
      <c r="E28" s="9">
        <f>E45</f>
        <v>1</v>
      </c>
      <c r="F28" s="9">
        <f>F45</f>
        <v>244.4</v>
      </c>
      <c r="G28" s="9">
        <f>G45</f>
        <v>244.4</v>
      </c>
    </row>
    <row r="29" spans="1:7" x14ac:dyDescent="0.25">
      <c r="A29" s="11" t="s">
        <v>49</v>
      </c>
      <c r="B29" s="11" t="s">
        <v>16</v>
      </c>
      <c r="C29" s="11" t="s">
        <v>12</v>
      </c>
      <c r="D29" s="20" t="s">
        <v>50</v>
      </c>
      <c r="E29" s="12">
        <v>4</v>
      </c>
      <c r="F29" s="12">
        <v>16.5</v>
      </c>
      <c r="G29" s="13">
        <f>ROUND(E29*F29,2)</f>
        <v>66</v>
      </c>
    </row>
    <row r="30" spans="1:7" ht="22.5" x14ac:dyDescent="0.25">
      <c r="A30" s="10"/>
      <c r="B30" s="10"/>
      <c r="C30" s="10"/>
      <c r="D30" s="14" t="s">
        <v>51</v>
      </c>
      <c r="E30" s="10"/>
      <c r="F30" s="10"/>
      <c r="G30" s="10"/>
    </row>
    <row r="31" spans="1:7" x14ac:dyDescent="0.25">
      <c r="A31" s="11" t="s">
        <v>52</v>
      </c>
      <c r="B31" s="11" t="s">
        <v>16</v>
      </c>
      <c r="C31" s="11" t="s">
        <v>12</v>
      </c>
      <c r="D31" s="20" t="s">
        <v>53</v>
      </c>
      <c r="E31" s="12">
        <v>4</v>
      </c>
      <c r="F31" s="12">
        <v>6</v>
      </c>
      <c r="G31" s="13">
        <f>ROUND(E31*F31,2)</f>
        <v>24</v>
      </c>
    </row>
    <row r="32" spans="1:7" ht="45" x14ac:dyDescent="0.25">
      <c r="A32" s="10"/>
      <c r="B32" s="10"/>
      <c r="C32" s="10"/>
      <c r="D32" s="14" t="s">
        <v>54</v>
      </c>
      <c r="E32" s="10"/>
      <c r="F32" s="10"/>
      <c r="G32" s="10"/>
    </row>
    <row r="33" spans="1:7" x14ac:dyDescent="0.25">
      <c r="A33" s="11" t="s">
        <v>55</v>
      </c>
      <c r="B33" s="11" t="s">
        <v>16</v>
      </c>
      <c r="C33" s="11" t="s">
        <v>12</v>
      </c>
      <c r="D33" s="20" t="s">
        <v>56</v>
      </c>
      <c r="E33" s="12">
        <v>10</v>
      </c>
      <c r="F33" s="12">
        <v>0.8</v>
      </c>
      <c r="G33" s="13">
        <f>ROUND(E33*F33,2)</f>
        <v>8</v>
      </c>
    </row>
    <row r="34" spans="1:7" ht="22.5" x14ac:dyDescent="0.25">
      <c r="A34" s="10"/>
      <c r="B34" s="10"/>
      <c r="C34" s="10"/>
      <c r="D34" s="14" t="s">
        <v>57</v>
      </c>
      <c r="E34" s="10"/>
      <c r="F34" s="10"/>
      <c r="G34" s="10"/>
    </row>
    <row r="35" spans="1:7" x14ac:dyDescent="0.25">
      <c r="A35" s="11" t="s">
        <v>58</v>
      </c>
      <c r="B35" s="11" t="s">
        <v>16</v>
      </c>
      <c r="C35" s="11" t="s">
        <v>12</v>
      </c>
      <c r="D35" s="20" t="s">
        <v>59</v>
      </c>
      <c r="E35" s="12">
        <v>4</v>
      </c>
      <c r="F35" s="12">
        <v>11</v>
      </c>
      <c r="G35" s="13">
        <f>ROUND(E35*F35,2)</f>
        <v>44</v>
      </c>
    </row>
    <row r="36" spans="1:7" ht="45" x14ac:dyDescent="0.25">
      <c r="A36" s="10"/>
      <c r="B36" s="10"/>
      <c r="C36" s="10"/>
      <c r="D36" s="14" t="s">
        <v>60</v>
      </c>
      <c r="E36" s="10"/>
      <c r="F36" s="10"/>
      <c r="G36" s="10"/>
    </row>
    <row r="37" spans="1:7" x14ac:dyDescent="0.25">
      <c r="A37" s="11" t="s">
        <v>61</v>
      </c>
      <c r="B37" s="11" t="s">
        <v>16</v>
      </c>
      <c r="C37" s="11" t="s">
        <v>12</v>
      </c>
      <c r="D37" s="20" t="s">
        <v>62</v>
      </c>
      <c r="E37" s="12">
        <v>4</v>
      </c>
      <c r="F37" s="12">
        <v>7.5</v>
      </c>
      <c r="G37" s="13">
        <f>ROUND(E37*F37,2)</f>
        <v>30</v>
      </c>
    </row>
    <row r="38" spans="1:7" x14ac:dyDescent="0.25">
      <c r="A38" s="10"/>
      <c r="B38" s="10"/>
      <c r="C38" s="10"/>
      <c r="D38" s="14" t="s">
        <v>63</v>
      </c>
      <c r="E38" s="10"/>
      <c r="F38" s="10"/>
      <c r="G38" s="10"/>
    </row>
    <row r="39" spans="1:7" x14ac:dyDescent="0.25">
      <c r="A39" s="11" t="s">
        <v>64</v>
      </c>
      <c r="B39" s="11" t="s">
        <v>16</v>
      </c>
      <c r="C39" s="11" t="s">
        <v>12</v>
      </c>
      <c r="D39" s="20" t="s">
        <v>65</v>
      </c>
      <c r="E39" s="12">
        <v>4</v>
      </c>
      <c r="F39" s="12">
        <v>0.6</v>
      </c>
      <c r="G39" s="13">
        <f>ROUND(E39*F39,2)</f>
        <v>2.4</v>
      </c>
    </row>
    <row r="40" spans="1:7" ht="33.75" x14ac:dyDescent="0.25">
      <c r="A40" s="10"/>
      <c r="B40" s="10"/>
      <c r="C40" s="10"/>
      <c r="D40" s="14" t="s">
        <v>66</v>
      </c>
      <c r="E40" s="10"/>
      <c r="F40" s="10"/>
      <c r="G40" s="10"/>
    </row>
    <row r="41" spans="1:7" x14ac:dyDescent="0.25">
      <c r="A41" s="11" t="s">
        <v>67</v>
      </c>
      <c r="B41" s="11" t="s">
        <v>16</v>
      </c>
      <c r="C41" s="11" t="s">
        <v>12</v>
      </c>
      <c r="D41" s="20" t="s">
        <v>68</v>
      </c>
      <c r="E41" s="12">
        <v>4</v>
      </c>
      <c r="F41" s="12">
        <v>2.5</v>
      </c>
      <c r="G41" s="13">
        <f>ROUND(E41*F41,2)</f>
        <v>10</v>
      </c>
    </row>
    <row r="42" spans="1:7" ht="45" x14ac:dyDescent="0.25">
      <c r="A42" s="10"/>
      <c r="B42" s="10"/>
      <c r="C42" s="10"/>
      <c r="D42" s="14" t="s">
        <v>69</v>
      </c>
      <c r="E42" s="10"/>
      <c r="F42" s="10"/>
      <c r="G42" s="10"/>
    </row>
    <row r="43" spans="1:7" x14ac:dyDescent="0.25">
      <c r="A43" s="11" t="s">
        <v>70</v>
      </c>
      <c r="B43" s="11" t="s">
        <v>16</v>
      </c>
      <c r="C43" s="11" t="s">
        <v>12</v>
      </c>
      <c r="D43" s="20" t="s">
        <v>71</v>
      </c>
      <c r="E43" s="12">
        <v>4</v>
      </c>
      <c r="F43" s="12">
        <v>15</v>
      </c>
      <c r="G43" s="13">
        <f>ROUND(E43*F43,2)</f>
        <v>60</v>
      </c>
    </row>
    <row r="44" spans="1:7" ht="33.75" x14ac:dyDescent="0.25">
      <c r="A44" s="10"/>
      <c r="B44" s="10"/>
      <c r="C44" s="10"/>
      <c r="D44" s="14" t="s">
        <v>72</v>
      </c>
      <c r="E44" s="10"/>
      <c r="F44" s="10"/>
      <c r="G44" s="10"/>
    </row>
    <row r="45" spans="1:7" x14ac:dyDescent="0.25">
      <c r="A45" s="10"/>
      <c r="B45" s="10"/>
      <c r="C45" s="10"/>
      <c r="D45" s="21" t="s">
        <v>73</v>
      </c>
      <c r="E45" s="12">
        <v>1</v>
      </c>
      <c r="F45" s="9">
        <f>G29+G31+G33+G35+G37+G39+G41+G43</f>
        <v>244.4</v>
      </c>
      <c r="G45" s="9">
        <f>ROUND(F45*E45,2)</f>
        <v>244.4</v>
      </c>
    </row>
    <row r="46" spans="1:7" ht="0.95" customHeight="1" x14ac:dyDescent="0.25">
      <c r="A46" s="16"/>
      <c r="B46" s="16"/>
      <c r="C46" s="16"/>
      <c r="D46" s="22"/>
      <c r="E46" s="16"/>
      <c r="F46" s="16"/>
      <c r="G46" s="16"/>
    </row>
    <row r="47" spans="1:7" x14ac:dyDescent="0.25">
      <c r="A47" s="17" t="s">
        <v>74</v>
      </c>
      <c r="B47" s="17" t="s">
        <v>11</v>
      </c>
      <c r="C47" s="17" t="s">
        <v>48</v>
      </c>
      <c r="D47" s="23" t="s">
        <v>75</v>
      </c>
      <c r="E47" s="9">
        <f>E58</f>
        <v>1</v>
      </c>
      <c r="F47" s="9">
        <f>F58</f>
        <v>698.05</v>
      </c>
      <c r="G47" s="9">
        <f>G58</f>
        <v>698.05</v>
      </c>
    </row>
    <row r="48" spans="1:7" x14ac:dyDescent="0.25">
      <c r="A48" s="11" t="s">
        <v>76</v>
      </c>
      <c r="B48" s="11" t="s">
        <v>16</v>
      </c>
      <c r="C48" s="11" t="s">
        <v>78</v>
      </c>
      <c r="D48" s="20" t="s">
        <v>77</v>
      </c>
      <c r="E48" s="12">
        <v>30</v>
      </c>
      <c r="F48" s="12">
        <v>10.25</v>
      </c>
      <c r="G48" s="13">
        <f>ROUND(E48*F48,2)</f>
        <v>307.5</v>
      </c>
    </row>
    <row r="49" spans="1:7" ht="56.25" x14ac:dyDescent="0.25">
      <c r="A49" s="10"/>
      <c r="B49" s="10"/>
      <c r="C49" s="10"/>
      <c r="D49" s="14" t="s">
        <v>79</v>
      </c>
      <c r="E49" s="10"/>
      <c r="F49" s="10"/>
      <c r="G49" s="10"/>
    </row>
    <row r="50" spans="1:7" x14ac:dyDescent="0.25">
      <c r="A50" s="11" t="s">
        <v>80</v>
      </c>
      <c r="B50" s="11" t="s">
        <v>16</v>
      </c>
      <c r="C50" s="11" t="s">
        <v>82</v>
      </c>
      <c r="D50" s="20" t="s">
        <v>81</v>
      </c>
      <c r="E50" s="12">
        <v>4</v>
      </c>
      <c r="F50" s="12">
        <v>41.25</v>
      </c>
      <c r="G50" s="13">
        <f>ROUND(E50*F50,2)</f>
        <v>165</v>
      </c>
    </row>
    <row r="51" spans="1:7" x14ac:dyDescent="0.25">
      <c r="A51" s="10"/>
      <c r="B51" s="10"/>
      <c r="C51" s="10"/>
      <c r="D51" s="14" t="s">
        <v>83</v>
      </c>
      <c r="E51" s="10"/>
      <c r="F51" s="10"/>
      <c r="G51" s="10"/>
    </row>
    <row r="52" spans="1:7" x14ac:dyDescent="0.25">
      <c r="A52" s="11" t="s">
        <v>84</v>
      </c>
      <c r="B52" s="11" t="s">
        <v>16</v>
      </c>
      <c r="C52" s="11" t="s">
        <v>82</v>
      </c>
      <c r="D52" s="20" t="s">
        <v>85</v>
      </c>
      <c r="E52" s="12">
        <v>4</v>
      </c>
      <c r="F52" s="12">
        <v>12.5</v>
      </c>
      <c r="G52" s="13">
        <f>ROUND(E52*F52,2)</f>
        <v>50</v>
      </c>
    </row>
    <row r="53" spans="1:7" ht="33.75" x14ac:dyDescent="0.25">
      <c r="A53" s="10"/>
      <c r="B53" s="10"/>
      <c r="C53" s="10"/>
      <c r="D53" s="14" t="s">
        <v>86</v>
      </c>
      <c r="E53" s="10"/>
      <c r="F53" s="10"/>
      <c r="G53" s="10"/>
    </row>
    <row r="54" spans="1:7" x14ac:dyDescent="0.25">
      <c r="A54" s="11" t="s">
        <v>87</v>
      </c>
      <c r="B54" s="11" t="s">
        <v>16</v>
      </c>
      <c r="C54" s="11" t="s">
        <v>82</v>
      </c>
      <c r="D54" s="20" t="s">
        <v>88</v>
      </c>
      <c r="E54" s="12">
        <v>1</v>
      </c>
      <c r="F54" s="12">
        <v>51.26</v>
      </c>
      <c r="G54" s="13">
        <f>ROUND(E54*F54,2)</f>
        <v>51.26</v>
      </c>
    </row>
    <row r="55" spans="1:7" ht="22.5" x14ac:dyDescent="0.25">
      <c r="A55" s="10"/>
      <c r="B55" s="10"/>
      <c r="C55" s="10"/>
      <c r="D55" s="14" t="s">
        <v>89</v>
      </c>
      <c r="E55" s="10"/>
      <c r="F55" s="10"/>
      <c r="G55" s="10"/>
    </row>
    <row r="56" spans="1:7" x14ac:dyDescent="0.25">
      <c r="A56" s="11" t="s">
        <v>90</v>
      </c>
      <c r="B56" s="11" t="s">
        <v>16</v>
      </c>
      <c r="C56" s="11" t="s">
        <v>82</v>
      </c>
      <c r="D56" s="20" t="s">
        <v>91</v>
      </c>
      <c r="E56" s="12">
        <v>3</v>
      </c>
      <c r="F56" s="12">
        <v>41.43</v>
      </c>
      <c r="G56" s="13">
        <f>ROUND(E56*F56,2)</f>
        <v>124.29</v>
      </c>
    </row>
    <row r="57" spans="1:7" ht="56.25" x14ac:dyDescent="0.25">
      <c r="A57" s="10"/>
      <c r="B57" s="10"/>
      <c r="C57" s="10"/>
      <c r="D57" s="14" t="s">
        <v>92</v>
      </c>
      <c r="E57" s="10"/>
      <c r="F57" s="10"/>
      <c r="G57" s="10"/>
    </row>
    <row r="58" spans="1:7" x14ac:dyDescent="0.25">
      <c r="A58" s="10"/>
      <c r="B58" s="10"/>
      <c r="C58" s="10"/>
      <c r="D58" s="21" t="s">
        <v>93</v>
      </c>
      <c r="E58" s="12">
        <v>1</v>
      </c>
      <c r="F58" s="9">
        <f>G48+G50+G52+G54+G56</f>
        <v>698.05</v>
      </c>
      <c r="G58" s="9">
        <f>ROUND(F58*E58,2)</f>
        <v>698.05</v>
      </c>
    </row>
    <row r="59" spans="1:7" ht="0.95" customHeight="1" x14ac:dyDescent="0.25">
      <c r="A59" s="16"/>
      <c r="B59" s="16"/>
      <c r="C59" s="16"/>
      <c r="D59" s="22"/>
      <c r="E59" s="16"/>
      <c r="F59" s="16"/>
      <c r="G59" s="16"/>
    </row>
    <row r="60" spans="1:7" x14ac:dyDescent="0.25">
      <c r="A60" s="17" t="s">
        <v>94</v>
      </c>
      <c r="B60" s="17" t="s">
        <v>11</v>
      </c>
      <c r="C60" s="17" t="s">
        <v>48</v>
      </c>
      <c r="D60" s="23" t="s">
        <v>95</v>
      </c>
      <c r="E60" s="9">
        <f>E67</f>
        <v>1</v>
      </c>
      <c r="F60" s="9">
        <f>F67</f>
        <v>68</v>
      </c>
      <c r="G60" s="9">
        <f>G67</f>
        <v>68</v>
      </c>
    </row>
    <row r="61" spans="1:7" x14ac:dyDescent="0.25">
      <c r="A61" s="11" t="s">
        <v>96</v>
      </c>
      <c r="B61" s="11" t="s">
        <v>16</v>
      </c>
      <c r="C61" s="11" t="s">
        <v>82</v>
      </c>
      <c r="D61" s="20" t="s">
        <v>97</v>
      </c>
      <c r="E61" s="12">
        <v>1</v>
      </c>
      <c r="F61" s="12">
        <v>15.4</v>
      </c>
      <c r="G61" s="13">
        <f>ROUND(E61*F61,2)</f>
        <v>15.4</v>
      </c>
    </row>
    <row r="62" spans="1:7" ht="67.5" x14ac:dyDescent="0.25">
      <c r="A62" s="10"/>
      <c r="B62" s="10"/>
      <c r="C62" s="10"/>
      <c r="D62" s="14" t="s">
        <v>98</v>
      </c>
      <c r="E62" s="10"/>
      <c r="F62" s="10"/>
      <c r="G62" s="10"/>
    </row>
    <row r="63" spans="1:7" x14ac:dyDescent="0.25">
      <c r="A63" s="11" t="s">
        <v>99</v>
      </c>
      <c r="B63" s="11" t="s">
        <v>16</v>
      </c>
      <c r="C63" s="11" t="s">
        <v>82</v>
      </c>
      <c r="D63" s="20" t="s">
        <v>100</v>
      </c>
      <c r="E63" s="12">
        <v>1</v>
      </c>
      <c r="F63" s="12">
        <v>25</v>
      </c>
      <c r="G63" s="13">
        <f>ROUND(E63*F63,2)</f>
        <v>25</v>
      </c>
    </row>
    <row r="64" spans="1:7" ht="45" x14ac:dyDescent="0.25">
      <c r="A64" s="10"/>
      <c r="B64" s="10"/>
      <c r="C64" s="10"/>
      <c r="D64" s="14" t="s">
        <v>101</v>
      </c>
      <c r="E64" s="10"/>
      <c r="F64" s="10"/>
      <c r="G64" s="10"/>
    </row>
    <row r="65" spans="1:7" x14ac:dyDescent="0.25">
      <c r="A65" s="11" t="s">
        <v>102</v>
      </c>
      <c r="B65" s="11" t="s">
        <v>16</v>
      </c>
      <c r="C65" s="11" t="s">
        <v>104</v>
      </c>
      <c r="D65" s="20" t="s">
        <v>103</v>
      </c>
      <c r="E65" s="12">
        <v>120</v>
      </c>
      <c r="F65" s="12">
        <v>0.23</v>
      </c>
      <c r="G65" s="13">
        <f>ROUND(E65*F65,2)</f>
        <v>27.6</v>
      </c>
    </row>
    <row r="66" spans="1:7" ht="33.75" x14ac:dyDescent="0.25">
      <c r="A66" s="10"/>
      <c r="B66" s="10"/>
      <c r="C66" s="10"/>
      <c r="D66" s="14" t="s">
        <v>105</v>
      </c>
      <c r="E66" s="10"/>
      <c r="F66" s="10"/>
      <c r="G66" s="10"/>
    </row>
    <row r="67" spans="1:7" x14ac:dyDescent="0.25">
      <c r="A67" s="10"/>
      <c r="B67" s="10"/>
      <c r="C67" s="10"/>
      <c r="D67" s="21" t="s">
        <v>106</v>
      </c>
      <c r="E67" s="12">
        <v>1</v>
      </c>
      <c r="F67" s="9">
        <f>G61+G63+G65</f>
        <v>68</v>
      </c>
      <c r="G67" s="9">
        <f>ROUND(F67*E67,2)</f>
        <v>68</v>
      </c>
    </row>
    <row r="68" spans="1:7" ht="0.95" customHeight="1" x14ac:dyDescent="0.25">
      <c r="A68" s="16"/>
      <c r="B68" s="16"/>
      <c r="C68" s="16"/>
      <c r="D68" s="22"/>
      <c r="E68" s="16"/>
      <c r="F68" s="16"/>
      <c r="G68" s="16"/>
    </row>
    <row r="69" spans="1:7" ht="22.5" x14ac:dyDescent="0.25">
      <c r="A69" s="17" t="s">
        <v>107</v>
      </c>
      <c r="B69" s="17" t="s">
        <v>11</v>
      </c>
      <c r="C69" s="17" t="s">
        <v>48</v>
      </c>
      <c r="D69" s="23" t="s">
        <v>108</v>
      </c>
      <c r="E69" s="9">
        <f>E90</f>
        <v>1</v>
      </c>
      <c r="F69" s="9">
        <f>F90</f>
        <v>576.79999999999995</v>
      </c>
      <c r="G69" s="9">
        <f>G90</f>
        <v>576.79999999999995</v>
      </c>
    </row>
    <row r="70" spans="1:7" x14ac:dyDescent="0.25">
      <c r="A70" s="11" t="s">
        <v>109</v>
      </c>
      <c r="B70" s="11" t="s">
        <v>16</v>
      </c>
      <c r="C70" s="11" t="s">
        <v>82</v>
      </c>
      <c r="D70" s="20" t="s">
        <v>110</v>
      </c>
      <c r="E70" s="12">
        <v>1</v>
      </c>
      <c r="F70" s="12">
        <v>86.17</v>
      </c>
      <c r="G70" s="13">
        <f>ROUND(E70*F70,2)</f>
        <v>86.17</v>
      </c>
    </row>
    <row r="71" spans="1:7" ht="101.25" x14ac:dyDescent="0.25">
      <c r="A71" s="10"/>
      <c r="B71" s="10"/>
      <c r="C71" s="10"/>
      <c r="D71" s="14" t="s">
        <v>111</v>
      </c>
      <c r="E71" s="10"/>
      <c r="F71" s="10"/>
      <c r="G71" s="10"/>
    </row>
    <row r="72" spans="1:7" x14ac:dyDescent="0.25">
      <c r="A72" s="11" t="s">
        <v>112</v>
      </c>
      <c r="B72" s="11" t="s">
        <v>16</v>
      </c>
      <c r="C72" s="11" t="s">
        <v>104</v>
      </c>
      <c r="D72" s="20" t="s">
        <v>113</v>
      </c>
      <c r="E72" s="12">
        <v>1</v>
      </c>
      <c r="F72" s="12">
        <v>36.94</v>
      </c>
      <c r="G72" s="13">
        <f>ROUND(E72*F72,2)</f>
        <v>36.94</v>
      </c>
    </row>
    <row r="73" spans="1:7" ht="78.75" x14ac:dyDescent="0.25">
      <c r="A73" s="10"/>
      <c r="B73" s="10"/>
      <c r="C73" s="10"/>
      <c r="D73" s="14" t="s">
        <v>114</v>
      </c>
      <c r="E73" s="10"/>
      <c r="F73" s="10"/>
      <c r="G73" s="10"/>
    </row>
    <row r="74" spans="1:7" x14ac:dyDescent="0.25">
      <c r="A74" s="11" t="s">
        <v>115</v>
      </c>
      <c r="B74" s="11" t="s">
        <v>16</v>
      </c>
      <c r="C74" s="11" t="s">
        <v>82</v>
      </c>
      <c r="D74" s="20" t="s">
        <v>116</v>
      </c>
      <c r="E74" s="12">
        <v>1</v>
      </c>
      <c r="F74" s="12">
        <v>31.23</v>
      </c>
      <c r="G74" s="13">
        <f>ROUND(E74*F74,2)</f>
        <v>31.23</v>
      </c>
    </row>
    <row r="75" spans="1:7" ht="123.75" x14ac:dyDescent="0.25">
      <c r="A75" s="10"/>
      <c r="B75" s="10"/>
      <c r="C75" s="10"/>
      <c r="D75" s="14" t="s">
        <v>117</v>
      </c>
      <c r="E75" s="10"/>
      <c r="F75" s="10"/>
      <c r="G75" s="10"/>
    </row>
    <row r="76" spans="1:7" x14ac:dyDescent="0.25">
      <c r="A76" s="11" t="s">
        <v>118</v>
      </c>
      <c r="B76" s="11" t="s">
        <v>16</v>
      </c>
      <c r="C76" s="11" t="s">
        <v>82</v>
      </c>
      <c r="D76" s="20" t="s">
        <v>119</v>
      </c>
      <c r="E76" s="12">
        <v>1</v>
      </c>
      <c r="F76" s="12">
        <v>44.78</v>
      </c>
      <c r="G76" s="13">
        <f>ROUND(E76*F76,2)</f>
        <v>44.78</v>
      </c>
    </row>
    <row r="77" spans="1:7" ht="146.25" x14ac:dyDescent="0.25">
      <c r="A77" s="10"/>
      <c r="B77" s="10"/>
      <c r="C77" s="10"/>
      <c r="D77" s="14" t="s">
        <v>120</v>
      </c>
      <c r="E77" s="10"/>
      <c r="F77" s="10"/>
      <c r="G77" s="10"/>
    </row>
    <row r="78" spans="1:7" x14ac:dyDescent="0.25">
      <c r="A78" s="11" t="s">
        <v>121</v>
      </c>
      <c r="B78" s="11" t="s">
        <v>16</v>
      </c>
      <c r="C78" s="11" t="s">
        <v>82</v>
      </c>
      <c r="D78" s="20" t="s">
        <v>122</v>
      </c>
      <c r="E78" s="12">
        <v>1</v>
      </c>
      <c r="F78" s="12">
        <v>23.95</v>
      </c>
      <c r="G78" s="13">
        <f>ROUND(E78*F78,2)</f>
        <v>23.95</v>
      </c>
    </row>
    <row r="79" spans="1:7" ht="22.5" x14ac:dyDescent="0.25">
      <c r="A79" s="10"/>
      <c r="B79" s="10"/>
      <c r="C79" s="10"/>
      <c r="D79" s="14" t="s">
        <v>123</v>
      </c>
      <c r="E79" s="10"/>
      <c r="F79" s="10"/>
      <c r="G79" s="10"/>
    </row>
    <row r="80" spans="1:7" x14ac:dyDescent="0.25">
      <c r="A80" s="11" t="s">
        <v>124</v>
      </c>
      <c r="B80" s="11" t="s">
        <v>16</v>
      </c>
      <c r="C80" s="11" t="s">
        <v>82</v>
      </c>
      <c r="D80" s="20" t="s">
        <v>125</v>
      </c>
      <c r="E80" s="12">
        <v>1</v>
      </c>
      <c r="F80" s="12">
        <v>18.75</v>
      </c>
      <c r="G80" s="13">
        <f>ROUND(E80*F80,2)</f>
        <v>18.75</v>
      </c>
    </row>
    <row r="81" spans="1:7" ht="33.75" x14ac:dyDescent="0.25">
      <c r="A81" s="10"/>
      <c r="B81" s="10"/>
      <c r="C81" s="10"/>
      <c r="D81" s="14" t="s">
        <v>126</v>
      </c>
      <c r="E81" s="10"/>
      <c r="F81" s="10"/>
      <c r="G81" s="10"/>
    </row>
    <row r="82" spans="1:7" x14ac:dyDescent="0.25">
      <c r="A82" s="11" t="s">
        <v>127</v>
      </c>
      <c r="B82" s="11" t="s">
        <v>16</v>
      </c>
      <c r="C82" s="11" t="s">
        <v>82</v>
      </c>
      <c r="D82" s="20" t="s">
        <v>128</v>
      </c>
      <c r="E82" s="12">
        <v>2</v>
      </c>
      <c r="F82" s="12">
        <v>17.14</v>
      </c>
      <c r="G82" s="13">
        <f>ROUND(E82*F82,2)</f>
        <v>34.28</v>
      </c>
    </row>
    <row r="83" spans="1:7" ht="22.5" x14ac:dyDescent="0.25">
      <c r="A83" s="10"/>
      <c r="B83" s="10"/>
      <c r="C83" s="10"/>
      <c r="D83" s="14" t="s">
        <v>129</v>
      </c>
      <c r="E83" s="10"/>
      <c r="F83" s="10"/>
      <c r="G83" s="10"/>
    </row>
    <row r="84" spans="1:7" x14ac:dyDescent="0.25">
      <c r="A84" s="11" t="s">
        <v>130</v>
      </c>
      <c r="B84" s="11" t="s">
        <v>16</v>
      </c>
      <c r="C84" s="11" t="s">
        <v>132</v>
      </c>
      <c r="D84" s="20" t="s">
        <v>131</v>
      </c>
      <c r="E84" s="12">
        <v>2</v>
      </c>
      <c r="F84" s="12">
        <v>36.340000000000003</v>
      </c>
      <c r="G84" s="13">
        <f>ROUND(E84*F84,2)</f>
        <v>72.680000000000007</v>
      </c>
    </row>
    <row r="85" spans="1:7" ht="225" x14ac:dyDescent="0.25">
      <c r="A85" s="10"/>
      <c r="B85" s="10"/>
      <c r="C85" s="10"/>
      <c r="D85" s="14" t="s">
        <v>133</v>
      </c>
      <c r="E85" s="10"/>
      <c r="F85" s="10"/>
      <c r="G85" s="10"/>
    </row>
    <row r="86" spans="1:7" x14ac:dyDescent="0.25">
      <c r="A86" s="11" t="s">
        <v>134</v>
      </c>
      <c r="B86" s="11" t="s">
        <v>16</v>
      </c>
      <c r="C86" s="11" t="s">
        <v>132</v>
      </c>
      <c r="D86" s="20" t="s">
        <v>135</v>
      </c>
      <c r="E86" s="12">
        <v>2</v>
      </c>
      <c r="F86" s="12">
        <v>23.26</v>
      </c>
      <c r="G86" s="13">
        <f>ROUND(E86*F86,2)</f>
        <v>46.52</v>
      </c>
    </row>
    <row r="87" spans="1:7" ht="146.25" x14ac:dyDescent="0.25">
      <c r="A87" s="10"/>
      <c r="B87" s="10"/>
      <c r="C87" s="10"/>
      <c r="D87" s="14" t="s">
        <v>136</v>
      </c>
      <c r="E87" s="10"/>
      <c r="F87" s="10"/>
      <c r="G87" s="10"/>
    </row>
    <row r="88" spans="1:7" x14ac:dyDescent="0.25">
      <c r="A88" s="11" t="s">
        <v>137</v>
      </c>
      <c r="B88" s="11" t="s">
        <v>16</v>
      </c>
      <c r="C88" s="11" t="s">
        <v>139</v>
      </c>
      <c r="D88" s="20" t="s">
        <v>138</v>
      </c>
      <c r="E88" s="12">
        <v>50</v>
      </c>
      <c r="F88" s="12">
        <v>3.63</v>
      </c>
      <c r="G88" s="13">
        <f>ROUND(E88*F88,2)</f>
        <v>181.5</v>
      </c>
    </row>
    <row r="89" spans="1:7" ht="33.75" x14ac:dyDescent="0.25">
      <c r="A89" s="10"/>
      <c r="B89" s="10"/>
      <c r="C89" s="10"/>
      <c r="D89" s="14" t="s">
        <v>140</v>
      </c>
      <c r="E89" s="10"/>
      <c r="F89" s="10"/>
      <c r="G89" s="10"/>
    </row>
    <row r="90" spans="1:7" x14ac:dyDescent="0.25">
      <c r="A90" s="10"/>
      <c r="B90" s="10"/>
      <c r="C90" s="10"/>
      <c r="D90" s="21" t="s">
        <v>141</v>
      </c>
      <c r="E90" s="12">
        <v>1</v>
      </c>
      <c r="F90" s="9">
        <f>G70+G72+G74+G76+G78+G80+G82+G84+G86+G88</f>
        <v>576.79999999999995</v>
      </c>
      <c r="G90" s="9">
        <f>ROUND(F90*E90,2)</f>
        <v>576.79999999999995</v>
      </c>
    </row>
    <row r="91" spans="1:7" ht="0.95" customHeight="1" x14ac:dyDescent="0.25">
      <c r="A91" s="16"/>
      <c r="B91" s="16"/>
      <c r="C91" s="16"/>
      <c r="D91" s="22"/>
      <c r="E91" s="16"/>
      <c r="F91" s="16"/>
      <c r="G91" s="16"/>
    </row>
    <row r="92" spans="1:7" x14ac:dyDescent="0.25">
      <c r="A92" s="17" t="s">
        <v>142</v>
      </c>
      <c r="B92" s="17" t="s">
        <v>11</v>
      </c>
      <c r="C92" s="17" t="s">
        <v>48</v>
      </c>
      <c r="D92" s="23" t="s">
        <v>143</v>
      </c>
      <c r="E92" s="9">
        <f>E97</f>
        <v>1</v>
      </c>
      <c r="F92" s="9">
        <f>F97</f>
        <v>29.85</v>
      </c>
      <c r="G92" s="9">
        <f>G97</f>
        <v>29.85</v>
      </c>
    </row>
    <row r="93" spans="1:7" x14ac:dyDescent="0.25">
      <c r="A93" s="11" t="s">
        <v>144</v>
      </c>
      <c r="B93" s="11" t="s">
        <v>16</v>
      </c>
      <c r="C93" s="11" t="s">
        <v>82</v>
      </c>
      <c r="D93" s="20" t="s">
        <v>145</v>
      </c>
      <c r="E93" s="12">
        <v>1</v>
      </c>
      <c r="F93" s="12">
        <v>21.79</v>
      </c>
      <c r="G93" s="13">
        <f>ROUND(E93*F93,2)</f>
        <v>21.79</v>
      </c>
    </row>
    <row r="94" spans="1:7" ht="45" x14ac:dyDescent="0.25">
      <c r="A94" s="10"/>
      <c r="B94" s="10"/>
      <c r="C94" s="10"/>
      <c r="D94" s="14" t="s">
        <v>146</v>
      </c>
      <c r="E94" s="10"/>
      <c r="F94" s="10"/>
      <c r="G94" s="10"/>
    </row>
    <row r="95" spans="1:7" x14ac:dyDescent="0.25">
      <c r="A95" s="11" t="s">
        <v>147</v>
      </c>
      <c r="B95" s="11" t="s">
        <v>16</v>
      </c>
      <c r="C95" s="11" t="s">
        <v>82</v>
      </c>
      <c r="D95" s="20" t="s">
        <v>148</v>
      </c>
      <c r="E95" s="12">
        <v>1</v>
      </c>
      <c r="F95" s="12">
        <v>8.06</v>
      </c>
      <c r="G95" s="13">
        <f>ROUND(E95*F95,2)</f>
        <v>8.06</v>
      </c>
    </row>
    <row r="96" spans="1:7" ht="22.5" x14ac:dyDescent="0.25">
      <c r="A96" s="10"/>
      <c r="B96" s="10"/>
      <c r="C96" s="10"/>
      <c r="D96" s="14" t="s">
        <v>149</v>
      </c>
      <c r="E96" s="10"/>
      <c r="F96" s="10"/>
      <c r="G96" s="10"/>
    </row>
    <row r="97" spans="1:7" x14ac:dyDescent="0.25">
      <c r="A97" s="10"/>
      <c r="B97" s="10"/>
      <c r="C97" s="10"/>
      <c r="D97" s="21" t="s">
        <v>150</v>
      </c>
      <c r="E97" s="12">
        <v>1</v>
      </c>
      <c r="F97" s="9">
        <f>G93+G95</f>
        <v>29.85</v>
      </c>
      <c r="G97" s="9">
        <f>ROUND(F97*E97,2)</f>
        <v>29.85</v>
      </c>
    </row>
    <row r="98" spans="1:7" ht="0.95" customHeight="1" x14ac:dyDescent="0.25">
      <c r="A98" s="16"/>
      <c r="B98" s="16"/>
      <c r="C98" s="16"/>
      <c r="D98" s="22"/>
      <c r="E98" s="16"/>
      <c r="F98" s="16"/>
      <c r="G98" s="16"/>
    </row>
    <row r="99" spans="1:7" x14ac:dyDescent="0.25">
      <c r="A99" s="10"/>
      <c r="B99" s="10"/>
      <c r="C99" s="10"/>
      <c r="D99" s="21" t="s">
        <v>151</v>
      </c>
      <c r="E99" s="15">
        <v>1</v>
      </c>
      <c r="F99" s="9">
        <f>G45+G58+G67+G90+G97</f>
        <v>1617.1</v>
      </c>
      <c r="G99" s="9">
        <f>ROUND(F99*E99,2)</f>
        <v>1617.1</v>
      </c>
    </row>
    <row r="100" spans="1:7" ht="0.95" customHeight="1" x14ac:dyDescent="0.25">
      <c r="A100" s="16"/>
      <c r="B100" s="16"/>
      <c r="C100" s="16"/>
      <c r="D100" s="22"/>
      <c r="E100" s="16"/>
      <c r="F100" s="16"/>
      <c r="G100" s="16"/>
    </row>
    <row r="101" spans="1:7" x14ac:dyDescent="0.25">
      <c r="A101" s="7" t="s">
        <v>152</v>
      </c>
      <c r="B101" s="7" t="s">
        <v>11</v>
      </c>
      <c r="C101" s="7" t="s">
        <v>12</v>
      </c>
      <c r="D101" s="19" t="s">
        <v>153</v>
      </c>
      <c r="E101" s="8">
        <f>E104</f>
        <v>1</v>
      </c>
      <c r="F101" s="9">
        <f>F104</f>
        <v>535.6</v>
      </c>
      <c r="G101" s="9">
        <f>G104</f>
        <v>535.6</v>
      </c>
    </row>
    <row r="102" spans="1:7" ht="22.5" x14ac:dyDescent="0.25">
      <c r="A102" s="11" t="s">
        <v>154</v>
      </c>
      <c r="B102" s="11" t="s">
        <v>16</v>
      </c>
      <c r="C102" s="11" t="s">
        <v>12</v>
      </c>
      <c r="D102" s="20" t="s">
        <v>155</v>
      </c>
      <c r="E102" s="12">
        <v>1</v>
      </c>
      <c r="F102" s="12">
        <v>535.6</v>
      </c>
      <c r="G102" s="13">
        <f>ROUND(E102*F102,2)</f>
        <v>535.6</v>
      </c>
    </row>
    <row r="103" spans="1:7" ht="33.75" x14ac:dyDescent="0.25">
      <c r="A103" s="10"/>
      <c r="B103" s="10"/>
      <c r="C103" s="10"/>
      <c r="D103" s="14" t="s">
        <v>156</v>
      </c>
      <c r="E103" s="10"/>
      <c r="F103" s="10"/>
      <c r="G103" s="10"/>
    </row>
    <row r="104" spans="1:7" x14ac:dyDescent="0.25">
      <c r="A104" s="10"/>
      <c r="B104" s="10"/>
      <c r="C104" s="10"/>
      <c r="D104" s="21" t="s">
        <v>157</v>
      </c>
      <c r="E104" s="15">
        <v>1</v>
      </c>
      <c r="F104" s="9">
        <f>G102</f>
        <v>535.6</v>
      </c>
      <c r="G104" s="9">
        <f>ROUND(F104*E104,2)</f>
        <v>535.6</v>
      </c>
    </row>
    <row r="105" spans="1:7" ht="0.95" customHeight="1" x14ac:dyDescent="0.25">
      <c r="A105" s="16"/>
      <c r="B105" s="16"/>
      <c r="C105" s="16"/>
      <c r="D105" s="22"/>
      <c r="E105" s="16"/>
      <c r="F105" s="16"/>
      <c r="G105" s="16"/>
    </row>
    <row r="106" spans="1:7" x14ac:dyDescent="0.25">
      <c r="A106" s="10"/>
      <c r="B106" s="10"/>
      <c r="C106" s="10"/>
      <c r="D106" s="21" t="s">
        <v>158</v>
      </c>
      <c r="E106" s="15">
        <v>1</v>
      </c>
      <c r="F106" s="9">
        <f>G14+G25+G99+G104</f>
        <v>62612.259999999995</v>
      </c>
      <c r="G106" s="9">
        <f>ROUND(F106*E106,2)</f>
        <v>62612.26</v>
      </c>
    </row>
    <row r="107" spans="1:7" x14ac:dyDescent="0.25">
      <c r="A107" s="10"/>
      <c r="B107" s="10"/>
      <c r="C107" s="10"/>
      <c r="D107" s="14"/>
      <c r="E107" s="10"/>
      <c r="F107" s="10"/>
      <c r="G107" s="10"/>
    </row>
  </sheetData>
  <dataValidations count="1">
    <dataValidation type="list" allowBlank="1" showInputMessage="1" showErrorMessage="1" sqref="B4:B107" xr:uid="{F2614C11-C5A8-4123-A2FF-FECA3ADBEBFD}">
      <formula1>"Capítulo;Partida;Mano de obra;Maquinaria;Material;Otros;"</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dc:creator>
  <cp:lastModifiedBy>Eduardo</cp:lastModifiedBy>
  <dcterms:created xsi:type="dcterms:W3CDTF">2021-03-31T09:44:07Z</dcterms:created>
  <dcterms:modified xsi:type="dcterms:W3CDTF">2021-03-31T09:44:56Z</dcterms:modified>
</cp:coreProperties>
</file>