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1. EN ELABORACIÓN\01. PLIEGOS EN ELABORACION\00.CORPORATIVOS\SEGURIDAD\2021\"/>
    </mc:Choice>
  </mc:AlternateContent>
  <bookViews>
    <workbookView xWindow="0" yWindow="0" windowWidth="20490" windowHeight="7770"/>
  </bookViews>
  <sheets>
    <sheet name="Precio ofertado LOTE 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5" l="1"/>
  <c r="O30" i="5"/>
  <c r="O29" i="5"/>
  <c r="U29" i="5"/>
  <c r="O28" i="5"/>
  <c r="O27" i="5"/>
  <c r="Q27" i="5"/>
  <c r="U23" i="5"/>
  <c r="S23" i="5"/>
  <c r="Q23" i="5"/>
  <c r="O23" i="5"/>
  <c r="O14" i="5"/>
  <c r="Q14" i="5"/>
  <c r="O13" i="5"/>
  <c r="O12" i="5"/>
  <c r="U8" i="5"/>
  <c r="S8" i="5"/>
  <c r="Q8" i="5"/>
  <c r="O8" i="5"/>
  <c r="Q29" i="5" l="1"/>
  <c r="O15" i="5"/>
  <c r="O17" i="5" s="1"/>
  <c r="Q12" i="5"/>
  <c r="Q15" i="5" s="1"/>
  <c r="Q17" i="5" s="1"/>
  <c r="O31" i="5"/>
  <c r="O33" i="5" s="1"/>
  <c r="Q30" i="5"/>
  <c r="S27" i="5"/>
  <c r="U30" i="5"/>
  <c r="S30" i="5"/>
  <c r="S28" i="5"/>
  <c r="U28" i="5"/>
  <c r="S12" i="5"/>
  <c r="U12" i="5"/>
  <c r="Q28" i="5"/>
  <c r="S29" i="5"/>
  <c r="Q31" i="5" l="1"/>
  <c r="Q33" i="5" s="1"/>
  <c r="Q35" i="5" s="1"/>
  <c r="U27" i="5"/>
  <c r="U31" i="5" s="1"/>
  <c r="U33" i="5" s="1"/>
  <c r="S31" i="5"/>
  <c r="S33" i="5" s="1"/>
  <c r="U13" i="5"/>
  <c r="S13" i="5"/>
  <c r="O35" i="5"/>
  <c r="S14" i="5"/>
  <c r="S15" i="5" s="1"/>
  <c r="S17" i="5" s="1"/>
  <c r="U14" i="5"/>
  <c r="S35" i="5" l="1"/>
  <c r="U15" i="5"/>
  <c r="U17" i="5" s="1"/>
  <c r="U35" i="5" s="1"/>
  <c r="W35" i="5" s="1"/>
</calcChain>
</file>

<file path=xl/sharedStrings.xml><?xml version="1.0" encoding="utf-8"?>
<sst xmlns="http://schemas.openxmlformats.org/spreadsheetml/2006/main" count="124" uniqueCount="51">
  <si>
    <t>h/día</t>
  </si>
  <si>
    <t>s/a</t>
  </si>
  <si>
    <t>fijo</t>
  </si>
  <si>
    <t>Año 1</t>
  </si>
  <si>
    <t>Año 2</t>
  </si>
  <si>
    <t>Año 3</t>
  </si>
  <si>
    <t>Año 4</t>
  </si>
  <si>
    <t>Importe actual</t>
  </si>
  <si>
    <t>€/h actual</t>
  </si>
  <si>
    <t>Horas/servicio</t>
  </si>
  <si>
    <t>Días/año</t>
  </si>
  <si>
    <t>Arma</t>
  </si>
  <si>
    <t>Total horas/año</t>
  </si>
  <si>
    <t>NICDO</t>
  </si>
  <si>
    <t>Baluarte. Seguridad</t>
  </si>
  <si>
    <t>Circuito. Seguridad</t>
  </si>
  <si>
    <t>VS</t>
  </si>
  <si>
    <t>Variable</t>
  </si>
  <si>
    <t>h/año</t>
  </si>
  <si>
    <t>LD</t>
  </si>
  <si>
    <t>LN - FD</t>
  </si>
  <si>
    <t>SEGURIDAD</t>
  </si>
  <si>
    <t>AUXILIARES</t>
  </si>
  <si>
    <t xml:space="preserve">Tramo </t>
  </si>
  <si>
    <t>Previsión horas</t>
  </si>
  <si>
    <t>Baluarte, Arena, Circuito</t>
  </si>
  <si>
    <t>variab.</t>
  </si>
  <si>
    <t>FN</t>
  </si>
  <si>
    <t>*</t>
  </si>
  <si>
    <t>Fijo</t>
  </si>
  <si>
    <t>Baluarte. Auxiliares</t>
  </si>
  <si>
    <t>Circuito. Auxiliares</t>
  </si>
  <si>
    <t>**</t>
  </si>
  <si>
    <t xml:space="preserve">Laborables: de 22 a 6 h / Festivos y fds: de 14 a 6 h
</t>
  </si>
  <si>
    <t xml:space="preserve">Laborables: de 6 a 22 h / Festivos y fds: de 6 a 14 h
</t>
  </si>
  <si>
    <t>Circuito</t>
  </si>
  <si>
    <t>Normal</t>
  </si>
  <si>
    <t>Nocturno</t>
  </si>
  <si>
    <t>Baluarte, Arena</t>
  </si>
  <si>
    <t>Precio total ofertado</t>
  </si>
  <si>
    <t xml:space="preserve">Precio ofertado €/h </t>
  </si>
  <si>
    <t>Precio total anual (variable)</t>
  </si>
  <si>
    <t>Precio ofertado anual seguridad (fijo + variable)</t>
  </si>
  <si>
    <t>Precio ofertado anual (fijo)</t>
  </si>
  <si>
    <t>Precio ofertado anual (variable)</t>
  </si>
  <si>
    <t>Precio ofertado anual auxiliares (fijo + variable)</t>
  </si>
  <si>
    <t>Precio ofertado  LOTE 2</t>
  </si>
  <si>
    <t>Precio ofer.</t>
  </si>
  <si>
    <t>Precio máx.</t>
  </si>
  <si>
    <t>A completar celdas en color naranja</t>
  </si>
  <si>
    <t>TABLA ANEXO VII.2 (PRECIO OFERTADO LOTE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</si>
</sst>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3" borderId="0" xfId="0" applyFont="1" applyFill="1"/>
    <xf numFmtId="0" fontId="0" fillId="3" borderId="0" xfId="0" applyFill="1"/>
    <xf numFmtId="0" fontId="3" fillId="3" borderId="0" xfId="0" applyFont="1" applyFill="1"/>
    <xf numFmtId="0" fontId="0" fillId="3" borderId="0" xfId="0" applyFill="1" applyAlignment="1">
      <alignment wrapText="1"/>
    </xf>
    <xf numFmtId="43" fontId="0" fillId="3" borderId="0" xfId="1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43" fontId="2" fillId="3" borderId="0" xfId="1" applyNumberFormat="1" applyFont="1" applyFill="1" applyAlignment="1">
      <alignment horizontal="center"/>
    </xf>
    <xf numFmtId="0" fontId="0" fillId="3" borderId="0" xfId="0" applyFill="1" applyAlignment="1">
      <alignment horizontal="right"/>
    </xf>
    <xf numFmtId="0" fontId="2" fillId="3" borderId="0" xfId="0" applyFont="1" applyFill="1"/>
    <xf numFmtId="0" fontId="0" fillId="3" borderId="0" xfId="0" applyFill="1" applyBorder="1"/>
    <xf numFmtId="43" fontId="0" fillId="3" borderId="0" xfId="0" applyNumberFormat="1" applyFill="1"/>
    <xf numFmtId="164" fontId="2" fillId="3" borderId="0" xfId="0" applyNumberFormat="1" applyFont="1" applyFill="1"/>
    <xf numFmtId="0" fontId="0" fillId="0" borderId="0" xfId="0" applyFill="1"/>
    <xf numFmtId="43" fontId="2" fillId="3" borderId="0" xfId="1" applyNumberFormat="1" applyFont="1" applyFill="1" applyAlignment="1">
      <alignment horizontal="right"/>
    </xf>
    <xf numFmtId="0" fontId="0" fillId="4" borderId="0" xfId="0" applyFill="1"/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43" fontId="0" fillId="4" borderId="0" xfId="1" applyNumberFormat="1" applyFont="1" applyFill="1" applyAlignment="1">
      <alignment horizontal="center"/>
    </xf>
    <xf numFmtId="43" fontId="2" fillId="4" borderId="0" xfId="1" applyNumberFormat="1" applyFont="1" applyFill="1" applyAlignment="1">
      <alignment horizontal="right"/>
    </xf>
    <xf numFmtId="43" fontId="2" fillId="4" borderId="0" xfId="1" applyNumberFormat="1" applyFont="1" applyFill="1" applyAlignment="1">
      <alignment horizontal="center"/>
    </xf>
    <xf numFmtId="0" fontId="2" fillId="4" borderId="0" xfId="0" applyFont="1" applyFill="1"/>
    <xf numFmtId="2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0" fontId="2" fillId="4" borderId="0" xfId="0" applyNumberFormat="1" applyFont="1" applyFill="1" applyAlignment="1">
      <alignment horizontal="center"/>
    </xf>
    <xf numFmtId="43" fontId="2" fillId="4" borderId="0" xfId="0" applyNumberFormat="1" applyFont="1" applyFill="1"/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164" fontId="2" fillId="4" borderId="0" xfId="0" applyNumberFormat="1" applyFont="1" applyFill="1"/>
    <xf numFmtId="0" fontId="2" fillId="0" borderId="0" xfId="0" applyFont="1" applyFill="1"/>
    <xf numFmtId="0" fontId="0" fillId="0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43" fontId="5" fillId="3" borderId="0" xfId="1" applyNumberFormat="1" applyFont="1" applyFill="1" applyAlignment="1">
      <alignment horizontal="center"/>
    </xf>
    <xf numFmtId="43" fontId="2" fillId="5" borderId="1" xfId="1" applyNumberFormat="1" applyFont="1" applyFill="1" applyBorder="1" applyAlignment="1">
      <alignment horizontal="center"/>
    </xf>
    <xf numFmtId="43" fontId="0" fillId="2" borderId="0" xfId="1" applyNumberFormat="1" applyFont="1" applyFill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43" fontId="2" fillId="3" borderId="0" xfId="1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43" fontId="5" fillId="4" borderId="0" xfId="0" applyNumberFormat="1" applyFont="1" applyFill="1"/>
    <xf numFmtId="0" fontId="0" fillId="6" borderId="0" xfId="0" applyFill="1" applyAlignment="1">
      <alignment vertical="top" wrapText="1"/>
    </xf>
    <xf numFmtId="0" fontId="0" fillId="6" borderId="0" xfId="0" applyFill="1"/>
    <xf numFmtId="43" fontId="2" fillId="6" borderId="0" xfId="1" applyNumberFormat="1" applyFont="1" applyFill="1" applyAlignment="1">
      <alignment horizontal="right"/>
    </xf>
    <xf numFmtId="164" fontId="2" fillId="6" borderId="0" xfId="0" applyNumberFormat="1" applyFont="1" applyFill="1"/>
    <xf numFmtId="2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43" fontId="0" fillId="6" borderId="0" xfId="1" applyNumberFormat="1" applyFont="1" applyFill="1" applyAlignment="1">
      <alignment horizontal="center"/>
    </xf>
    <xf numFmtId="43" fontId="2" fillId="6" borderId="0" xfId="1" applyNumberFormat="1" applyFont="1" applyFill="1" applyAlignment="1">
      <alignment horizontal="center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6" fillId="7" borderId="0" xfId="0" applyFont="1" applyFill="1"/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zoomScale="85" zoomScaleNormal="85" workbookViewId="0">
      <selection activeCell="A2" sqref="A2"/>
    </sheetView>
  </sheetViews>
  <sheetFormatPr baseColWidth="10" defaultRowHeight="15" x14ac:dyDescent="0.25"/>
  <cols>
    <col min="2" max="2" width="22.140625" bestFit="1" customWidth="1"/>
    <col min="3" max="3" width="3.28515625" bestFit="1" customWidth="1"/>
    <col min="4" max="4" width="11.7109375" customWidth="1"/>
    <col min="5" max="5" width="8.28515625" customWidth="1"/>
    <col min="6" max="6" width="8.85546875" customWidth="1"/>
    <col min="7" max="7" width="11.5703125" bestFit="1" customWidth="1"/>
    <col min="8" max="9" width="11.28515625" customWidth="1"/>
    <col min="10" max="11" width="11.42578125" hidden="1" customWidth="1"/>
    <col min="12" max="12" width="4.140625" hidden="1" customWidth="1"/>
    <col min="13" max="13" width="11.5703125" bestFit="1" customWidth="1"/>
    <col min="14" max="14" width="10.85546875" customWidth="1"/>
    <col min="15" max="20" width="13" bestFit="1" customWidth="1"/>
    <col min="21" max="21" width="13.42578125" customWidth="1"/>
    <col min="22" max="22" width="12.85546875" customWidth="1"/>
    <col min="23" max="23" width="14.5703125" bestFit="1" customWidth="1"/>
    <col min="24" max="24" width="17.140625" bestFit="1" customWidth="1"/>
  </cols>
  <sheetData>
    <row r="1" spans="1:25" ht="21" x14ac:dyDescent="0.3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 x14ac:dyDescent="0.3">
      <c r="A2" s="63" t="s">
        <v>49</v>
      </c>
      <c r="B2" s="63"/>
      <c r="C2" s="63"/>
      <c r="D2" s="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x14ac:dyDescent="0.25">
      <c r="A3" s="3"/>
      <c r="B3" s="21" t="s">
        <v>21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2"/>
      <c r="Y3" s="2"/>
    </row>
    <row r="4" spans="1:25" ht="30" x14ac:dyDescent="0.25">
      <c r="A4" s="2"/>
      <c r="B4" s="9" t="s">
        <v>29</v>
      </c>
      <c r="C4" s="2" t="s">
        <v>16</v>
      </c>
      <c r="D4" s="65" t="s">
        <v>9</v>
      </c>
      <c r="E4" s="65"/>
      <c r="F4" s="2" t="s">
        <v>10</v>
      </c>
      <c r="G4" s="2"/>
      <c r="H4" s="33" t="s">
        <v>11</v>
      </c>
      <c r="I4" s="32" t="s">
        <v>12</v>
      </c>
      <c r="J4" s="33" t="s">
        <v>7</v>
      </c>
      <c r="K4" s="33" t="s">
        <v>8</v>
      </c>
      <c r="L4" s="33"/>
      <c r="M4" s="32"/>
      <c r="N4" s="33"/>
      <c r="O4" s="65" t="s">
        <v>3</v>
      </c>
      <c r="P4" s="65"/>
      <c r="Q4" s="65" t="s">
        <v>4</v>
      </c>
      <c r="R4" s="65"/>
      <c r="S4" s="65" t="s">
        <v>5</v>
      </c>
      <c r="T4" s="65"/>
      <c r="U4" s="65" t="s">
        <v>6</v>
      </c>
      <c r="V4" s="65"/>
      <c r="W4" s="2"/>
      <c r="X4" s="2"/>
      <c r="Y4" s="2"/>
    </row>
    <row r="5" spans="1:25" x14ac:dyDescent="0.25">
      <c r="A5" s="2" t="s">
        <v>13</v>
      </c>
      <c r="B5" s="2" t="s">
        <v>14</v>
      </c>
      <c r="C5" s="2">
        <v>1</v>
      </c>
      <c r="D5" s="2">
        <v>24</v>
      </c>
      <c r="E5" s="2" t="s">
        <v>0</v>
      </c>
      <c r="F5" s="2">
        <v>365</v>
      </c>
      <c r="G5" s="2" t="s">
        <v>2</v>
      </c>
      <c r="H5" s="33" t="s">
        <v>1</v>
      </c>
      <c r="I5" s="33">
        <v>8760</v>
      </c>
      <c r="J5" s="5">
        <v>145591</v>
      </c>
      <c r="K5" s="6">
        <v>16.61997716894977</v>
      </c>
      <c r="L5" s="33"/>
      <c r="M5" s="5"/>
      <c r="N5" s="5"/>
      <c r="O5" s="36">
        <v>152870.55000000002</v>
      </c>
      <c r="P5" s="34">
        <v>152870.55000000002</v>
      </c>
      <c r="Q5" s="36">
        <v>155163.60824999999</v>
      </c>
      <c r="R5" s="34">
        <v>155163.60824999999</v>
      </c>
      <c r="S5" s="36">
        <v>157491.06237374997</v>
      </c>
      <c r="T5" s="34">
        <v>157491.06237374997</v>
      </c>
      <c r="U5" s="36">
        <v>159853.42830935621</v>
      </c>
      <c r="V5" s="34">
        <v>159853.42830935621</v>
      </c>
      <c r="W5" s="2"/>
      <c r="X5" s="2"/>
      <c r="Y5" s="2"/>
    </row>
    <row r="6" spans="1:25" x14ac:dyDescent="0.25">
      <c r="A6" s="2"/>
      <c r="B6" s="2"/>
      <c r="C6" s="2"/>
      <c r="D6" s="2"/>
      <c r="E6" s="2"/>
      <c r="F6" s="2"/>
      <c r="G6" s="2"/>
      <c r="H6" s="33"/>
      <c r="I6" s="33"/>
      <c r="J6" s="5"/>
      <c r="K6" s="6"/>
      <c r="L6" s="33"/>
      <c r="M6" s="5"/>
      <c r="N6" s="5"/>
      <c r="O6" s="5"/>
      <c r="P6" s="34"/>
      <c r="Q6" s="5"/>
      <c r="R6" s="34"/>
      <c r="S6" s="5"/>
      <c r="T6" s="34"/>
      <c r="U6" s="5"/>
      <c r="V6" s="34"/>
      <c r="W6" s="2"/>
      <c r="X6" s="2"/>
      <c r="Y6" s="2"/>
    </row>
    <row r="7" spans="1:25" x14ac:dyDescent="0.25">
      <c r="A7" s="2" t="s">
        <v>13</v>
      </c>
      <c r="B7" s="2" t="s">
        <v>15</v>
      </c>
      <c r="C7" s="2">
        <v>1</v>
      </c>
      <c r="D7" s="8" t="s">
        <v>28</v>
      </c>
      <c r="E7" s="2" t="s">
        <v>0</v>
      </c>
      <c r="F7" s="2">
        <v>365</v>
      </c>
      <c r="G7" s="2" t="s">
        <v>2</v>
      </c>
      <c r="H7" s="33" t="s">
        <v>1</v>
      </c>
      <c r="I7" s="33">
        <v>3880</v>
      </c>
      <c r="J7" s="5"/>
      <c r="K7" s="6">
        <v>0</v>
      </c>
      <c r="L7" s="33"/>
      <c r="M7" s="5"/>
      <c r="N7" s="5"/>
      <c r="O7" s="36">
        <v>68320</v>
      </c>
      <c r="P7" s="34">
        <v>68320</v>
      </c>
      <c r="Q7" s="36">
        <v>69344.799999999988</v>
      </c>
      <c r="R7" s="34">
        <v>69344.799999999988</v>
      </c>
      <c r="S7" s="36">
        <v>70384.97199999998</v>
      </c>
      <c r="T7" s="34">
        <v>70384.97199999998</v>
      </c>
      <c r="U7" s="36">
        <v>71440.746579999977</v>
      </c>
      <c r="V7" s="34">
        <v>71440.746579999977</v>
      </c>
      <c r="W7" s="2"/>
      <c r="X7" s="2"/>
      <c r="Y7" s="2"/>
    </row>
    <row r="8" spans="1:25" x14ac:dyDescent="0.25">
      <c r="A8" s="2"/>
      <c r="B8" s="2"/>
      <c r="C8" s="2"/>
      <c r="D8" s="2"/>
      <c r="E8" s="2"/>
      <c r="F8" s="2"/>
      <c r="G8" s="2"/>
      <c r="H8" s="2"/>
      <c r="I8" s="2"/>
      <c r="J8" s="5"/>
      <c r="K8" s="6"/>
      <c r="L8" s="33"/>
      <c r="M8" s="5"/>
      <c r="N8" s="14" t="s">
        <v>43</v>
      </c>
      <c r="O8" s="7">
        <f>O5+O7</f>
        <v>221190.55000000002</v>
      </c>
      <c r="P8" s="34">
        <v>221190.55000000002</v>
      </c>
      <c r="Q8" s="7">
        <f>Q5+Q7</f>
        <v>224508.40824999998</v>
      </c>
      <c r="R8" s="34">
        <v>224508.40824999998</v>
      </c>
      <c r="S8" s="7">
        <f>S5+S7</f>
        <v>227876.03437374995</v>
      </c>
      <c r="T8" s="34">
        <v>227876.03437374995</v>
      </c>
      <c r="U8" s="7">
        <f>U5+U7</f>
        <v>231294.17488935619</v>
      </c>
      <c r="V8" s="34">
        <v>231294.17488935619</v>
      </c>
      <c r="W8" s="2"/>
      <c r="X8" s="2"/>
      <c r="Y8" s="2"/>
    </row>
    <row r="9" spans="1:25" x14ac:dyDescent="0.25">
      <c r="A9" s="2"/>
      <c r="B9" s="2"/>
      <c r="C9" s="2"/>
      <c r="D9" s="2"/>
      <c r="E9" s="2"/>
      <c r="F9" s="2"/>
      <c r="G9" s="2"/>
      <c r="H9" s="2"/>
      <c r="I9" s="2"/>
      <c r="J9" s="5"/>
      <c r="K9" s="6"/>
      <c r="L9" s="33"/>
      <c r="M9" s="5"/>
      <c r="N9" s="14"/>
      <c r="O9" s="7"/>
      <c r="P9" s="34"/>
      <c r="Q9" s="7"/>
      <c r="R9" s="34"/>
      <c r="S9" s="7"/>
      <c r="T9" s="34"/>
      <c r="U9" s="7"/>
      <c r="V9" s="34"/>
      <c r="W9" s="2"/>
      <c r="X9" s="2"/>
      <c r="Y9" s="2"/>
    </row>
    <row r="10" spans="1:25" x14ac:dyDescent="0.25">
      <c r="A10" s="2"/>
      <c r="B10" s="2"/>
      <c r="C10" s="2"/>
      <c r="D10" s="2"/>
      <c r="E10" s="2"/>
      <c r="F10" s="2"/>
      <c r="G10" s="2"/>
      <c r="H10" s="66" t="s">
        <v>40</v>
      </c>
      <c r="I10" s="67"/>
      <c r="J10" s="67"/>
      <c r="K10" s="67"/>
      <c r="L10" s="67"/>
      <c r="M10" s="67"/>
      <c r="N10" s="68"/>
      <c r="O10" s="65" t="s">
        <v>3</v>
      </c>
      <c r="P10" s="65"/>
      <c r="Q10" s="65" t="s">
        <v>4</v>
      </c>
      <c r="R10" s="65"/>
      <c r="S10" s="65" t="s">
        <v>5</v>
      </c>
      <c r="T10" s="65"/>
      <c r="U10" s="65" t="s">
        <v>6</v>
      </c>
      <c r="V10" s="65"/>
      <c r="W10" s="2"/>
      <c r="X10" s="2"/>
      <c r="Y10" s="2"/>
    </row>
    <row r="11" spans="1:25" x14ac:dyDescent="0.25">
      <c r="A11" s="2"/>
      <c r="B11" s="9" t="s">
        <v>17</v>
      </c>
      <c r="C11" s="2"/>
      <c r="D11" s="2" t="s">
        <v>23</v>
      </c>
      <c r="E11" s="2" t="s">
        <v>24</v>
      </c>
      <c r="F11" s="2"/>
      <c r="G11" s="33" t="s">
        <v>11</v>
      </c>
      <c r="H11" s="37" t="s">
        <v>3</v>
      </c>
      <c r="I11" s="38" t="s">
        <v>4</v>
      </c>
      <c r="J11" s="39"/>
      <c r="K11" s="40"/>
      <c r="L11" s="41"/>
      <c r="M11" s="38" t="s">
        <v>5</v>
      </c>
      <c r="N11" s="42" t="s">
        <v>6</v>
      </c>
      <c r="O11" s="5" t="s">
        <v>47</v>
      </c>
      <c r="P11" s="5" t="s">
        <v>48</v>
      </c>
      <c r="Q11" s="5" t="s">
        <v>47</v>
      </c>
      <c r="R11" s="5" t="s">
        <v>48</v>
      </c>
      <c r="S11" s="5" t="s">
        <v>47</v>
      </c>
      <c r="T11" s="5" t="s">
        <v>48</v>
      </c>
      <c r="U11" s="5" t="s">
        <v>47</v>
      </c>
      <c r="V11" s="5" t="s">
        <v>48</v>
      </c>
      <c r="W11" s="2"/>
      <c r="X11" s="2"/>
      <c r="Y11" s="2"/>
    </row>
    <row r="12" spans="1:25" x14ac:dyDescent="0.25">
      <c r="A12" s="2" t="s">
        <v>13</v>
      </c>
      <c r="B12" s="2" t="s">
        <v>25</v>
      </c>
      <c r="C12" s="2"/>
      <c r="D12" s="2" t="s">
        <v>19</v>
      </c>
      <c r="E12" s="2">
        <v>200</v>
      </c>
      <c r="F12" s="2" t="s">
        <v>18</v>
      </c>
      <c r="G12" s="33" t="s">
        <v>1</v>
      </c>
      <c r="H12" s="43">
        <v>16</v>
      </c>
      <c r="I12" s="44">
        <v>16.239999999999998</v>
      </c>
      <c r="J12" s="41"/>
      <c r="K12" s="41"/>
      <c r="L12" s="41"/>
      <c r="M12" s="44">
        <v>16.483599999999996</v>
      </c>
      <c r="N12" s="45">
        <v>16.730853999999994</v>
      </c>
      <c r="O12" s="5">
        <f>E12*H12</f>
        <v>3200</v>
      </c>
      <c r="P12" s="34">
        <v>3200</v>
      </c>
      <c r="Q12" s="5">
        <f>E12*I12</f>
        <v>3247.9999999999995</v>
      </c>
      <c r="R12" s="34">
        <v>3247.9999999999995</v>
      </c>
      <c r="S12" s="5">
        <f>E12*M12</f>
        <v>3296.7199999999993</v>
      </c>
      <c r="T12" s="34">
        <v>3296.7199999999993</v>
      </c>
      <c r="U12" s="5">
        <f>E12*N12</f>
        <v>3346.170799999999</v>
      </c>
      <c r="V12" s="34">
        <v>3346.170799999999</v>
      </c>
      <c r="W12" s="2"/>
      <c r="X12" s="2"/>
      <c r="Y12" s="2"/>
    </row>
    <row r="13" spans="1:25" x14ac:dyDescent="0.25">
      <c r="A13" s="2"/>
      <c r="B13" s="2"/>
      <c r="C13" s="2"/>
      <c r="D13" s="2" t="s">
        <v>20</v>
      </c>
      <c r="E13" s="2">
        <v>600</v>
      </c>
      <c r="F13" s="2" t="s">
        <v>18</v>
      </c>
      <c r="G13" s="33" t="s">
        <v>1</v>
      </c>
      <c r="H13" s="43">
        <v>18.5</v>
      </c>
      <c r="I13" s="44">
        <v>18.7775</v>
      </c>
      <c r="J13" s="41"/>
      <c r="K13" s="41"/>
      <c r="L13" s="41"/>
      <c r="M13" s="44">
        <v>19.059162499999999</v>
      </c>
      <c r="N13" s="45">
        <v>19.345049937499997</v>
      </c>
      <c r="O13" s="5">
        <f t="shared" ref="O13:O14" si="0">E13*H13</f>
        <v>11100</v>
      </c>
      <c r="P13" s="34">
        <v>11100</v>
      </c>
      <c r="Q13" s="5">
        <f t="shared" ref="Q13:Q14" si="1">E13*I13</f>
        <v>11266.5</v>
      </c>
      <c r="R13" s="34">
        <v>11266.5</v>
      </c>
      <c r="S13" s="5">
        <f t="shared" ref="S13:S14" si="2">E13*M13</f>
        <v>11435.497499999999</v>
      </c>
      <c r="T13" s="34">
        <v>11435.497499999999</v>
      </c>
      <c r="U13" s="5">
        <f t="shared" ref="U13:U14" si="3">E13*N13</f>
        <v>11607.029962499999</v>
      </c>
      <c r="V13" s="34">
        <v>11607.029962499999</v>
      </c>
      <c r="W13" s="2"/>
      <c r="X13" s="2"/>
      <c r="Y13" s="2"/>
    </row>
    <row r="14" spans="1:25" x14ac:dyDescent="0.25">
      <c r="A14" s="2"/>
      <c r="B14" s="2"/>
      <c r="C14" s="2"/>
      <c r="D14" s="2" t="s">
        <v>27</v>
      </c>
      <c r="E14" s="2">
        <v>750</v>
      </c>
      <c r="F14" s="2" t="s">
        <v>18</v>
      </c>
      <c r="G14" s="33" t="s">
        <v>1</v>
      </c>
      <c r="H14" s="46">
        <v>20</v>
      </c>
      <c r="I14" s="47">
        <v>20.299999999999997</v>
      </c>
      <c r="J14" s="48"/>
      <c r="K14" s="48"/>
      <c r="L14" s="48"/>
      <c r="M14" s="47">
        <v>20.604499999999994</v>
      </c>
      <c r="N14" s="49">
        <v>20.913567499999992</v>
      </c>
      <c r="O14" s="5">
        <f t="shared" si="0"/>
        <v>15000</v>
      </c>
      <c r="P14" s="34">
        <v>15000</v>
      </c>
      <c r="Q14" s="5">
        <f t="shared" si="1"/>
        <v>15224.999999999998</v>
      </c>
      <c r="R14" s="34">
        <v>15224.999999999998</v>
      </c>
      <c r="S14" s="5">
        <f t="shared" si="2"/>
        <v>15453.374999999996</v>
      </c>
      <c r="T14" s="34">
        <v>15453.374999999996</v>
      </c>
      <c r="U14" s="5">
        <f t="shared" si="3"/>
        <v>15685.175624999994</v>
      </c>
      <c r="V14" s="34">
        <v>15685.175624999994</v>
      </c>
      <c r="W14" s="2"/>
      <c r="X14" s="2"/>
      <c r="Y14" s="2"/>
    </row>
    <row r="15" spans="1:25" x14ac:dyDescent="0.25">
      <c r="A15" s="2"/>
      <c r="B15" s="2"/>
      <c r="C15" s="2"/>
      <c r="D15" s="2"/>
      <c r="E15" s="2"/>
      <c r="F15" s="2"/>
      <c r="G15" s="2"/>
      <c r="H15" s="2"/>
      <c r="I15" s="6"/>
      <c r="J15" s="2"/>
      <c r="K15" s="2"/>
      <c r="L15" s="33"/>
      <c r="M15" s="5"/>
      <c r="N15" s="14" t="s">
        <v>41</v>
      </c>
      <c r="O15" s="7">
        <f>SUM(O12:O14)</f>
        <v>29300</v>
      </c>
      <c r="P15" s="34">
        <v>29300</v>
      </c>
      <c r="Q15" s="7">
        <f>SUM(Q12:Q14)</f>
        <v>29739.5</v>
      </c>
      <c r="R15" s="34">
        <v>29739.5</v>
      </c>
      <c r="S15" s="7">
        <f>SUM(S12:S14)</f>
        <v>30185.592499999995</v>
      </c>
      <c r="T15" s="34">
        <v>30185.592499999995</v>
      </c>
      <c r="U15" s="7">
        <f>SUM(U12:U14)</f>
        <v>30638.376387499993</v>
      </c>
      <c r="V15" s="34">
        <v>30638.376387499993</v>
      </c>
      <c r="W15" s="2"/>
      <c r="X15" s="2"/>
      <c r="Y15" s="2"/>
    </row>
    <row r="16" spans="1:25" x14ac:dyDescent="0.25">
      <c r="A16" s="2"/>
      <c r="B16" s="2"/>
      <c r="C16" s="2"/>
      <c r="D16" s="2"/>
      <c r="E16" s="2"/>
      <c r="F16" s="2"/>
      <c r="G16" s="2"/>
      <c r="H16" s="2"/>
      <c r="I16" s="6"/>
      <c r="J16" s="2"/>
      <c r="K16" s="2"/>
      <c r="L16" s="33"/>
      <c r="M16" s="5"/>
      <c r="N16" s="14"/>
      <c r="O16" s="7"/>
      <c r="P16" s="7"/>
      <c r="Q16" s="7"/>
      <c r="R16" s="7"/>
      <c r="S16" s="7"/>
      <c r="T16" s="7"/>
      <c r="U16" s="7"/>
      <c r="V16" s="7"/>
      <c r="W16" s="2"/>
      <c r="X16" s="2"/>
      <c r="Y16" s="2"/>
    </row>
    <row r="17" spans="1:25" x14ac:dyDescent="0.25">
      <c r="A17" s="2"/>
      <c r="B17" s="2"/>
      <c r="C17" s="2"/>
      <c r="D17" s="2"/>
      <c r="E17" s="2"/>
      <c r="F17" s="2"/>
      <c r="G17" s="13"/>
      <c r="H17" s="52"/>
      <c r="I17" s="55"/>
      <c r="J17" s="52"/>
      <c r="K17" s="52"/>
      <c r="L17" s="56"/>
      <c r="M17" s="57"/>
      <c r="N17" s="53" t="s">
        <v>42</v>
      </c>
      <c r="O17" s="58">
        <f>O8+O15</f>
        <v>250490.55000000002</v>
      </c>
      <c r="P17" s="58">
        <v>250490.55000000002</v>
      </c>
      <c r="Q17" s="58">
        <f>Q8+Q15</f>
        <v>254247.90824999998</v>
      </c>
      <c r="R17" s="58">
        <v>254247.90824999998</v>
      </c>
      <c r="S17" s="58">
        <f>S8+S15</f>
        <v>258061.62687374995</v>
      </c>
      <c r="T17" s="58">
        <v>258061.62687374995</v>
      </c>
      <c r="U17" s="58">
        <f>U8+U15</f>
        <v>261932.55127685619</v>
      </c>
      <c r="V17" s="58">
        <v>261932.55127685619</v>
      </c>
      <c r="W17" s="2"/>
      <c r="X17" s="2"/>
      <c r="Y17" s="2"/>
    </row>
    <row r="18" spans="1:25" s="2" customFormat="1" x14ac:dyDescent="0.25">
      <c r="I18" s="6"/>
      <c r="L18" s="33"/>
      <c r="M18" s="5"/>
      <c r="N18" s="14"/>
      <c r="O18" s="7"/>
      <c r="P18" s="7"/>
      <c r="Q18" s="7"/>
      <c r="R18" s="7"/>
      <c r="S18" s="7"/>
      <c r="T18" s="7"/>
      <c r="U18" s="7"/>
      <c r="V18" s="7"/>
    </row>
    <row r="19" spans="1:25" x14ac:dyDescent="0.25">
      <c r="A19" s="2"/>
      <c r="B19" s="21" t="s">
        <v>22</v>
      </c>
      <c r="C19" s="21"/>
      <c r="D19" s="21"/>
      <c r="E19" s="21"/>
      <c r="F19" s="21"/>
      <c r="G19" s="21"/>
      <c r="H19" s="21"/>
      <c r="I19" s="21"/>
      <c r="J19" s="20"/>
      <c r="K19" s="22"/>
      <c r="L19" s="23"/>
      <c r="M19" s="20"/>
      <c r="N19" s="20"/>
      <c r="O19" s="24"/>
      <c r="P19" s="24"/>
      <c r="Q19" s="24"/>
      <c r="R19" s="24"/>
      <c r="S19" s="24"/>
      <c r="T19" s="24"/>
      <c r="U19" s="24"/>
      <c r="V19" s="24"/>
      <c r="W19" s="2"/>
      <c r="X19" s="2"/>
      <c r="Y19" s="2"/>
    </row>
    <row r="20" spans="1:25" ht="30" x14ac:dyDescent="0.25">
      <c r="A20" s="2"/>
      <c r="B20" s="9" t="s">
        <v>29</v>
      </c>
      <c r="C20" s="2"/>
      <c r="D20" s="2"/>
      <c r="E20" s="2"/>
      <c r="F20" s="2"/>
      <c r="G20" s="2"/>
      <c r="H20" s="2"/>
      <c r="I20" s="4" t="s">
        <v>12</v>
      </c>
      <c r="J20" s="33" t="s">
        <v>7</v>
      </c>
      <c r="K20" s="33" t="s">
        <v>8</v>
      </c>
      <c r="L20" s="33"/>
      <c r="M20" s="4"/>
      <c r="N20" s="5"/>
      <c r="O20" s="65" t="s">
        <v>3</v>
      </c>
      <c r="P20" s="65"/>
      <c r="Q20" s="65" t="s">
        <v>4</v>
      </c>
      <c r="R20" s="65"/>
      <c r="S20" s="65" t="s">
        <v>5</v>
      </c>
      <c r="T20" s="65"/>
      <c r="U20" s="65" t="s">
        <v>6</v>
      </c>
      <c r="V20" s="65"/>
      <c r="W20" s="2"/>
      <c r="X20" s="2"/>
      <c r="Y20" s="2"/>
    </row>
    <row r="21" spans="1:25" x14ac:dyDescent="0.25">
      <c r="A21" s="2" t="s">
        <v>13</v>
      </c>
      <c r="B21" s="2" t="s">
        <v>30</v>
      </c>
      <c r="C21" s="2">
        <v>1</v>
      </c>
      <c r="D21" s="2">
        <v>12</v>
      </c>
      <c r="E21" s="2" t="s">
        <v>0</v>
      </c>
      <c r="F21" s="2">
        <v>335</v>
      </c>
      <c r="G21" s="2" t="s">
        <v>2</v>
      </c>
      <c r="H21" s="2"/>
      <c r="I21" s="2">
        <v>4000</v>
      </c>
      <c r="J21" s="5"/>
      <c r="K21" s="6"/>
      <c r="L21" s="33"/>
      <c r="M21" s="5"/>
      <c r="N21" s="5"/>
      <c r="O21" s="36">
        <v>44000</v>
      </c>
      <c r="P21" s="5">
        <v>44000</v>
      </c>
      <c r="Q21" s="36">
        <v>44659.999999999993</v>
      </c>
      <c r="R21" s="5">
        <v>44659.999999999993</v>
      </c>
      <c r="S21" s="36">
        <v>45329.899999999987</v>
      </c>
      <c r="T21" s="5">
        <v>45329.899999999987</v>
      </c>
      <c r="U21" s="36">
        <v>46009.848499999986</v>
      </c>
      <c r="V21" s="5">
        <v>46009.848499999986</v>
      </c>
      <c r="W21" s="2"/>
      <c r="X21" s="2"/>
      <c r="Y21" s="2"/>
    </row>
    <row r="22" spans="1:25" x14ac:dyDescent="0.25">
      <c r="A22" s="2" t="s">
        <v>13</v>
      </c>
      <c r="B22" s="2" t="s">
        <v>31</v>
      </c>
      <c r="C22" s="2">
        <v>1</v>
      </c>
      <c r="D22" s="8" t="s">
        <v>32</v>
      </c>
      <c r="E22" s="2" t="s">
        <v>0</v>
      </c>
      <c r="F22" s="2">
        <v>365</v>
      </c>
      <c r="G22" s="2" t="s">
        <v>2</v>
      </c>
      <c r="H22" s="2"/>
      <c r="I22" s="2">
        <v>4880</v>
      </c>
      <c r="J22" s="5"/>
      <c r="K22" s="6"/>
      <c r="L22" s="33"/>
      <c r="M22" s="5"/>
      <c r="N22" s="5"/>
      <c r="O22" s="36">
        <v>61000</v>
      </c>
      <c r="P22" s="5">
        <v>61000</v>
      </c>
      <c r="Q22" s="36">
        <v>61914.999999999993</v>
      </c>
      <c r="R22" s="5">
        <v>61914.999999999993</v>
      </c>
      <c r="S22" s="36">
        <v>62843.724999999984</v>
      </c>
      <c r="T22" s="5">
        <v>62843.724999999984</v>
      </c>
      <c r="U22" s="36">
        <v>63786.380874999981</v>
      </c>
      <c r="V22" s="5">
        <v>63786.380874999981</v>
      </c>
      <c r="W22" s="2"/>
      <c r="X22" s="2"/>
      <c r="Y22" s="2"/>
    </row>
    <row r="23" spans="1:25" x14ac:dyDescent="0.25">
      <c r="A23" s="2"/>
      <c r="B23" s="2"/>
      <c r="C23" s="2"/>
      <c r="D23" s="2"/>
      <c r="E23" s="2"/>
      <c r="F23" s="2"/>
      <c r="G23" s="13"/>
      <c r="H23" s="15"/>
      <c r="I23" s="15"/>
      <c r="J23" s="18"/>
      <c r="K23" s="16"/>
      <c r="L23" s="17"/>
      <c r="M23" s="18"/>
      <c r="N23" s="19" t="s">
        <v>43</v>
      </c>
      <c r="O23" s="20">
        <f>O21+O22</f>
        <v>105000</v>
      </c>
      <c r="P23" s="20">
        <v>105000</v>
      </c>
      <c r="Q23" s="20">
        <f>Q21+Q22</f>
        <v>106574.99999999999</v>
      </c>
      <c r="R23" s="20">
        <v>106574.99999999999</v>
      </c>
      <c r="S23" s="20">
        <f>S21+S22</f>
        <v>108173.62499999997</v>
      </c>
      <c r="T23" s="20">
        <v>108173.62499999997</v>
      </c>
      <c r="U23" s="20">
        <f>U21+U22</f>
        <v>109796.22937499997</v>
      </c>
      <c r="V23" s="20">
        <v>109796.22937499997</v>
      </c>
      <c r="W23" s="2"/>
      <c r="X23" s="2"/>
      <c r="Y23" s="2"/>
    </row>
    <row r="24" spans="1:25" s="2" customFormat="1" x14ac:dyDescent="0.25">
      <c r="J24" s="5"/>
      <c r="K24" s="6"/>
      <c r="L24" s="33"/>
      <c r="M24" s="5"/>
      <c r="N24" s="14"/>
      <c r="O24" s="7"/>
      <c r="P24" s="7"/>
      <c r="Q24" s="7"/>
      <c r="R24" s="7"/>
      <c r="S24" s="7"/>
      <c r="T24" s="7"/>
      <c r="U24" s="7"/>
      <c r="V24" s="7"/>
    </row>
    <row r="25" spans="1:25" x14ac:dyDescent="0.25">
      <c r="A25" s="2"/>
      <c r="B25" s="2"/>
      <c r="C25" s="2"/>
      <c r="D25" s="2"/>
      <c r="E25" s="2"/>
      <c r="F25" s="2"/>
      <c r="G25" s="2"/>
      <c r="H25" s="66" t="s">
        <v>40</v>
      </c>
      <c r="I25" s="67"/>
      <c r="J25" s="67"/>
      <c r="K25" s="67"/>
      <c r="L25" s="67"/>
      <c r="M25" s="67"/>
      <c r="N25" s="68"/>
      <c r="O25" s="65" t="s">
        <v>3</v>
      </c>
      <c r="P25" s="65"/>
      <c r="Q25" s="65" t="s">
        <v>4</v>
      </c>
      <c r="R25" s="65"/>
      <c r="S25" s="65" t="s">
        <v>5</v>
      </c>
      <c r="T25" s="65"/>
      <c r="U25" s="65" t="s">
        <v>6</v>
      </c>
      <c r="V25" s="65"/>
      <c r="W25" s="2"/>
      <c r="X25" s="2"/>
      <c r="Y25" s="2"/>
    </row>
    <row r="26" spans="1:25" x14ac:dyDescent="0.25">
      <c r="A26" s="2"/>
      <c r="B26" s="9" t="s">
        <v>17</v>
      </c>
      <c r="C26" s="2"/>
      <c r="D26" s="10" t="s">
        <v>23</v>
      </c>
      <c r="E26" s="2" t="s">
        <v>24</v>
      </c>
      <c r="F26" s="2"/>
      <c r="G26" s="2"/>
      <c r="H26" s="37" t="s">
        <v>3</v>
      </c>
      <c r="I26" s="38" t="s">
        <v>4</v>
      </c>
      <c r="J26" s="39"/>
      <c r="K26" s="40"/>
      <c r="L26" s="41"/>
      <c r="M26" s="38" t="s">
        <v>5</v>
      </c>
      <c r="N26" s="42" t="s">
        <v>6</v>
      </c>
      <c r="O26" s="5" t="s">
        <v>47</v>
      </c>
      <c r="P26" s="5" t="s">
        <v>48</v>
      </c>
      <c r="Q26" s="5" t="s">
        <v>47</v>
      </c>
      <c r="R26" s="5" t="s">
        <v>48</v>
      </c>
      <c r="S26" s="5" t="s">
        <v>47</v>
      </c>
      <c r="T26" s="5" t="s">
        <v>48</v>
      </c>
      <c r="U26" s="5" t="s">
        <v>47</v>
      </c>
      <c r="V26" s="5" t="s">
        <v>48</v>
      </c>
      <c r="W26" s="2"/>
      <c r="X26" s="2"/>
      <c r="Y26" s="2"/>
    </row>
    <row r="27" spans="1:25" x14ac:dyDescent="0.25">
      <c r="A27" s="2" t="s">
        <v>13</v>
      </c>
      <c r="B27" s="2" t="s">
        <v>38</v>
      </c>
      <c r="C27" s="2"/>
      <c r="D27" s="10" t="s">
        <v>36</v>
      </c>
      <c r="E27" s="2">
        <v>880</v>
      </c>
      <c r="F27" s="2" t="s">
        <v>18</v>
      </c>
      <c r="G27" s="2" t="s">
        <v>26</v>
      </c>
      <c r="H27" s="43">
        <v>11</v>
      </c>
      <c r="I27" s="44">
        <v>11.164999999999999</v>
      </c>
      <c r="J27" s="59"/>
      <c r="K27" s="59"/>
      <c r="L27" s="60"/>
      <c r="M27" s="44">
        <v>11.332474999999999</v>
      </c>
      <c r="N27" s="45">
        <v>11.502462124999997</v>
      </c>
      <c r="O27" s="5">
        <f>E27*H27</f>
        <v>9680</v>
      </c>
      <c r="P27" s="34">
        <v>9680</v>
      </c>
      <c r="Q27" s="5">
        <f>E27*I27</f>
        <v>9825.1999999999989</v>
      </c>
      <c r="R27" s="34">
        <v>9825.1999999999989</v>
      </c>
      <c r="S27" s="5">
        <f>E27*M27</f>
        <v>9972.5779999999995</v>
      </c>
      <c r="T27" s="34">
        <v>9972.5779999999977</v>
      </c>
      <c r="U27" s="5">
        <f>E27*N27</f>
        <v>10122.166669999997</v>
      </c>
      <c r="V27" s="34">
        <v>10122.166669999997</v>
      </c>
      <c r="W27" s="2"/>
      <c r="X27" s="2"/>
      <c r="Y27" s="2"/>
    </row>
    <row r="28" spans="1:25" x14ac:dyDescent="0.25">
      <c r="A28" s="2"/>
      <c r="B28" s="2"/>
      <c r="C28" s="2"/>
      <c r="D28" s="10" t="s">
        <v>37</v>
      </c>
      <c r="E28" s="2">
        <v>220</v>
      </c>
      <c r="F28" s="2" t="s">
        <v>18</v>
      </c>
      <c r="G28" s="2" t="s">
        <v>26</v>
      </c>
      <c r="H28" s="43">
        <v>12.5</v>
      </c>
      <c r="I28" s="44">
        <v>12.687499999999998</v>
      </c>
      <c r="J28" s="59"/>
      <c r="K28" s="59"/>
      <c r="L28" s="60"/>
      <c r="M28" s="44">
        <v>12.877812499999997</v>
      </c>
      <c r="N28" s="45">
        <v>13.070979687499996</v>
      </c>
      <c r="O28" s="5">
        <f t="shared" ref="O28:O30" si="4">E28*H28</f>
        <v>2750</v>
      </c>
      <c r="P28" s="34">
        <v>2750</v>
      </c>
      <c r="Q28" s="5">
        <f t="shared" ref="Q28:Q30" si="5">E28*I28</f>
        <v>2791.2499999999995</v>
      </c>
      <c r="R28" s="34">
        <v>2791.2499999999995</v>
      </c>
      <c r="S28" s="5">
        <f t="shared" ref="S28:S30" si="6">E28*M28</f>
        <v>2833.1187499999996</v>
      </c>
      <c r="T28" s="34">
        <v>2833.1187499999992</v>
      </c>
      <c r="U28" s="5">
        <f t="shared" ref="U28:U30" si="7">E28*N28</f>
        <v>2875.6155312499991</v>
      </c>
      <c r="V28" s="34">
        <v>2875.6155312499991</v>
      </c>
      <c r="W28" s="2"/>
      <c r="X28" s="2"/>
      <c r="Y28" s="2"/>
    </row>
    <row r="29" spans="1:25" x14ac:dyDescent="0.25">
      <c r="A29" s="2" t="s">
        <v>13</v>
      </c>
      <c r="B29" s="2" t="s">
        <v>35</v>
      </c>
      <c r="C29" s="2"/>
      <c r="D29" s="10" t="s">
        <v>36</v>
      </c>
      <c r="E29" s="2">
        <v>2000</v>
      </c>
      <c r="F29" s="2" t="s">
        <v>18</v>
      </c>
      <c r="G29" s="2" t="s">
        <v>26</v>
      </c>
      <c r="H29" s="43">
        <v>12.5</v>
      </c>
      <c r="I29" s="44">
        <v>12.687499999999998</v>
      </c>
      <c r="J29" s="59"/>
      <c r="K29" s="59"/>
      <c r="L29" s="60"/>
      <c r="M29" s="44">
        <v>12.877812499999997</v>
      </c>
      <c r="N29" s="45">
        <v>13.070979687499996</v>
      </c>
      <c r="O29" s="5">
        <f t="shared" si="4"/>
        <v>25000</v>
      </c>
      <c r="P29" s="34">
        <v>25000</v>
      </c>
      <c r="Q29" s="5">
        <f t="shared" si="5"/>
        <v>25374.999999999996</v>
      </c>
      <c r="R29" s="34">
        <v>25374.999999999996</v>
      </c>
      <c r="S29" s="5">
        <f t="shared" si="6"/>
        <v>25755.624999999996</v>
      </c>
      <c r="T29" s="34">
        <v>25755.624999999993</v>
      </c>
      <c r="U29" s="5">
        <f t="shared" si="7"/>
        <v>26141.959374999991</v>
      </c>
      <c r="V29" s="34">
        <v>26141.959374999991</v>
      </c>
      <c r="W29" s="2"/>
      <c r="X29" s="2"/>
      <c r="Y29" s="2"/>
    </row>
    <row r="30" spans="1:25" x14ac:dyDescent="0.25">
      <c r="A30" s="2"/>
      <c r="B30" s="2"/>
      <c r="C30" s="2"/>
      <c r="D30" s="10" t="s">
        <v>37</v>
      </c>
      <c r="E30" s="2">
        <v>500</v>
      </c>
      <c r="F30" s="2" t="s">
        <v>18</v>
      </c>
      <c r="G30" s="2" t="s">
        <v>26</v>
      </c>
      <c r="H30" s="46">
        <v>14</v>
      </c>
      <c r="I30" s="47">
        <v>14.209999999999999</v>
      </c>
      <c r="J30" s="61"/>
      <c r="K30" s="61"/>
      <c r="L30" s="62"/>
      <c r="M30" s="47">
        <v>14.423149999999998</v>
      </c>
      <c r="N30" s="49">
        <v>14.639497249999996</v>
      </c>
      <c r="O30" s="5">
        <f t="shared" si="4"/>
        <v>7000</v>
      </c>
      <c r="P30" s="34">
        <v>7000</v>
      </c>
      <c r="Q30" s="5">
        <f t="shared" si="5"/>
        <v>7104.9999999999991</v>
      </c>
      <c r="R30" s="34">
        <v>7104.9999999999991</v>
      </c>
      <c r="S30" s="5">
        <f t="shared" si="6"/>
        <v>7211.5749999999989</v>
      </c>
      <c r="T30" s="34">
        <v>7211.574999999998</v>
      </c>
      <c r="U30" s="5">
        <f t="shared" si="7"/>
        <v>7319.7486249999984</v>
      </c>
      <c r="V30" s="34">
        <v>7319.7486249999974</v>
      </c>
      <c r="W30" s="2"/>
      <c r="X30" s="2"/>
      <c r="Y30" s="2"/>
    </row>
    <row r="31" spans="1:25" x14ac:dyDescent="0.25">
      <c r="A31" s="2"/>
      <c r="B31" s="2"/>
      <c r="C31" s="2"/>
      <c r="D31" s="2"/>
      <c r="E31" s="2"/>
      <c r="F31" s="2"/>
      <c r="G31" s="29"/>
      <c r="H31" s="21"/>
      <c r="I31" s="21"/>
      <c r="J31" s="21"/>
      <c r="K31" s="21"/>
      <c r="L31" s="21"/>
      <c r="M31" s="21"/>
      <c r="N31" s="19" t="s">
        <v>44</v>
      </c>
      <c r="O31" s="25">
        <f>SUM(O27:O30)</f>
        <v>44430</v>
      </c>
      <c r="P31" s="50">
        <v>44430</v>
      </c>
      <c r="Q31" s="25">
        <f>SUM(Q27:Q30)</f>
        <v>45096.45</v>
      </c>
      <c r="R31" s="50">
        <v>45096.45</v>
      </c>
      <c r="S31" s="25">
        <f>SUM(S27:S30)</f>
        <v>45772.896749999993</v>
      </c>
      <c r="T31" s="50">
        <v>45772.896749999985</v>
      </c>
      <c r="U31" s="25">
        <f>SUM(U27:U30)</f>
        <v>46459.490201249988</v>
      </c>
      <c r="V31" s="50">
        <v>46459.490201249988</v>
      </c>
      <c r="W31" s="2"/>
      <c r="X31" s="2"/>
      <c r="Y31" s="2"/>
    </row>
    <row r="32" spans="1:25" x14ac:dyDescent="0.25">
      <c r="A32" s="8" t="s">
        <v>28</v>
      </c>
      <c r="B32" s="64" t="s">
        <v>33</v>
      </c>
      <c r="C32" s="64"/>
      <c r="D32" s="64"/>
      <c r="E32" s="64"/>
      <c r="F32" s="64"/>
      <c r="G32" s="64"/>
      <c r="H32" s="64"/>
      <c r="I32" s="2"/>
      <c r="J32" s="2"/>
      <c r="K32" s="2"/>
      <c r="L32" s="2"/>
      <c r="M32" s="2"/>
      <c r="N32" s="2"/>
      <c r="O32" s="11"/>
      <c r="P32" s="11"/>
      <c r="Q32" s="11"/>
      <c r="R32" s="11"/>
      <c r="S32" s="11"/>
      <c r="T32" s="11"/>
      <c r="U32" s="11"/>
      <c r="V32" s="11"/>
      <c r="W32" s="2"/>
      <c r="X32" s="2"/>
      <c r="Y32" s="2"/>
    </row>
    <row r="33" spans="1:25" ht="15" customHeight="1" x14ac:dyDescent="0.25">
      <c r="A33" s="8" t="s">
        <v>32</v>
      </c>
      <c r="B33" s="64" t="s">
        <v>34</v>
      </c>
      <c r="C33" s="64"/>
      <c r="D33" s="64"/>
      <c r="E33" s="64"/>
      <c r="F33" s="64"/>
      <c r="G33" s="30"/>
      <c r="H33" s="51"/>
      <c r="I33" s="52"/>
      <c r="J33" s="52"/>
      <c r="K33" s="52"/>
      <c r="L33" s="52"/>
      <c r="M33" s="52"/>
      <c r="N33" s="53" t="s">
        <v>45</v>
      </c>
      <c r="O33" s="54">
        <f>O23+O31</f>
        <v>149430</v>
      </c>
      <c r="P33" s="54">
        <v>149430</v>
      </c>
      <c r="Q33" s="54">
        <f>Q23+Q31</f>
        <v>151671.44999999998</v>
      </c>
      <c r="R33" s="54">
        <v>151671.44999999998</v>
      </c>
      <c r="S33" s="54">
        <f>S23+S31</f>
        <v>153946.52174999996</v>
      </c>
      <c r="T33" s="54">
        <v>153946.52174999996</v>
      </c>
      <c r="U33" s="54">
        <f>U23+U31</f>
        <v>156255.71957624995</v>
      </c>
      <c r="V33" s="54">
        <v>156255.71957624995</v>
      </c>
      <c r="X33" s="2"/>
      <c r="Y33" s="2"/>
    </row>
    <row r="34" spans="1:25" ht="15" customHeight="1" x14ac:dyDescent="0.25">
      <c r="A34" s="8"/>
      <c r="B34" s="31"/>
      <c r="C34" s="31"/>
      <c r="D34" s="31"/>
      <c r="E34" s="31"/>
      <c r="F34" s="31"/>
      <c r="G34" s="26"/>
      <c r="H34" s="26"/>
      <c r="I34" s="2"/>
      <c r="J34" s="2"/>
      <c r="K34" s="2"/>
      <c r="L34" s="2"/>
      <c r="M34" s="2"/>
      <c r="N34" s="14"/>
      <c r="O34" s="12"/>
      <c r="P34" s="12"/>
      <c r="Q34" s="12"/>
      <c r="R34" s="12"/>
      <c r="S34" s="12"/>
      <c r="T34" s="12"/>
      <c r="U34" s="12"/>
      <c r="V34" s="12"/>
      <c r="W34" s="7"/>
      <c r="X34" s="2"/>
      <c r="Y34" s="2"/>
    </row>
    <row r="35" spans="1:25" ht="15" customHeight="1" x14ac:dyDescent="0.25">
      <c r="A35" s="8"/>
      <c r="B35" s="31"/>
      <c r="C35" s="31"/>
      <c r="D35" s="31"/>
      <c r="E35" s="31"/>
      <c r="F35" s="31"/>
      <c r="G35" s="26"/>
      <c r="H35" s="27"/>
      <c r="I35" s="15"/>
      <c r="J35" s="15"/>
      <c r="K35" s="15"/>
      <c r="L35" s="15"/>
      <c r="M35" s="15"/>
      <c r="N35" s="19" t="s">
        <v>46</v>
      </c>
      <c r="O35" s="28">
        <f>O17+O33</f>
        <v>399920.55000000005</v>
      </c>
      <c r="P35" s="28">
        <v>399920.55000000005</v>
      </c>
      <c r="Q35" s="28">
        <f>Q17+Q33</f>
        <v>405919.35824999993</v>
      </c>
      <c r="R35" s="28">
        <v>405919.35824999993</v>
      </c>
      <c r="S35" s="28">
        <f>S17+S33</f>
        <v>412008.1486237499</v>
      </c>
      <c r="T35" s="28">
        <v>412008.1486237499</v>
      </c>
      <c r="U35" s="28">
        <f>U17+U33</f>
        <v>418188.27085310617</v>
      </c>
      <c r="V35" s="28">
        <v>418188.27085310617</v>
      </c>
      <c r="W35" s="35">
        <f>O35+Q35+S35+U35</f>
        <v>1636036.3277268561</v>
      </c>
      <c r="X35" s="9" t="s">
        <v>39</v>
      </c>
      <c r="Y35" s="2"/>
    </row>
    <row r="36" spans="1:25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</sheetData>
  <sheetProtection algorithmName="SHA-512" hashValue="vtUZudJOewDwMMQI0r4RLDgRF0SFiWfDMclvqAqNmxgTMF/4HI3a8sBxGrgHWWmxbPxy7TU+F1TzyFrbG9GLmA==" saltValue="/vd8z4sJZYKfpdcqGpZuTg==" spinCount="100000" sheet="1" objects="1" scenarios="1"/>
  <mergeCells count="21">
    <mergeCell ref="D4:E4"/>
    <mergeCell ref="O4:P4"/>
    <mergeCell ref="Q4:R4"/>
    <mergeCell ref="S4:T4"/>
    <mergeCell ref="U4:V4"/>
    <mergeCell ref="U25:V25"/>
    <mergeCell ref="B32:H32"/>
    <mergeCell ref="H10:N10"/>
    <mergeCell ref="O10:P10"/>
    <mergeCell ref="Q10:R10"/>
    <mergeCell ref="S10:T10"/>
    <mergeCell ref="U10:V10"/>
    <mergeCell ref="O20:P20"/>
    <mergeCell ref="Q20:R20"/>
    <mergeCell ref="S20:T20"/>
    <mergeCell ref="U20:V20"/>
    <mergeCell ref="B33:F33"/>
    <mergeCell ref="H25:N25"/>
    <mergeCell ref="O25:P25"/>
    <mergeCell ref="Q25:R25"/>
    <mergeCell ref="S25:T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 ofertado LOTE 2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D494876</dc:creator>
  <cp:lastModifiedBy>D494876</cp:lastModifiedBy>
  <dcterms:created xsi:type="dcterms:W3CDTF">2021-03-15T10:21:08Z</dcterms:created>
  <dcterms:modified xsi:type="dcterms:W3CDTF">2021-03-29T16:42:23Z</dcterms:modified>
</cp:coreProperties>
</file>