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GUEL PRIETO\Desktop\"/>
    </mc:Choice>
  </mc:AlternateContent>
  <bookViews>
    <workbookView xWindow="0" yWindow="0" windowWidth="17400" windowHeight="7680"/>
  </bookViews>
  <sheets>
    <sheet name="Hoja1" sheetId="1" r:id="rId1"/>
  </sheets>
  <calcPr calcId="152511"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072" i="1" l="1"/>
  <c r="L1072" i="1"/>
  <c r="M1071" i="1"/>
  <c r="M1021" i="1"/>
  <c r="M1069" i="1"/>
  <c r="K1021" i="1"/>
  <c r="L1021" i="1"/>
  <c r="L1069" i="1"/>
  <c r="M1062" i="1"/>
  <c r="M1067" i="1"/>
  <c r="K1062" i="1"/>
  <c r="K1067" i="1"/>
  <c r="L1062" i="1"/>
  <c r="J1066" i="1"/>
  <c r="J1065" i="1"/>
  <c r="J1064" i="1"/>
  <c r="M1055" i="1"/>
  <c r="M1060" i="1"/>
  <c r="K1055" i="1"/>
  <c r="K1060" i="1"/>
  <c r="L1055" i="1"/>
  <c r="J1059" i="1"/>
  <c r="J1058" i="1"/>
  <c r="J1057" i="1"/>
  <c r="M1038" i="1"/>
  <c r="M1053" i="1"/>
  <c r="K1038" i="1"/>
  <c r="K1053" i="1"/>
  <c r="L1038" i="1"/>
  <c r="J1052" i="1"/>
  <c r="J1051" i="1"/>
  <c r="J1050" i="1"/>
  <c r="J1049" i="1"/>
  <c r="J1048" i="1"/>
  <c r="J1047" i="1"/>
  <c r="J1046" i="1"/>
  <c r="J1045" i="1"/>
  <c r="J1044" i="1"/>
  <c r="J1043" i="1"/>
  <c r="J1042" i="1"/>
  <c r="J1041" i="1"/>
  <c r="J1040" i="1"/>
  <c r="M1029" i="1"/>
  <c r="M1036" i="1"/>
  <c r="K1029" i="1"/>
  <c r="K1036" i="1"/>
  <c r="L1029" i="1"/>
  <c r="J1035" i="1"/>
  <c r="J1034" i="1"/>
  <c r="J1033" i="1"/>
  <c r="J1032" i="1"/>
  <c r="J1031" i="1"/>
  <c r="M1024" i="1"/>
  <c r="M1027" i="1"/>
  <c r="K1024" i="1"/>
  <c r="K1027" i="1"/>
  <c r="L1024" i="1"/>
  <c r="J1026" i="1"/>
  <c r="M1022" i="1"/>
  <c r="M1000" i="1"/>
  <c r="M1019" i="1"/>
  <c r="K1000" i="1"/>
  <c r="K1019" i="1"/>
  <c r="L1000" i="1"/>
  <c r="L1019" i="1"/>
  <c r="J1018" i="1"/>
  <c r="M1016" i="1"/>
  <c r="M1014" i="1"/>
  <c r="M1012" i="1"/>
  <c r="M1010" i="1"/>
  <c r="M1008" i="1"/>
  <c r="M1006" i="1"/>
  <c r="M1004" i="1"/>
  <c r="M1002" i="1"/>
  <c r="M947" i="1"/>
  <c r="M998" i="1"/>
  <c r="K947" i="1"/>
  <c r="L947" i="1"/>
  <c r="L998" i="1"/>
  <c r="M993" i="1"/>
  <c r="M996" i="1"/>
  <c r="K993" i="1"/>
  <c r="K996" i="1"/>
  <c r="L993" i="1"/>
  <c r="J995" i="1"/>
  <c r="M988" i="1"/>
  <c r="M991" i="1"/>
  <c r="K988" i="1"/>
  <c r="K991" i="1"/>
  <c r="L988" i="1"/>
  <c r="J990" i="1"/>
  <c r="M983" i="1"/>
  <c r="M986" i="1"/>
  <c r="K983" i="1"/>
  <c r="K986" i="1"/>
  <c r="L983" i="1"/>
  <c r="J985" i="1"/>
  <c r="M978" i="1"/>
  <c r="M981" i="1"/>
  <c r="K978" i="1"/>
  <c r="K981" i="1"/>
  <c r="L978" i="1"/>
  <c r="J980" i="1"/>
  <c r="M973" i="1"/>
  <c r="M976" i="1"/>
  <c r="K973" i="1"/>
  <c r="K976" i="1"/>
  <c r="L973" i="1"/>
  <c r="J975" i="1"/>
  <c r="M968" i="1"/>
  <c r="M971" i="1"/>
  <c r="K968" i="1"/>
  <c r="K971" i="1"/>
  <c r="L968" i="1"/>
  <c r="J970" i="1"/>
  <c r="M963" i="1"/>
  <c r="M966" i="1"/>
  <c r="K963" i="1"/>
  <c r="K966" i="1"/>
  <c r="L963" i="1"/>
  <c r="J965" i="1"/>
  <c r="M958" i="1"/>
  <c r="M961" i="1"/>
  <c r="K958" i="1"/>
  <c r="K961" i="1"/>
  <c r="L958" i="1"/>
  <c r="J960" i="1"/>
  <c r="M953" i="1"/>
  <c r="M956" i="1"/>
  <c r="K953" i="1"/>
  <c r="K956" i="1"/>
  <c r="L953" i="1"/>
  <c r="J955" i="1"/>
  <c r="M948" i="1"/>
  <c r="M951" i="1"/>
  <c r="K948" i="1"/>
  <c r="K951" i="1"/>
  <c r="L948" i="1"/>
  <c r="J950" i="1"/>
  <c r="M856" i="1"/>
  <c r="M945" i="1"/>
  <c r="K856" i="1"/>
  <c r="L856" i="1"/>
  <c r="L945" i="1"/>
  <c r="M939" i="1"/>
  <c r="M943" i="1"/>
  <c r="K939" i="1"/>
  <c r="K943" i="1"/>
  <c r="L939" i="1"/>
  <c r="J942" i="1"/>
  <c r="J941" i="1"/>
  <c r="M933" i="1"/>
  <c r="M937" i="1"/>
  <c r="K933" i="1"/>
  <c r="K937" i="1"/>
  <c r="L933" i="1"/>
  <c r="J936" i="1"/>
  <c r="J935" i="1"/>
  <c r="M928" i="1"/>
  <c r="M931" i="1"/>
  <c r="K928" i="1"/>
  <c r="K931" i="1"/>
  <c r="L928" i="1"/>
  <c r="J930" i="1"/>
  <c r="M923" i="1"/>
  <c r="M926" i="1"/>
  <c r="K923" i="1"/>
  <c r="K926" i="1"/>
  <c r="L923" i="1"/>
  <c r="J925" i="1"/>
  <c r="M916" i="1"/>
  <c r="M921" i="1"/>
  <c r="K916" i="1"/>
  <c r="K921" i="1"/>
  <c r="L916" i="1"/>
  <c r="J920" i="1"/>
  <c r="J919" i="1"/>
  <c r="J918" i="1"/>
  <c r="M909" i="1"/>
  <c r="M914" i="1"/>
  <c r="K909" i="1"/>
  <c r="K914" i="1"/>
  <c r="L909" i="1"/>
  <c r="J913" i="1"/>
  <c r="J912" i="1"/>
  <c r="J911" i="1"/>
  <c r="M903" i="1"/>
  <c r="M907" i="1"/>
  <c r="K903" i="1"/>
  <c r="K907" i="1"/>
  <c r="L903" i="1"/>
  <c r="J906" i="1"/>
  <c r="J905" i="1"/>
  <c r="M894" i="1"/>
  <c r="M901" i="1"/>
  <c r="K894" i="1"/>
  <c r="K901" i="1"/>
  <c r="L894" i="1"/>
  <c r="J900" i="1"/>
  <c r="J899" i="1"/>
  <c r="J898" i="1"/>
  <c r="J897" i="1"/>
  <c r="J896" i="1"/>
  <c r="M883" i="1"/>
  <c r="M892" i="1"/>
  <c r="K883" i="1"/>
  <c r="K892" i="1"/>
  <c r="L883" i="1"/>
  <c r="J891" i="1"/>
  <c r="J890" i="1"/>
  <c r="J889" i="1"/>
  <c r="J888" i="1"/>
  <c r="J887" i="1"/>
  <c r="J886" i="1"/>
  <c r="J885" i="1"/>
  <c r="M868" i="1"/>
  <c r="M881" i="1"/>
  <c r="K868" i="1"/>
  <c r="K881" i="1"/>
  <c r="L868" i="1"/>
  <c r="J880" i="1"/>
  <c r="J879" i="1"/>
  <c r="J878" i="1"/>
  <c r="J877" i="1"/>
  <c r="J876" i="1"/>
  <c r="J875" i="1"/>
  <c r="J874" i="1"/>
  <c r="J873" i="1"/>
  <c r="J872" i="1"/>
  <c r="J871" i="1"/>
  <c r="J870" i="1"/>
  <c r="M857" i="1"/>
  <c r="M866" i="1"/>
  <c r="K857" i="1"/>
  <c r="K866" i="1"/>
  <c r="L857" i="1"/>
  <c r="J865" i="1"/>
  <c r="J864" i="1"/>
  <c r="J863" i="1"/>
  <c r="J862" i="1"/>
  <c r="J861" i="1"/>
  <c r="J860" i="1"/>
  <c r="J859" i="1"/>
  <c r="M677" i="1"/>
  <c r="M854" i="1"/>
  <c r="K677" i="1"/>
  <c r="L677" i="1"/>
  <c r="L854" i="1"/>
  <c r="M806" i="1"/>
  <c r="M852" i="1"/>
  <c r="K806" i="1"/>
  <c r="L806" i="1"/>
  <c r="L852" i="1"/>
  <c r="M847" i="1"/>
  <c r="M850" i="1"/>
  <c r="K847" i="1"/>
  <c r="K850" i="1"/>
  <c r="L847" i="1"/>
  <c r="J849" i="1"/>
  <c r="M841" i="1"/>
  <c r="M845" i="1"/>
  <c r="K841" i="1"/>
  <c r="K845" i="1"/>
  <c r="L841" i="1"/>
  <c r="J844" i="1"/>
  <c r="J843" i="1"/>
  <c r="M835" i="1"/>
  <c r="M839" i="1"/>
  <c r="K835" i="1"/>
  <c r="K839" i="1"/>
  <c r="L835" i="1"/>
  <c r="J838" i="1"/>
  <c r="J837" i="1"/>
  <c r="M827" i="1"/>
  <c r="M833" i="1"/>
  <c r="K827" i="1"/>
  <c r="K833" i="1"/>
  <c r="L827" i="1"/>
  <c r="J832" i="1"/>
  <c r="J831" i="1"/>
  <c r="J830" i="1"/>
  <c r="J829" i="1"/>
  <c r="M817" i="1"/>
  <c r="M825" i="1"/>
  <c r="K817" i="1"/>
  <c r="K825" i="1"/>
  <c r="L817" i="1"/>
  <c r="J824" i="1"/>
  <c r="J823" i="1"/>
  <c r="J822" i="1"/>
  <c r="J821" i="1"/>
  <c r="J820" i="1"/>
  <c r="J819" i="1"/>
  <c r="M807" i="1"/>
  <c r="M815" i="1"/>
  <c r="K807" i="1"/>
  <c r="K815" i="1"/>
  <c r="L807" i="1"/>
  <c r="J814" i="1"/>
  <c r="J813" i="1"/>
  <c r="J812" i="1"/>
  <c r="J811" i="1"/>
  <c r="J810" i="1"/>
  <c r="J809" i="1"/>
  <c r="M792" i="1"/>
  <c r="M804" i="1"/>
  <c r="K792" i="1"/>
  <c r="L792" i="1"/>
  <c r="L804" i="1"/>
  <c r="M793" i="1"/>
  <c r="M802" i="1"/>
  <c r="K793" i="1"/>
  <c r="K802" i="1"/>
  <c r="L793" i="1"/>
  <c r="J801" i="1"/>
  <c r="J800" i="1"/>
  <c r="J799" i="1"/>
  <c r="J798" i="1"/>
  <c r="J797" i="1"/>
  <c r="J796" i="1"/>
  <c r="J795" i="1"/>
  <c r="M692" i="1"/>
  <c r="M790" i="1"/>
  <c r="K692" i="1"/>
  <c r="L692" i="1"/>
  <c r="L790" i="1"/>
  <c r="M767" i="1"/>
  <c r="M788" i="1"/>
  <c r="K767" i="1"/>
  <c r="L767" i="1"/>
  <c r="L788" i="1"/>
  <c r="M783" i="1"/>
  <c r="M786" i="1"/>
  <c r="K783" i="1"/>
  <c r="K786" i="1"/>
  <c r="L783" i="1"/>
  <c r="J785" i="1"/>
  <c r="M778" i="1"/>
  <c r="M781" i="1"/>
  <c r="K778" i="1"/>
  <c r="K781" i="1"/>
  <c r="L778" i="1"/>
  <c r="J780" i="1"/>
  <c r="M773" i="1"/>
  <c r="M776" i="1"/>
  <c r="K773" i="1"/>
  <c r="K776" i="1"/>
  <c r="L773" i="1"/>
  <c r="J775" i="1"/>
  <c r="M768" i="1"/>
  <c r="M771" i="1"/>
  <c r="K768" i="1"/>
  <c r="K771" i="1"/>
  <c r="L768" i="1"/>
  <c r="J770" i="1"/>
  <c r="M754" i="1"/>
  <c r="M765" i="1"/>
  <c r="K754" i="1"/>
  <c r="L754" i="1"/>
  <c r="L765" i="1"/>
  <c r="M760" i="1"/>
  <c r="M763" i="1"/>
  <c r="K760" i="1"/>
  <c r="K763" i="1"/>
  <c r="L760" i="1"/>
  <c r="J762" i="1"/>
  <c r="M755" i="1"/>
  <c r="M758" i="1"/>
  <c r="K755" i="1"/>
  <c r="K758" i="1"/>
  <c r="L755" i="1"/>
  <c r="J757" i="1"/>
  <c r="M740" i="1"/>
  <c r="M752" i="1"/>
  <c r="K740" i="1"/>
  <c r="L740" i="1"/>
  <c r="L752" i="1"/>
  <c r="M747" i="1"/>
  <c r="M750" i="1"/>
  <c r="K747" i="1"/>
  <c r="K750" i="1"/>
  <c r="L747" i="1"/>
  <c r="J749" i="1"/>
  <c r="M742" i="1"/>
  <c r="M745" i="1"/>
  <c r="K742" i="1"/>
  <c r="K745" i="1"/>
  <c r="L742" i="1"/>
  <c r="J744" i="1"/>
  <c r="M727" i="1"/>
  <c r="M738" i="1"/>
  <c r="K727" i="1"/>
  <c r="L727" i="1"/>
  <c r="L738" i="1"/>
  <c r="M733" i="1"/>
  <c r="M736" i="1"/>
  <c r="K733" i="1"/>
  <c r="K736" i="1"/>
  <c r="L733" i="1"/>
  <c r="J735" i="1"/>
  <c r="M728" i="1"/>
  <c r="M731" i="1"/>
  <c r="K728" i="1"/>
  <c r="K731" i="1"/>
  <c r="L728" i="1"/>
  <c r="J730" i="1"/>
  <c r="M719" i="1"/>
  <c r="M725" i="1"/>
  <c r="K719" i="1"/>
  <c r="L719" i="1"/>
  <c r="L725" i="1"/>
  <c r="M720" i="1"/>
  <c r="M723" i="1"/>
  <c r="K720" i="1"/>
  <c r="K723" i="1"/>
  <c r="L720" i="1"/>
  <c r="J722" i="1"/>
  <c r="M701" i="1"/>
  <c r="M717" i="1"/>
  <c r="K701" i="1"/>
  <c r="L701" i="1"/>
  <c r="L717" i="1"/>
  <c r="M712" i="1"/>
  <c r="M715" i="1"/>
  <c r="K712" i="1"/>
  <c r="K715" i="1"/>
  <c r="L712" i="1"/>
  <c r="J714" i="1"/>
  <c r="M707" i="1"/>
  <c r="M710" i="1"/>
  <c r="K707" i="1"/>
  <c r="K710" i="1"/>
  <c r="L707" i="1"/>
  <c r="J709" i="1"/>
  <c r="M702" i="1"/>
  <c r="M705" i="1"/>
  <c r="K702" i="1"/>
  <c r="K705" i="1"/>
  <c r="L702" i="1"/>
  <c r="J704" i="1"/>
  <c r="M693" i="1"/>
  <c r="M699" i="1"/>
  <c r="K693" i="1"/>
  <c r="L693" i="1"/>
  <c r="L699" i="1"/>
  <c r="M694" i="1"/>
  <c r="M697" i="1"/>
  <c r="K694" i="1"/>
  <c r="K697" i="1"/>
  <c r="L694" i="1"/>
  <c r="J696" i="1"/>
  <c r="M678" i="1"/>
  <c r="M690" i="1"/>
  <c r="K678" i="1"/>
  <c r="L678" i="1"/>
  <c r="L690" i="1"/>
  <c r="M685" i="1"/>
  <c r="M688" i="1"/>
  <c r="K685" i="1"/>
  <c r="K688" i="1"/>
  <c r="L685" i="1"/>
  <c r="J687" i="1"/>
  <c r="M679" i="1"/>
  <c r="M683" i="1"/>
  <c r="K679" i="1"/>
  <c r="K683" i="1"/>
  <c r="L679" i="1"/>
  <c r="J682" i="1"/>
  <c r="J681" i="1"/>
  <c r="M570" i="1"/>
  <c r="M675" i="1"/>
  <c r="K570" i="1"/>
  <c r="L570" i="1"/>
  <c r="L675" i="1"/>
  <c r="M571" i="1"/>
  <c r="M673" i="1"/>
  <c r="K571" i="1"/>
  <c r="L571" i="1"/>
  <c r="L673" i="1"/>
  <c r="M668" i="1"/>
  <c r="M671" i="1"/>
  <c r="K668" i="1"/>
  <c r="K671" i="1"/>
  <c r="L668" i="1"/>
  <c r="J670" i="1"/>
  <c r="M662" i="1"/>
  <c r="M666" i="1"/>
  <c r="K662" i="1"/>
  <c r="K666" i="1"/>
  <c r="L662" i="1"/>
  <c r="J665" i="1"/>
  <c r="J664" i="1"/>
  <c r="M656" i="1"/>
  <c r="M660" i="1"/>
  <c r="K656" i="1"/>
  <c r="K660" i="1"/>
  <c r="L656" i="1"/>
  <c r="J659" i="1"/>
  <c r="J658" i="1"/>
  <c r="M650" i="1"/>
  <c r="M654" i="1"/>
  <c r="K650" i="1"/>
  <c r="K654" i="1"/>
  <c r="L650" i="1"/>
  <c r="J653" i="1"/>
  <c r="J652" i="1"/>
  <c r="M649" i="1"/>
  <c r="M647" i="1"/>
  <c r="M642" i="1"/>
  <c r="M645" i="1"/>
  <c r="K642" i="1"/>
  <c r="K645" i="1"/>
  <c r="L642" i="1"/>
  <c r="J644" i="1"/>
  <c r="M637" i="1"/>
  <c r="M640" i="1"/>
  <c r="K637" i="1"/>
  <c r="K640" i="1"/>
  <c r="L637" i="1"/>
  <c r="J639" i="1"/>
  <c r="M631" i="1"/>
  <c r="M635" i="1"/>
  <c r="K631" i="1"/>
  <c r="K635" i="1"/>
  <c r="L631" i="1"/>
  <c r="J634" i="1"/>
  <c r="J633" i="1"/>
  <c r="M626" i="1"/>
  <c r="M629" i="1"/>
  <c r="K626" i="1"/>
  <c r="K629" i="1"/>
  <c r="L626" i="1"/>
  <c r="J628" i="1"/>
  <c r="M621" i="1"/>
  <c r="M624" i="1"/>
  <c r="K621" i="1"/>
  <c r="K624" i="1"/>
  <c r="L621" i="1"/>
  <c r="J623" i="1"/>
  <c r="M614" i="1"/>
  <c r="M619" i="1"/>
  <c r="K614" i="1"/>
  <c r="K619" i="1"/>
  <c r="L614" i="1"/>
  <c r="J618" i="1"/>
  <c r="J617" i="1"/>
  <c r="J616" i="1"/>
  <c r="M609" i="1"/>
  <c r="M612" i="1"/>
  <c r="K609" i="1"/>
  <c r="K612" i="1"/>
  <c r="L609" i="1"/>
  <c r="J611" i="1"/>
  <c r="M607" i="1"/>
  <c r="M602" i="1"/>
  <c r="M605" i="1"/>
  <c r="K602" i="1"/>
  <c r="K605" i="1"/>
  <c r="L602" i="1"/>
  <c r="J604" i="1"/>
  <c r="M597" i="1"/>
  <c r="M600" i="1"/>
  <c r="K597" i="1"/>
  <c r="K600" i="1"/>
  <c r="L597" i="1"/>
  <c r="J599" i="1"/>
  <c r="M591" i="1"/>
  <c r="M595" i="1"/>
  <c r="K591" i="1"/>
  <c r="K595" i="1"/>
  <c r="L591" i="1"/>
  <c r="J594" i="1"/>
  <c r="J593" i="1"/>
  <c r="M586" i="1"/>
  <c r="M589" i="1"/>
  <c r="K586" i="1"/>
  <c r="K589" i="1"/>
  <c r="L586" i="1"/>
  <c r="J588" i="1"/>
  <c r="M577" i="1"/>
  <c r="M584" i="1"/>
  <c r="K577" i="1"/>
  <c r="K584" i="1"/>
  <c r="L577" i="1"/>
  <c r="J583" i="1"/>
  <c r="J582" i="1"/>
  <c r="J581" i="1"/>
  <c r="J580" i="1"/>
  <c r="J579" i="1"/>
  <c r="M572" i="1"/>
  <c r="M575" i="1"/>
  <c r="K572" i="1"/>
  <c r="K575" i="1"/>
  <c r="L572" i="1"/>
  <c r="J574" i="1"/>
  <c r="M553" i="1"/>
  <c r="M568" i="1"/>
  <c r="K553" i="1"/>
  <c r="L553" i="1"/>
  <c r="L568" i="1"/>
  <c r="M561" i="1"/>
  <c r="M566" i="1"/>
  <c r="K561" i="1"/>
  <c r="K566" i="1"/>
  <c r="L561" i="1"/>
  <c r="J565" i="1"/>
  <c r="J564" i="1"/>
  <c r="J563" i="1"/>
  <c r="M554" i="1"/>
  <c r="M559" i="1"/>
  <c r="K554" i="1"/>
  <c r="K559" i="1"/>
  <c r="L554" i="1"/>
  <c r="J558" i="1"/>
  <c r="J557" i="1"/>
  <c r="J556" i="1"/>
  <c r="M413" i="1"/>
  <c r="M551" i="1"/>
  <c r="K413" i="1"/>
  <c r="L413" i="1"/>
  <c r="L551" i="1"/>
  <c r="M543" i="1"/>
  <c r="M549" i="1"/>
  <c r="K543" i="1"/>
  <c r="K549" i="1"/>
  <c r="L543" i="1"/>
  <c r="J548" i="1"/>
  <c r="J547" i="1"/>
  <c r="J546" i="1"/>
  <c r="J545" i="1"/>
  <c r="M538" i="1"/>
  <c r="M541" i="1"/>
  <c r="K538" i="1"/>
  <c r="K541" i="1"/>
  <c r="L538" i="1"/>
  <c r="J540" i="1"/>
  <c r="M533" i="1"/>
  <c r="M536" i="1"/>
  <c r="K533" i="1"/>
  <c r="K536" i="1"/>
  <c r="L533" i="1"/>
  <c r="J535" i="1"/>
  <c r="M528" i="1"/>
  <c r="M531" i="1"/>
  <c r="K528" i="1"/>
  <c r="K531" i="1"/>
  <c r="L528" i="1"/>
  <c r="J530" i="1"/>
  <c r="M523" i="1"/>
  <c r="M526" i="1"/>
  <c r="K523" i="1"/>
  <c r="K526" i="1"/>
  <c r="L523" i="1"/>
  <c r="J525" i="1"/>
  <c r="M518" i="1"/>
  <c r="M521" i="1"/>
  <c r="K518" i="1"/>
  <c r="K521" i="1"/>
  <c r="L518" i="1"/>
  <c r="J520" i="1"/>
  <c r="M516" i="1"/>
  <c r="M511" i="1"/>
  <c r="M514" i="1"/>
  <c r="K511" i="1"/>
  <c r="K514" i="1"/>
  <c r="L511" i="1"/>
  <c r="J513" i="1"/>
  <c r="M506" i="1"/>
  <c r="M509" i="1"/>
  <c r="K506" i="1"/>
  <c r="K509" i="1"/>
  <c r="L506" i="1"/>
  <c r="J508" i="1"/>
  <c r="M501" i="1"/>
  <c r="M504" i="1"/>
  <c r="K501" i="1"/>
  <c r="K504" i="1"/>
  <c r="L501" i="1"/>
  <c r="J503" i="1"/>
  <c r="M496" i="1"/>
  <c r="M499" i="1"/>
  <c r="K496" i="1"/>
  <c r="K499" i="1"/>
  <c r="L496" i="1"/>
  <c r="J498" i="1"/>
  <c r="M491" i="1"/>
  <c r="M494" i="1"/>
  <c r="K491" i="1"/>
  <c r="K494" i="1"/>
  <c r="L491" i="1"/>
  <c r="J493" i="1"/>
  <c r="M486" i="1"/>
  <c r="M489" i="1"/>
  <c r="K486" i="1"/>
  <c r="K489" i="1"/>
  <c r="L486" i="1"/>
  <c r="J488" i="1"/>
  <c r="M481" i="1"/>
  <c r="M484" i="1"/>
  <c r="K481" i="1"/>
  <c r="K484" i="1"/>
  <c r="L481" i="1"/>
  <c r="J483" i="1"/>
  <c r="M474" i="1"/>
  <c r="M479" i="1"/>
  <c r="K474" i="1"/>
  <c r="K479" i="1"/>
  <c r="L474" i="1"/>
  <c r="J478" i="1"/>
  <c r="J477" i="1"/>
  <c r="J476" i="1"/>
  <c r="M469" i="1"/>
  <c r="M472" i="1"/>
  <c r="K469" i="1"/>
  <c r="K472" i="1"/>
  <c r="L469" i="1"/>
  <c r="J471" i="1"/>
  <c r="M464" i="1"/>
  <c r="M467" i="1"/>
  <c r="K464" i="1"/>
  <c r="K467" i="1"/>
  <c r="L464" i="1"/>
  <c r="J466" i="1"/>
  <c r="M456" i="1"/>
  <c r="M462" i="1"/>
  <c r="K456" i="1"/>
  <c r="K462" i="1"/>
  <c r="L456" i="1"/>
  <c r="J461" i="1"/>
  <c r="J460" i="1"/>
  <c r="J459" i="1"/>
  <c r="J458" i="1"/>
  <c r="M447" i="1"/>
  <c r="M454" i="1"/>
  <c r="K447" i="1"/>
  <c r="K454" i="1"/>
  <c r="L447" i="1"/>
  <c r="J453" i="1"/>
  <c r="J452" i="1"/>
  <c r="J451" i="1"/>
  <c r="J450" i="1"/>
  <c r="J449" i="1"/>
  <c r="M436" i="1"/>
  <c r="M445" i="1"/>
  <c r="K436" i="1"/>
  <c r="K445" i="1"/>
  <c r="L436" i="1"/>
  <c r="J444" i="1"/>
  <c r="J443" i="1"/>
  <c r="J442" i="1"/>
  <c r="J441" i="1"/>
  <c r="J440" i="1"/>
  <c r="J439" i="1"/>
  <c r="J438" i="1"/>
  <c r="M425" i="1"/>
  <c r="M434" i="1"/>
  <c r="K425" i="1"/>
  <c r="K434" i="1"/>
  <c r="L425" i="1"/>
  <c r="J433" i="1"/>
  <c r="J432" i="1"/>
  <c r="J431" i="1"/>
  <c r="J430" i="1"/>
  <c r="J429" i="1"/>
  <c r="J428" i="1"/>
  <c r="J427" i="1"/>
  <c r="M414" i="1"/>
  <c r="M423" i="1"/>
  <c r="K414" i="1"/>
  <c r="K423" i="1"/>
  <c r="L414" i="1"/>
  <c r="J422" i="1"/>
  <c r="J421" i="1"/>
  <c r="J420" i="1"/>
  <c r="J419" i="1"/>
  <c r="J418" i="1"/>
  <c r="J417" i="1"/>
  <c r="J416" i="1"/>
  <c r="M252" i="1"/>
  <c r="M411" i="1"/>
  <c r="K252" i="1"/>
  <c r="L252" i="1"/>
  <c r="L411" i="1"/>
  <c r="M406" i="1"/>
  <c r="M409" i="1"/>
  <c r="K406" i="1"/>
  <c r="K409" i="1"/>
  <c r="L406" i="1"/>
  <c r="J408" i="1"/>
  <c r="M401" i="1"/>
  <c r="M404" i="1"/>
  <c r="K401" i="1"/>
  <c r="K404" i="1"/>
  <c r="L401" i="1"/>
  <c r="J403" i="1"/>
  <c r="M396" i="1"/>
  <c r="M399" i="1"/>
  <c r="K396" i="1"/>
  <c r="K399" i="1"/>
  <c r="L396" i="1"/>
  <c r="J398" i="1"/>
  <c r="M391" i="1"/>
  <c r="M394" i="1"/>
  <c r="K391" i="1"/>
  <c r="K394" i="1"/>
  <c r="L391" i="1"/>
  <c r="J393" i="1"/>
  <c r="M386" i="1"/>
  <c r="M389" i="1"/>
  <c r="K386" i="1"/>
  <c r="K389" i="1"/>
  <c r="L386" i="1"/>
  <c r="J388" i="1"/>
  <c r="M380" i="1"/>
  <c r="M384" i="1"/>
  <c r="K380" i="1"/>
  <c r="K384" i="1"/>
  <c r="L380" i="1"/>
  <c r="J383" i="1"/>
  <c r="J382" i="1"/>
  <c r="M375" i="1"/>
  <c r="M378" i="1"/>
  <c r="K375" i="1"/>
  <c r="K378" i="1"/>
  <c r="L375" i="1"/>
  <c r="J377" i="1"/>
  <c r="M370" i="1"/>
  <c r="M373" i="1"/>
  <c r="K370" i="1"/>
  <c r="K373" i="1"/>
  <c r="L370" i="1"/>
  <c r="J372" i="1"/>
  <c r="M364" i="1"/>
  <c r="M368" i="1"/>
  <c r="K364" i="1"/>
  <c r="K368" i="1"/>
  <c r="L364" i="1"/>
  <c r="J367" i="1"/>
  <c r="J366" i="1"/>
  <c r="M358" i="1"/>
  <c r="M362" i="1"/>
  <c r="K358" i="1"/>
  <c r="K362" i="1"/>
  <c r="L358" i="1"/>
  <c r="J361" i="1"/>
  <c r="J360" i="1"/>
  <c r="M352" i="1"/>
  <c r="M356" i="1"/>
  <c r="K352" i="1"/>
  <c r="K356" i="1"/>
  <c r="L352" i="1"/>
  <c r="J355" i="1"/>
  <c r="J354" i="1"/>
  <c r="M346" i="1"/>
  <c r="M350" i="1"/>
  <c r="K346" i="1"/>
  <c r="K350" i="1"/>
  <c r="L346" i="1"/>
  <c r="J349" i="1"/>
  <c r="J348" i="1"/>
  <c r="M340" i="1"/>
  <c r="M344" i="1"/>
  <c r="K340" i="1"/>
  <c r="K344" i="1"/>
  <c r="L340" i="1"/>
  <c r="J343" i="1"/>
  <c r="J342" i="1"/>
  <c r="M334" i="1"/>
  <c r="M338" i="1"/>
  <c r="K334" i="1"/>
  <c r="K338" i="1"/>
  <c r="L334" i="1"/>
  <c r="J337" i="1"/>
  <c r="J336" i="1"/>
  <c r="M328" i="1"/>
  <c r="M332" i="1"/>
  <c r="K328" i="1"/>
  <c r="K332" i="1"/>
  <c r="L328" i="1"/>
  <c r="J331" i="1"/>
  <c r="J330" i="1"/>
  <c r="M319" i="1"/>
  <c r="M326" i="1"/>
  <c r="K319" i="1"/>
  <c r="K326" i="1"/>
  <c r="L319" i="1"/>
  <c r="J325" i="1"/>
  <c r="J324" i="1"/>
  <c r="J323" i="1"/>
  <c r="J322" i="1"/>
  <c r="J321" i="1"/>
  <c r="M314" i="1"/>
  <c r="M317" i="1"/>
  <c r="K314" i="1"/>
  <c r="K317" i="1"/>
  <c r="L314" i="1"/>
  <c r="J316" i="1"/>
  <c r="M309" i="1"/>
  <c r="M312" i="1"/>
  <c r="K309" i="1"/>
  <c r="K312" i="1"/>
  <c r="L309" i="1"/>
  <c r="J311" i="1"/>
  <c r="M303" i="1"/>
  <c r="M307" i="1"/>
  <c r="K303" i="1"/>
  <c r="K307" i="1"/>
  <c r="L303" i="1"/>
  <c r="J306" i="1"/>
  <c r="J305" i="1"/>
  <c r="M296" i="1"/>
  <c r="M301" i="1"/>
  <c r="K296" i="1"/>
  <c r="K301" i="1"/>
  <c r="L296" i="1"/>
  <c r="J300" i="1"/>
  <c r="J299" i="1"/>
  <c r="J298" i="1"/>
  <c r="M285" i="1"/>
  <c r="M294" i="1"/>
  <c r="K285" i="1"/>
  <c r="K294" i="1"/>
  <c r="L285" i="1"/>
  <c r="J293" i="1"/>
  <c r="J292" i="1"/>
  <c r="J291" i="1"/>
  <c r="J290" i="1"/>
  <c r="J289" i="1"/>
  <c r="J288" i="1"/>
  <c r="J287" i="1"/>
  <c r="M269" i="1"/>
  <c r="M283" i="1"/>
  <c r="K269" i="1"/>
  <c r="K283" i="1"/>
  <c r="L269" i="1"/>
  <c r="J282" i="1"/>
  <c r="J281" i="1"/>
  <c r="J280" i="1"/>
  <c r="J279" i="1"/>
  <c r="J278" i="1"/>
  <c r="J277" i="1"/>
  <c r="J276" i="1"/>
  <c r="J275" i="1"/>
  <c r="J274" i="1"/>
  <c r="J273" i="1"/>
  <c r="J272" i="1"/>
  <c r="J271" i="1"/>
  <c r="M253" i="1"/>
  <c r="M267" i="1"/>
  <c r="K253" i="1"/>
  <c r="K267" i="1"/>
  <c r="L253" i="1"/>
  <c r="J266" i="1"/>
  <c r="J265" i="1"/>
  <c r="J264" i="1"/>
  <c r="J263" i="1"/>
  <c r="J262" i="1"/>
  <c r="J261" i="1"/>
  <c r="J260" i="1"/>
  <c r="J259" i="1"/>
  <c r="J258" i="1"/>
  <c r="J257" i="1"/>
  <c r="J256" i="1"/>
  <c r="J255" i="1"/>
  <c r="M141" i="1"/>
  <c r="M250" i="1"/>
  <c r="K141" i="1"/>
  <c r="L141" i="1"/>
  <c r="L250" i="1"/>
  <c r="M245" i="1"/>
  <c r="M248" i="1"/>
  <c r="K245" i="1"/>
  <c r="K248" i="1"/>
  <c r="L245" i="1"/>
  <c r="J247" i="1"/>
  <c r="M240" i="1"/>
  <c r="M243" i="1"/>
  <c r="K240" i="1"/>
  <c r="K243" i="1"/>
  <c r="L240" i="1"/>
  <c r="J242" i="1"/>
  <c r="M234" i="1"/>
  <c r="M238" i="1"/>
  <c r="K234" i="1"/>
  <c r="K238" i="1"/>
  <c r="L234" i="1"/>
  <c r="J237" i="1"/>
  <c r="J236" i="1"/>
  <c r="M228" i="1"/>
  <c r="M232" i="1"/>
  <c r="K228" i="1"/>
  <c r="K232" i="1"/>
  <c r="L228" i="1"/>
  <c r="J231" i="1"/>
  <c r="J230" i="1"/>
  <c r="M223" i="1"/>
  <c r="M226" i="1"/>
  <c r="K223" i="1"/>
  <c r="K226" i="1"/>
  <c r="L223" i="1"/>
  <c r="J225" i="1"/>
  <c r="M221" i="1"/>
  <c r="M215" i="1"/>
  <c r="M219" i="1"/>
  <c r="K215" i="1"/>
  <c r="K219" i="1"/>
  <c r="L215" i="1"/>
  <c r="J218" i="1"/>
  <c r="J217" i="1"/>
  <c r="M210" i="1"/>
  <c r="M213" i="1"/>
  <c r="K210" i="1"/>
  <c r="K213" i="1"/>
  <c r="L210" i="1"/>
  <c r="J212" i="1"/>
  <c r="M205" i="1"/>
  <c r="M208" i="1"/>
  <c r="K205" i="1"/>
  <c r="K208" i="1"/>
  <c r="L205" i="1"/>
  <c r="J207" i="1"/>
  <c r="M200" i="1"/>
  <c r="M203" i="1"/>
  <c r="K200" i="1"/>
  <c r="K203" i="1"/>
  <c r="L200" i="1"/>
  <c r="J202" i="1"/>
  <c r="M195" i="1"/>
  <c r="M198" i="1"/>
  <c r="K195" i="1"/>
  <c r="K198" i="1"/>
  <c r="L195" i="1"/>
  <c r="J197" i="1"/>
  <c r="M190" i="1"/>
  <c r="M193" i="1"/>
  <c r="K190" i="1"/>
  <c r="K193" i="1"/>
  <c r="L190" i="1"/>
  <c r="J192" i="1"/>
  <c r="M183" i="1"/>
  <c r="M188" i="1"/>
  <c r="K183" i="1"/>
  <c r="K188" i="1"/>
  <c r="L183" i="1"/>
  <c r="J187" i="1"/>
  <c r="J186" i="1"/>
  <c r="J185" i="1"/>
  <c r="M178" i="1"/>
  <c r="M181" i="1"/>
  <c r="K178" i="1"/>
  <c r="K181" i="1"/>
  <c r="L178" i="1"/>
  <c r="J180" i="1"/>
  <c r="M171" i="1"/>
  <c r="M176" i="1"/>
  <c r="K171" i="1"/>
  <c r="K176" i="1"/>
  <c r="L171" i="1"/>
  <c r="J175" i="1"/>
  <c r="J174" i="1"/>
  <c r="J173" i="1"/>
  <c r="M163" i="1"/>
  <c r="M169" i="1"/>
  <c r="K163" i="1"/>
  <c r="K169" i="1"/>
  <c r="L163" i="1"/>
  <c r="J168" i="1"/>
  <c r="J167" i="1"/>
  <c r="J166" i="1"/>
  <c r="J165" i="1"/>
  <c r="M153" i="1"/>
  <c r="M161" i="1"/>
  <c r="K153" i="1"/>
  <c r="K161" i="1"/>
  <c r="L153" i="1"/>
  <c r="J160" i="1"/>
  <c r="J159" i="1"/>
  <c r="J158" i="1"/>
  <c r="J157" i="1"/>
  <c r="J156" i="1"/>
  <c r="J155" i="1"/>
  <c r="M143" i="1"/>
  <c r="M151" i="1"/>
  <c r="K143" i="1"/>
  <c r="K151" i="1"/>
  <c r="L143" i="1"/>
  <c r="J150" i="1"/>
  <c r="J149" i="1"/>
  <c r="J148" i="1"/>
  <c r="J147" i="1"/>
  <c r="J146" i="1"/>
  <c r="J145" i="1"/>
  <c r="M97" i="1"/>
  <c r="M139" i="1"/>
  <c r="K97" i="1"/>
  <c r="L97" i="1"/>
  <c r="L139" i="1"/>
  <c r="M134" i="1"/>
  <c r="M137" i="1"/>
  <c r="K134" i="1"/>
  <c r="K137" i="1"/>
  <c r="L134" i="1"/>
  <c r="J136" i="1"/>
  <c r="M127" i="1"/>
  <c r="M132" i="1"/>
  <c r="K127" i="1"/>
  <c r="K132" i="1"/>
  <c r="L127" i="1"/>
  <c r="J131" i="1"/>
  <c r="J130" i="1"/>
  <c r="J129" i="1"/>
  <c r="M117" i="1"/>
  <c r="M125" i="1"/>
  <c r="K117" i="1"/>
  <c r="K125" i="1"/>
  <c r="L117" i="1"/>
  <c r="J124" i="1"/>
  <c r="J123" i="1"/>
  <c r="J122" i="1"/>
  <c r="J121" i="1"/>
  <c r="J120" i="1"/>
  <c r="J119" i="1"/>
  <c r="M110" i="1"/>
  <c r="M115" i="1"/>
  <c r="K110" i="1"/>
  <c r="K115" i="1"/>
  <c r="L110" i="1"/>
  <c r="J114" i="1"/>
  <c r="J113" i="1"/>
  <c r="J112" i="1"/>
  <c r="M98" i="1"/>
  <c r="M108" i="1"/>
  <c r="K98" i="1"/>
  <c r="K108" i="1"/>
  <c r="L98" i="1"/>
  <c r="J107" i="1"/>
  <c r="J106" i="1"/>
  <c r="J105" i="1"/>
  <c r="J104" i="1"/>
  <c r="J103" i="1"/>
  <c r="J102" i="1"/>
  <c r="J101" i="1"/>
  <c r="J100" i="1"/>
  <c r="M4" i="1"/>
  <c r="M95" i="1"/>
  <c r="K4" i="1"/>
  <c r="L4" i="1"/>
  <c r="L95" i="1"/>
  <c r="M89" i="1"/>
  <c r="M93" i="1"/>
  <c r="K89" i="1"/>
  <c r="K93" i="1"/>
  <c r="L89" i="1"/>
  <c r="J92" i="1"/>
  <c r="J91" i="1"/>
  <c r="M84" i="1"/>
  <c r="M87" i="1"/>
  <c r="K84" i="1"/>
  <c r="K87" i="1"/>
  <c r="L84" i="1"/>
  <c r="J86" i="1"/>
  <c r="M79" i="1"/>
  <c r="M82" i="1"/>
  <c r="K79" i="1"/>
  <c r="K82" i="1"/>
  <c r="L79" i="1"/>
  <c r="J81" i="1"/>
  <c r="M74" i="1"/>
  <c r="M77" i="1"/>
  <c r="K74" i="1"/>
  <c r="K77" i="1"/>
  <c r="L74" i="1"/>
  <c r="J76" i="1"/>
  <c r="M72" i="1"/>
  <c r="M67" i="1"/>
  <c r="M70" i="1"/>
  <c r="K67" i="1"/>
  <c r="K70" i="1"/>
  <c r="L67" i="1"/>
  <c r="J69" i="1"/>
  <c r="M62" i="1"/>
  <c r="M65" i="1"/>
  <c r="K62" i="1"/>
  <c r="K65" i="1"/>
  <c r="L62" i="1"/>
  <c r="J64" i="1"/>
  <c r="M54" i="1"/>
  <c r="M60" i="1"/>
  <c r="K54" i="1"/>
  <c r="K60" i="1"/>
  <c r="L54" i="1"/>
  <c r="J59" i="1"/>
  <c r="J58" i="1"/>
  <c r="J57" i="1"/>
  <c r="J56" i="1"/>
  <c r="M46" i="1"/>
  <c r="M52" i="1"/>
  <c r="K46" i="1"/>
  <c r="K52" i="1"/>
  <c r="L46" i="1"/>
  <c r="J51" i="1"/>
  <c r="J50" i="1"/>
  <c r="J49" i="1"/>
  <c r="J48" i="1"/>
  <c r="M40" i="1"/>
  <c r="M44" i="1"/>
  <c r="K40" i="1"/>
  <c r="K44" i="1"/>
  <c r="L40" i="1"/>
  <c r="J43" i="1"/>
  <c r="J42" i="1"/>
  <c r="M34" i="1"/>
  <c r="M38" i="1"/>
  <c r="K34" i="1"/>
  <c r="K38" i="1"/>
  <c r="L34" i="1"/>
  <c r="J37" i="1"/>
  <c r="J36" i="1"/>
  <c r="M28" i="1"/>
  <c r="M32" i="1"/>
  <c r="K28" i="1"/>
  <c r="K32" i="1"/>
  <c r="L28" i="1"/>
  <c r="J31" i="1"/>
  <c r="J30" i="1"/>
  <c r="M23" i="1"/>
  <c r="M26" i="1"/>
  <c r="K23" i="1"/>
  <c r="K26" i="1"/>
  <c r="L23" i="1"/>
  <c r="J25" i="1"/>
  <c r="M22" i="1"/>
  <c r="M20" i="1"/>
  <c r="M18" i="1"/>
  <c r="M16" i="1"/>
  <c r="M14" i="1"/>
  <c r="M12" i="1"/>
  <c r="M10" i="1"/>
  <c r="M8" i="1"/>
  <c r="M6" i="1"/>
  <c r="M5" i="1"/>
</calcChain>
</file>

<file path=xl/sharedStrings.xml><?xml version="1.0" encoding="utf-8"?>
<sst xmlns="http://schemas.openxmlformats.org/spreadsheetml/2006/main" count="1504" uniqueCount="845">
  <si>
    <t>FASE 1. PROYECTO URBANIZACION UE-R4 CAPARROSO</t>
  </si>
  <si>
    <t>Presupuesto</t>
  </si>
  <si>
    <t>Código</t>
  </si>
  <si>
    <t>Resumen</t>
  </si>
  <si>
    <t>ImpPres</t>
  </si>
  <si>
    <t>Nat</t>
  </si>
  <si>
    <t>Ud</t>
  </si>
  <si>
    <t>CanPres</t>
  </si>
  <si>
    <t>PrPres</t>
  </si>
  <si>
    <t>Comentario</t>
  </si>
  <si>
    <t>N</t>
  </si>
  <si>
    <t>Longitud</t>
  </si>
  <si>
    <t>Anchura</t>
  </si>
  <si>
    <t>Altura</t>
  </si>
  <si>
    <t>Parcial</t>
  </si>
  <si>
    <t xml:space="preserve">DEM00        </t>
  </si>
  <si>
    <t>DEMOLICIONES</t>
  </si>
  <si>
    <t>Capítulo</t>
  </si>
  <si>
    <t/>
  </si>
  <si>
    <t xml:space="preserve">ACT PREVIAS  </t>
  </si>
  <si>
    <t>ACTUACIONES PREVIAS:</t>
  </si>
  <si>
    <t>Partida</t>
  </si>
  <si>
    <t xml:space="preserve">DEM01        </t>
  </si>
  <si>
    <t>DESPEJE Y RETIRADA DE MOBILIARIO</t>
  </si>
  <si>
    <t>UD</t>
  </si>
  <si>
    <t xml:space="preserve">Despeje y retirada de mobiliario y demás enseres existentes por medios manuales, incluso retirada a pie de carga, sin transporte a v ertedero o planta de reciclaje y con p.p. de medios auxiliares.
</t>
  </si>
  <si>
    <t xml:space="preserve">DEM02        </t>
  </si>
  <si>
    <t>INFORME TÉCNICO PREVIO ELECTRICIDAD</t>
  </si>
  <si>
    <t xml:space="preserve">Solicitud y tramitación de informe prev io a las obras de modificación de lineas de electricidad en fachada a compañia suministradora para establecer el condicionado técnico que regirá dichas obras.
No se pueden inicear los trabajos de demolición sin este documento de condicionado técnico.
</t>
  </si>
  <si>
    <t xml:space="preserve">DEM03        </t>
  </si>
  <si>
    <t>INFORME TÉCNICO PREVIO GAS</t>
  </si>
  <si>
    <t xml:space="preserve">Solicitud y tramitación de informe prev io a las obras de modificación de lineas de gas en fachada a compañia suministradora para establecer el condicionado técnico que regirá dichas obras.
No se pueden inicear los trabajos de demolición sin este documento de condicionado técnico.
</t>
  </si>
  <si>
    <t xml:space="preserve">DEM04        </t>
  </si>
  <si>
    <t>INFORME TÉCNICO PREVIO TELEFONO</t>
  </si>
  <si>
    <t xml:space="preserve">Solicitud y tramitación de informe previo a las obras de modificación de lineas de telefono/ telecomunicaciones en fachada a compañia suministradora para establecer el condicionado técnico que regirá dichas obras.
No se pueden inicear los trabajos de demolición sin este documento de condicionado técnico.
</t>
  </si>
  <si>
    <t xml:space="preserve">DEM05        </t>
  </si>
  <si>
    <t>INFORME TÉCNICO PREVIO COLINDANTES</t>
  </si>
  <si>
    <t xml:space="preserve">Informe técnico previo al inicio de las obras para describir el estado actual de los edificios y locales colindantes al edificio que se pretende demoler. Incluso reportaje fotografico completo señalando las patologías ex istentes, a fin de dejar constancia del estado de las edificaciones previo a las obras de derribo.
No se pueden inicear los trabajos de demolición sin este documento de condicionado técnico.
</t>
  </si>
  <si>
    <t xml:space="preserve">DEM06        </t>
  </si>
  <si>
    <t>LEVANTADO INSTALACIÓN ELÉCTRICA</t>
  </si>
  <si>
    <t xml:space="preserve">Levantado de canalizaciones eléctricas de la actuación, incluso posterior recolocación en fachada conforme a condicionado técnico de la compañia suministradora en edificio existente que se mantiene, por medios manuales, incluso desmontaje previo de líneas y mecanismos, limpieza y retirada de escombros a pie de carga, sin transporte a v ertedero y con p.p. de medios auxiliares.
</t>
  </si>
  <si>
    <t xml:space="preserve">DEM07        </t>
  </si>
  <si>
    <t>LEVANTADO INSTALACIÓN DE GAS</t>
  </si>
  <si>
    <t>ud</t>
  </si>
  <si>
    <t xml:space="preserve">Levantado de tuberías de gas y fijaciones, por medios manuales,incluso posterior recolocación en fachada conformea condicionado técnico de la compañia suministradora, incluso limpieza y retirada de escombros a pie de carga, sin transporte a vertedero o planta de reciclaje, y con p.p. de desconex iones precisas de todo tipo, y medios aux iliares, sin medidas de protección colectivas.
</t>
  </si>
  <si>
    <t xml:space="preserve">DEM08        </t>
  </si>
  <si>
    <t>LEVANTADO INSTALACIÓN TELEFÓNICA</t>
  </si>
  <si>
    <t xml:space="preserve">Levantado de canalizaciones de telefonía del entorno a actuar incluso posterior recolocación en fachada conformea condicionado técnico de la compañia suministradora, por medios manuales, incluso desmontaje previo de líneas y mecanismos, limpieza y retirada de escombros a pie de carga, sin transporte a v ertedero y con p.p. de medios auxiliares.
</t>
  </si>
  <si>
    <t xml:space="preserve">DERRIBO      </t>
  </si>
  <si>
    <t>DERRIBO:</t>
  </si>
  <si>
    <t xml:space="preserve">F            </t>
  </si>
  <si>
    <t>RETIRADA CUBRICION DE FIBROCEMENTO</t>
  </si>
  <si>
    <t>M2</t>
  </si>
  <si>
    <t xml:space="preserve">Retirada de cubrición de placas onduladas de fibrocemento, incluidos caballetes, limas, canalones, remates laterales, encuentros con paramentos, etc., por medios manuales y sin aprovechamiento del material desmontado, incluso limpieza y retirada de escombros a pie de carga, sin transporte al vertedero, y con p.p. de medios auxiliares, sin medidas de protección colectivas. Se cumplirán las condiciones de manipulación y almacenamiento que le es de aplicación (Orden de 31 de octubre de 1.984, de 22 de diciembre de 1.987, de 7 de enero de 1.987, Resolución de 20 de febrero de 1.989, RD 396/2006 de 31 de marzo, etc.). Previa a la operación de desmontaje se aplicará un producto quimico desarrollado para evitar la dispersión de fibras al ambiente. Una vez retiradas las placas se empaquetarán, precintarán e identificarán mediante un anagrama internacional de producto contaminado. Se tendrá en cuenta todo lo prescrito en el presente Proyecto y en el Estudio de Gestión de Residuos de Construcción y Demolición. I/ ensayos, pruebas y prescripciones técnicas descritas en el Pliego General de Condiciones.  Incluye gestión de residuos, plan de desamiantado registrado en G.N. por empresa inscrita en RERA, cumpliendo normativa vigente en el momento de la demolición.
</t>
  </si>
  <si>
    <t>VARIOS EN CASETAS</t>
  </si>
  <si>
    <t>F</t>
  </si>
  <si>
    <t xml:space="preserve">DERR1        </t>
  </si>
  <si>
    <t>DEMOLICIÓN COMPLETA EDIFICIO A MÁQUINA</t>
  </si>
  <si>
    <t>M3</t>
  </si>
  <si>
    <t xml:space="preserve">Demolición completa de edificio, de hasta 5 m de altura, desde la rasante, por medios mecánicos y manuales, incluso limpieza y retirada de escombros a pie de carga, sin transporte al vertedero y con p.p. de medios aux iliares, sin medidas de protección colectivas. Incluso demolición y retirada de cimentaciones de edificios en toda su profundidad. Incluso riego permanente de zona a demoler para evitar levante de polvo. La ejecución de la demolicion se realizará en horario laboral, para no crear molestias de ruidos y polvo a los vecinos. Incluye gestión de residuos, refuerzos y apeos necesarios en estructuras de edificios existentes donde pudiera coincidir la línea de actuación de FASE 1.
</t>
  </si>
  <si>
    <t>DEMOLICION EDIFICACIONES</t>
  </si>
  <si>
    <t>dto. nave fase 2</t>
  </si>
  <si>
    <t>DERR1</t>
  </si>
  <si>
    <t xml:space="preserve">DERR2        </t>
  </si>
  <si>
    <t>DEMOLICIÓN SOLERA C/ MAQUINA</t>
  </si>
  <si>
    <t xml:space="preserve">Demolición de soleras de hormigón, por medios manuales y/o mecánicos,incluso limpieza y retirada de escombros a pie de carga, con carga y transporte al vertedero y con p.p. de medios auxiliares, incluso medidas de protección colectivas. Medida la superficie en proyección horizontal. Incluso riego permanente de zona a demoler para evitar levante de polvo. La ejecución de la demolicion se realizará en horario laboral, para no crear molestias de ruidos y polvo a los vecinos. Incluye gestión de residuos.
</t>
  </si>
  <si>
    <t>dto. solera fase 2</t>
  </si>
  <si>
    <t>DERR2</t>
  </si>
  <si>
    <t xml:space="preserve">DERR3        </t>
  </si>
  <si>
    <t>RETIRADA DE RELLENOS</t>
  </si>
  <si>
    <t xml:space="preserve">Retirada de rellenos inferiores bajo solera como gravas o encanchado todo uno, por medios manuales y/o mecánicos,incluso limpieza y retirada de escombros a pie de carga, incluso carga y transporte al vertedero y con p.p. de medios auxiliares, y medidas de protección colectivas. Medida la superficie en proyección horizontal. Incluso riego permanente de zona a demoler para evitar levante de polvo. La ejecución de la demolicion se realizará en horario laboral, para no crear molestias de ruidos y polvo a los vecinos. Incluye gestión de residuos.
</t>
  </si>
  <si>
    <t>DERR3</t>
  </si>
  <si>
    <t xml:space="preserve">DERR4        </t>
  </si>
  <si>
    <t>CARGA ESCOMBROS S/CAMIÓN A MAQUINA</t>
  </si>
  <si>
    <t xml:space="preserve">Carga de escombros sobre camión medio-grande, con pala cargadora, a granel, y con un peón ordinario de ayuda, sin incluir transporte, sin medidas de protección colectivas. Incluso riego permanente de zona a demoler para evitar levante de polvo. La ejecución de la demolicion se realizará en horario laboral, para no crear molestias de ruidos y polvo a los vecinos.
</t>
  </si>
  <si>
    <t>SOLERA Y RELLENOS</t>
  </si>
  <si>
    <t>DERR4</t>
  </si>
  <si>
    <t xml:space="preserve">DERR5        </t>
  </si>
  <si>
    <t>TRANSPORTE ESCOMBROS VERTEDERO S/CAMIÓN</t>
  </si>
  <si>
    <t xml:space="preserve">Transporte de escombros al vertedero autorizado, en camiones basculantes de hasta 20 t de peso, considerando ida y vuelta incluso canon de vertedero y sin incluir la carga. Incluye gestión de residuos.
</t>
  </si>
  <si>
    <t>descontar rellenos de obra</t>
  </si>
  <si>
    <t>dto. fase 2</t>
  </si>
  <si>
    <t>DERR5</t>
  </si>
  <si>
    <t xml:space="preserve">MURETE       </t>
  </si>
  <si>
    <t>DEMOLICION MURETE PERIMETRAL PARCELA</t>
  </si>
  <si>
    <t>ML</t>
  </si>
  <si>
    <t xml:space="preserve">Ml. Demolición, desescombro, carga sobre camión, porte a vertedero y canon de vertido, de muro perimetral de parcela conformado por bloque de hormigón armado, hasta una altura de 3 metros. Incluso demolición de la zapata correspondiente y refuerzos del muro. Incluso retirada de malla metálica de seguridad superior. Incluye gestión de residuos.
</t>
  </si>
  <si>
    <t>Paseo Pablo Rada</t>
  </si>
  <si>
    <t>MURETE</t>
  </si>
  <si>
    <t xml:space="preserve">E01MRL010-@  </t>
  </si>
  <si>
    <t>DEMOL. Y LEVANT. PAVIM. HORM.Y AC</t>
  </si>
  <si>
    <t>m2</t>
  </si>
  <si>
    <t xml:space="preserve">Demolición y levantado de pavimento de hormigón en masa y aceras, de 10/30 cm. de espesor, incluida p.p. de bordillo, rígola y cimientos de hormigón, incluso limpieza, retirada y carga de los productos resultantes de la excavación sobre camión para su transporte a lugar de acopio para su reutilización, o a vertedero específico, instalación de tratamiento de residuos de construcción y demolición externa a la obra, o centro de valorización o eliminación de residuos, según Estudio de Gestión de RCDs conforme al RD 105_2008. Totalmente terminado, incluso herramientas y medios auxiliares. Incluso gestiión de residuos y tasas de vertedero autorizado.
</t>
  </si>
  <si>
    <t>ACERA CALLE SOTILLO-PASEO PABLO RADA</t>
  </si>
  <si>
    <t>E01MRL010-@</t>
  </si>
  <si>
    <t xml:space="preserve">E01MRL020-@  </t>
  </si>
  <si>
    <t>DEMOL. Y LEVANT. PAVIM. DE TIERRA VIAL INTERIOR</t>
  </si>
  <si>
    <t xml:space="preserve">Demolición y levantado de pavimento de todo-uno, de 10/30 cm. de espesor, incluso limpieza, retirada y carga de los productos resultantes de la excavación sobre camión para su transporte a lugar de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incluso herramientas y medios auxiliares.
</t>
  </si>
  <si>
    <t xml:space="preserve">CAJIZ022A    </t>
  </si>
  <si>
    <t>REPARACION DE SERVICIOS AFECTADOS</t>
  </si>
  <si>
    <t xml:space="preserve">Partida alzada de abono integro para la reparación de todos los servicios afectados durante la ejecución de las obras, incluso las redes de Abastecimiento, Saneamiento de Fecales, Saneamiento de Pluviales, Riego, Gas, Alumbrado Público, Baja/Media Tensión y Telefonía/Telecomunicaciones, totalmente terminada y puesta en servicio, i/herramientas, materiales y medios auxiliares.
</t>
  </si>
  <si>
    <t>-Área de actuación</t>
  </si>
  <si>
    <t>CAJIZ022A</t>
  </si>
  <si>
    <t xml:space="preserve">U01BQ021-@   </t>
  </si>
  <si>
    <t>TALADO ÁRBOL DIÁMETRO 10-50 cm.</t>
  </si>
  <si>
    <t xml:space="preserve">Talado de árboles de diámetro 10/50 cm., troceado y apilado de los mismos en las zonas indicadas por la D. F., incluso carga de ramas y el resto de productos resultantes sobre camión para su transporte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incluso limpieza, herramientas y medios auxiliares.
</t>
  </si>
  <si>
    <t>U01BQ021-@</t>
  </si>
  <si>
    <t xml:space="preserve">U01BQ031-@   </t>
  </si>
  <si>
    <t>DESTOCONADO ÁRBOL D=10-50 cm.</t>
  </si>
  <si>
    <t xml:space="preserve">Destoconado de árboles de diámetro 10/50 cm., incluso el relleno con tierra compactada del hueco resultante, carga del tocón y el resto de productos resultantes sobre camión para su transporte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incluso limpieza, herramientas y medios auxiliares.
</t>
  </si>
  <si>
    <t>U01BQ031-@</t>
  </si>
  <si>
    <t xml:space="preserve">RED AEREA    </t>
  </si>
  <si>
    <t>RETIRADA RED DE ENERGIA AEREA</t>
  </si>
  <si>
    <t>ml</t>
  </si>
  <si>
    <t xml:space="preserve">ML. Retirada de red eléctrica aérea existente. Anulación de la misma y retirada a vertedero autorizado (incluso canon) de restos de desmontaje de todos los elementos que conforman la línea. Incluso elementos enterrados.
</t>
  </si>
  <si>
    <t>RED AEREA EXISTENTE</t>
  </si>
  <si>
    <t>RED AEREA</t>
  </si>
  <si>
    <t>DEM00</t>
  </si>
  <si>
    <t xml:space="preserve">A.01         </t>
  </si>
  <si>
    <t>MOVIMIENTOS DE TIERRAS</t>
  </si>
  <si>
    <t xml:space="preserve">1.05         </t>
  </si>
  <si>
    <t>EXCAVACION TIERRAS A CIELO ABIERTO TERRENO COMPACTO</t>
  </si>
  <si>
    <t xml:space="preserve">Excavación de tierras con medios mecánicos en terreno compacto para el vaciado de explanación. Incluso desbroce previo, retirada o acopio dentro de la parcela y transporte de tierras sobrantes a vertedero (incluso gestión de residuos y canon de vertido). NOTA: para cualquier tipo de terreno según estudio geotécnico.
</t>
  </si>
  <si>
    <t>VIAL CENTRAL</t>
  </si>
  <si>
    <t>VIAL JUNTO A RONDA DE CAPARROSO</t>
  </si>
  <si>
    <t>ACERA PASEO PABLO RADA</t>
  </si>
  <si>
    <t>SANEADO PARCELA  AJARDINADA</t>
  </si>
  <si>
    <t>VIAL TRANSVERSAL</t>
  </si>
  <si>
    <t>ajustes taludes</t>
  </si>
  <si>
    <t>1.05</t>
  </si>
  <si>
    <t xml:space="preserve">C0A02        </t>
  </si>
  <si>
    <t>TERRAPLENADO DE EXPLANACION</t>
  </si>
  <si>
    <t>m3</t>
  </si>
  <si>
    <t xml:space="preserve">Terraplenado en la explanación con suelos seleccionados de préstamos de la propia obra o demoliciones, incluso carga y transporte, extendido, humectación, compactación por tongadas, 98%PM, refino y formación de pendientes.
</t>
  </si>
  <si>
    <t>RELLENO ZONA VERDE (ierra vegetal proveniente de excavación)</t>
  </si>
  <si>
    <t>RELLENO VIAL PEATONAL VPO-DOTACIONAL</t>
  </si>
  <si>
    <t>C0A02</t>
  </si>
  <si>
    <t xml:space="preserve">U03CN010     </t>
  </si>
  <si>
    <t>ZAHORRA NATURAL EN SUBBASE IP=0</t>
  </si>
  <si>
    <t xml:space="preserve">Zahorra natural con indice de plasticidad 0, husos ZN(50)/ZN(20), en sub-base, puesta en obra, indice CBR&gt;20 y equivalente de arena EA&gt;30, extendida, rasanteada, humectada y compactada en tongadas uniformes y de espesor máximo 30 cm., hasta obtener una densidad del 98% del Proctor Modificado. 
</t>
  </si>
  <si>
    <t>U03CN010</t>
  </si>
  <si>
    <t xml:space="preserve">E02ERW020    </t>
  </si>
  <si>
    <t>EXPLAN/REF/NIV.EXPLANADA A MAQ.</t>
  </si>
  <si>
    <t xml:space="preserve">Explanación, refino, nivelación y compactación de explanada, por medios mecánicos, en terrenos limpiados superficialmente con máquinas, con p.p. de medios auxiliares. Totalmente terminado, incluso herramientas y medios auxiliares.
</t>
  </si>
  <si>
    <t>SANEADO DE PARCELAS</t>
  </si>
  <si>
    <t>PARCELAS VIVIENAS UNIFAMILIARES, VPO</t>
  </si>
  <si>
    <t>DOTACIONAL</t>
  </si>
  <si>
    <t>E02ERW020</t>
  </si>
  <si>
    <t xml:space="preserve">GRAVSAN-@    </t>
  </si>
  <si>
    <t>GRAVAS CALIZAS 40/80 EN SANEOS</t>
  </si>
  <si>
    <t xml:space="preserve">Saneo de blandones con gravas procedentes de cantera caliza de 40/80 mm, mediante relleno y extendido en tongadas de espesor no superior a 20 cm., y posterior compactación y vibrado mediante equipo manual con pisón vibrante. Incluso excavación del blandón, carga de los productos resultantes de la excavación sobre camión para su transporte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según indicaciones de la Dirección Facultativa de la Obra, i/herramientas y medios auxiliares.
</t>
  </si>
  <si>
    <t>p/ blandones</t>
  </si>
  <si>
    <t>GRAVSAN-@</t>
  </si>
  <si>
    <t>A.01</t>
  </si>
  <si>
    <t xml:space="preserve">B.01         </t>
  </si>
  <si>
    <t>SANEAMIENTO DE FECALES</t>
  </si>
  <si>
    <t xml:space="preserve">Inspección de tubería de alcantarillado colocada en obra mediante equipo de TV, incluso informe técnico completo y grabación en cinta de video del recorrido inspeccionado. Se incluye el desplazamiento del equipo a la obra.
</t>
  </si>
  <si>
    <t xml:space="preserve">D            </t>
  </si>
  <si>
    <t>EXCAV. ZANJA CQ. TERRENO M/MEC. A VERT.</t>
  </si>
  <si>
    <t xml:space="preserve">Excavación de zanjas en cualquier terreno, incluso roca, a cualquier profundidad, por medios mecánicos, Talud 1:3,  incluso p.p. de corte y rotura de pavimento, demoliciones de pequeñas obras de fábrica, agotamientos, entibación y achique si fuese necesaria a juicio de la Dirección Facultativa, cruces con otros servicios, realizados tanto manualmente como con medios mecánicos, refino a mano, carga de los productos resultantes de la excavación sobre camión para su transporte a lugar de acopio para su reutilización, o a vertedero específico, instalación de tratamiento de residuos de construcción y demolición externa a la obra, o centro de valorización o eliminación de residuos, según Estudio de Gestión de RCDs. Incluso carga, transporte y tasas de vertedero, herramientas y medios auxiliares.
</t>
  </si>
  <si>
    <t>Red calle central</t>
  </si>
  <si>
    <t>POZO PS-1.5 a ACOMETIDA</t>
  </si>
  <si>
    <t>Excavación hasta base firme</t>
  </si>
  <si>
    <t>Red calle lateral</t>
  </si>
  <si>
    <t>Excavación POZOS</t>
  </si>
  <si>
    <t>zanja telecomunicaciones</t>
  </si>
  <si>
    <t>D</t>
  </si>
  <si>
    <t xml:space="preserve">UEXRZRGR     </t>
  </si>
  <si>
    <t>RELLENO ZANJA GRAVA 3-5 mm</t>
  </si>
  <si>
    <t xml:space="preserve">Relleno con material granular, tamaño 3-5 mm. máximo, en zanjas, en cama y protección de tuberías, incluso carga y transporte, extendido en zanja, refino de coronación y taludes, herramientas y medios auxiliares.
</t>
  </si>
  <si>
    <t>Relleno sobre tubo según detalle mancomunidad Mairaga</t>
  </si>
  <si>
    <t>Descuento tuberia 250</t>
  </si>
  <si>
    <t>Relleno perímetro POZOS</t>
  </si>
  <si>
    <t>ajuste taludes</t>
  </si>
  <si>
    <t>UEXRZRGR</t>
  </si>
  <si>
    <t xml:space="preserve">E28CCZ0102DA </t>
  </si>
  <si>
    <t>RELLENO EN ZANJAS CON ZAHORRA ARTIFICIAL de 2da.</t>
  </si>
  <si>
    <t xml:space="preserve">Relleno con zahorra artificial de segunda 2ª, en zanjas, incluso carga y transporte, extendido en zanja en tongadas horizontales de 30 cm. de espesor máximo, humectación, compactación vibratoria por medios mecánicos, hasta alcanzar el 98% del Próctor Modificado, refino de coronación y taludes, herramientas y medios auxiliares.
</t>
  </si>
  <si>
    <t>E28CCZ0102DA</t>
  </si>
  <si>
    <t xml:space="preserve">XPVC1401250  </t>
  </si>
  <si>
    <t>TUB. PVC GRIS PN 6 PP.PIEZAS D EXT 250</t>
  </si>
  <si>
    <t xml:space="preserve">Tubería de PVC color gris (RAL 7037), según norma UNE-EN 1456-1:2002, para saneamiento, de 250 mm de diámetro exterior, montada con embocadura estanca mediante junta homogénea de caucho EPDM, tipo Delta bilabiada, según norma UNE-EN 681-1, en posesión del sello y la marca de calidad, incluso acopios, p.p. de corte y tratamiento del corte, pp. de piezas especiales, pruebas y limpieza, totalmente colocada y puesta en servicio, herramientas y demás medios auxiliares.
</t>
  </si>
  <si>
    <t>T PVC Ø250</t>
  </si>
  <si>
    <t>medido de eje a eje de pozos</t>
  </si>
  <si>
    <t>XPVC1401250</t>
  </si>
  <si>
    <t>ACMCLIPPA160F</t>
  </si>
  <si>
    <t>ACOMETIDA FECALES CLIP A PARCELA D=160</t>
  </si>
  <si>
    <t xml:space="preserve">Conexión de saneamiento a parcela, formada por: tubería de PVC de 160 mm de diametro, color gris (RAL 7037) según norma UNE-EN 1456-1:2002, con una longitud media de 10 m y máxima de 30 m, enchufada a colector general, por un extremo, conforme a Normativa de Mancomunidad de Mairaga. En el precio se incluyen los trabajos necesarios, tubería, piezas especiales, excavaciones y rellenos necesarios, cruces con otros servicios realizados tanto manualmente como con medios mecánicos, así como arquetas de arranque de PVC315 (prefabricada), recrecido con tubo de PVC, con tapa hidráulica de fundición nodular (40x40 cm) Clase B-125 y anagrama "Saneamiento"; i/localización y conexión a saneamiento existente, totalmente acabada, transporte a pie de obra, pruebas, herramientas y medios auxiliares.
</t>
  </si>
  <si>
    <t>UNIFAMILIARES</t>
  </si>
  <si>
    <t xml:space="preserve">XICTVTSAN    </t>
  </si>
  <si>
    <t>INSPECCION CAMARA TV</t>
  </si>
  <si>
    <t xml:space="preserve">Inspección de tubería de alcantarillado colocada en obra mediante equipo de TV, incluso informe técnico completo y grabación en cinta de video del recorrido inspeccionado. Incluso Canon de desplazamiento a pie de obra de equipo móvil de TV, video grabador, medios auxiliares y humanos necesarios para inspección de tubería de alcantarillado.
</t>
  </si>
  <si>
    <t>T PVC Ø160</t>
  </si>
  <si>
    <t>Acometidas desde viviendas-parcelas</t>
  </si>
  <si>
    <t>XICTVTSAN</t>
  </si>
  <si>
    <t xml:space="preserve">XBPPHD100    </t>
  </si>
  <si>
    <t>BASE POZO PREFAB.HGON D=100 cm</t>
  </si>
  <si>
    <t xml:space="preserve">Cubeta base de pozo de registro, constituida por una pieza prefabricada de hormigón armado, de 100 cm. de diámetro interior, de 115 cm. de altura total (altura de pozos según secciones de perfiles de plano) y 12 cm de espesor, colocada sobre solera de hormigón HA-25, según normativa de la Mancomunidad, incluso  p.p. de pates, recubrimiento interior y exterior con mortero de cemento hasta lograr la total estanqueidad, juntas elásticas F-910 en unión de tuberías con registro, cuna de hormigón HA-25, encofrado interior, pruebas, totalmente colocado y puesto en servicio, herramientas y demás medios auxiliares. Se ejecutarán muretes perimetrales para el ajuste en altura del conjunto.
</t>
  </si>
  <si>
    <t>POZOS RED FECALES</t>
  </si>
  <si>
    <t>XBPPHD100</t>
  </si>
  <si>
    <t xml:space="preserve">XAR30D100-   </t>
  </si>
  <si>
    <t>ANILLO RECREC. DE 30 cm Y D 100 cm C/JUNTA</t>
  </si>
  <si>
    <t xml:space="preserve">Desarrollo de pozo de registro, formado por anillos prefabricados de hormigón en masa, con junta machihembrada, de 100 cm. de diámetro interior y 30 cm de altura, incluso acopios,  p.p. de sellado de juntas de goma, recubrimiento interior y exterior con mortero de cemento hasta lograr la total estanqueidad,  junta elástica F-114 entre recrecidos, recibido de pates y medios auxiliares, para ser colocado sobre otros anillos o sobre cubetas de base, según normativa de la Mancomunidad, incluso p.p. pruebas, totalmente colocado y puesto en servicio, herramientas y demás medios auxiliares. Sin incluir la excavación del pozo, ni el relleno perimetral posterior.
</t>
  </si>
  <si>
    <t>AJUSTES ALTURA DE POZOS</t>
  </si>
  <si>
    <t>XAR30D100-</t>
  </si>
  <si>
    <t xml:space="preserve">XCAPPD100-   </t>
  </si>
  <si>
    <t>CONO ASIM.POZO PREF.H.A.100/60 cm</t>
  </si>
  <si>
    <t xml:space="preserve">Cono asimetrico para brocal de pozo de registro, constituido por una pieza prefabricada de hormigón armado, de 100 a 60 cm. de diámetro interior y 72 cm. de altura total, para ser colocado sobre anillos de pozo prefabricados, según normativa de la Mancomunidad, incluso acopios, p.p. de pates, recubrimiento interior y exterior con mortero de cemento hasta lograr la total estanqueidad, p.p. de junta elástica F-114 en unión con módulo inferior, sumistro y colocación de marco y tapa de hierro fundido tipo Rexel de ø60 (40Tn), pruebas, totalmente colocado y puesto en servicio, herramientas y demás medios auxiliares.
</t>
  </si>
  <si>
    <t>XCAPPD100-</t>
  </si>
  <si>
    <t xml:space="preserve">XLOS10040    </t>
  </si>
  <si>
    <t>LOSA POZO PREFAB.HGON 100 - 40 cm</t>
  </si>
  <si>
    <t xml:space="preserve">Losa de reducción de Hormigón Armado prefabricado de 40 cm. de altura y diámetros interiores 1000/600 mm., para pozo de registro de 1000 mm. de diámetro interior y 120 mm. de espesor, según normativa de la Mancomunidad, incluso acopios, p.p. de junta elástica F-114 en unión con módulo inferior, puesta a cota en la parte superior mediante recrecido con anillo de Hormigón Armado, encofrado circular, puente de unión entre hormigones con resinas epoxi y anclajes ø12 AEH 500 S, pruebas, suministro y colocación de marco y tapa de hierro fundido tipo Rexel de ø60 (40Tn), totalmente colocada y puesta en servicio, herramientas y demás medios auxiliares de obra.
</t>
  </si>
  <si>
    <t>XLOS10040</t>
  </si>
  <si>
    <t xml:space="preserve">USAPTEaaa    </t>
  </si>
  <si>
    <t>TAPA ø60cm REXEL m/red. m/vent. (40 t)</t>
  </si>
  <si>
    <t xml:space="preserve">Marco y tapa de de hierro fundido ø 60 cm, abatible, con inscripción, tipo REXEL (40Tn), con marco redondo, según Norma EN 124, incluso puesta a cota de la parte superior de arqueta o pozo mediante recortado o recrecido con hormigón armado in situ, encofrado, sellado de la junta recortada o puente de unión entre hormigones con resinas Epoxi y anclajes ø12 B500 S, nivelación del marco con 4 tornillos M-12 con doble tuerca anclados mediante tacos mecánicos expansivos, incluso recibido perimetral con hormigón HM-20, armadura circular ø12 B 500 S, encofrado metálico, pruebas, totalmente colocado y puesta en servicio, herramientas y demás medios auxiliares.
</t>
  </si>
  <si>
    <t>USAPTEaaa</t>
  </si>
  <si>
    <t xml:space="preserve">PAFCREXI     </t>
  </si>
  <si>
    <t>FORMACIÓN DE CUNA DE HORMIGÓN</t>
  </si>
  <si>
    <t xml:space="preserve">Formación de cuna o mediacaña de hormigón en masa, HM-20, en servicio, en pozos existentes, con forma semicircular en zona de paso de caudales, y pendiente del 5% hacia dicho paso en la zona de apoyo, incluso limpieza previa, achiques de agua y desvíos provisionales, p.p de herramientas y medios auxiliares. Totalmente terminado.
</t>
  </si>
  <si>
    <t>ACOMETIDA POZO EXISTENTE PASEO PABLO RADA</t>
  </si>
  <si>
    <t>PAFCREXI</t>
  </si>
  <si>
    <t xml:space="preserve">XACPOZPR200N </t>
  </si>
  <si>
    <t>ACOMETIDA POZO A PARCELA D=250</t>
  </si>
  <si>
    <t xml:space="preserve">Conexión de saneamiento a parcela, formada por: tubería de PVC de 250 mm de diametro, color gris (RAL 7037) según norma UNE-EN 1456-1:2002, con una longitud media de 10 m y máxima de 30 m, enchufada al pozo de registro de la red general,  por un extremo, conforme a Normativa de Mancomunidad de Mairaga. En el precio se incluyen los trabajos necesarios, tubería, piezas especiales, excavaciones y rellenos necesarios, cruces con otros servicios realizados tanto manualmente como con medios mecánicos, así como arquetas de arranque de PVC315 (prefabricada), recrecido con tubo de PVC, con tapa hidráulica de fundición nodular (40x40 cm) Clase B-125 y anagrama "Saneamiento" ; i/localización y conexión a saneamiento existente, totalmente acabada, transporte a pie de obra, pruebas, herramientas y medios auxiliares.
</t>
  </si>
  <si>
    <t xml:space="preserve">USAPW3       </t>
  </si>
  <si>
    <t>CONEXIÓN DE TUBERÍA DE SANEAMIENTO</t>
  </si>
  <si>
    <t xml:space="preserve">Conexión de tubería de saneamiento de fecales o pluviales de hormigón armado o PVC de cualquier diámetro, a pozo de registro u obra de fábrica existentes, según normativa de la Mancomunidad, estanca, mediante taladrado de orificio en alzado, incluso formación de agujero circular mediante colocación de encofrado de chapa y recibido de bordes con mortero sin retracción a base de resinas epoxi, junta elástica F-910 apropiada, demolición de cunas existente afectadas y formación de nueva cuna, incluso trabajos de localización y cruces con otros servicios, por medios mecánicos o manuales, excavaciones, rellenos y reposición de firme en todas sus capas, retirada de escombros, pruebas, totalmente terminado, herramientas y demás medios auxiliares.
</t>
  </si>
  <si>
    <t>CONEXION ACOMETIDA PASEO PABLO RADA</t>
  </si>
  <si>
    <t>USAPW3</t>
  </si>
  <si>
    <t xml:space="preserve">XAR4040100   </t>
  </si>
  <si>
    <t>ARQUETA-REGISTRO DE 0,40X0,40X1,00 m.</t>
  </si>
  <si>
    <t xml:space="preserve">Arqueta - registro de 0,40x0,40x1,00 mts., de hormigón HM20-B/20, o prefabricada, con marco y tapa de fundición, con anagrama de "Saneamiento", según normativa de la Mancomunidad, i/ excavación, encofrado, vertido, compactado, curado y desencofrado y transporte de sobrante al vertedero, totalmente terminada.
</t>
  </si>
  <si>
    <t>ARQUETAS REGISTRO</t>
  </si>
  <si>
    <t>UNIFAMILIARES, VPO, PARCELA DOTACIONAL</t>
  </si>
  <si>
    <t>XAR4040100</t>
  </si>
  <si>
    <t xml:space="preserve">XECLIP250160 </t>
  </si>
  <si>
    <t>ENTRONQUE CLIP DN 250/160 mm</t>
  </si>
  <si>
    <t xml:space="preserve">Colocación de accesorio de PVC inyectado ó manipulado de injerto en clip, para conexión directa de acometida DN 160 mm a colector de DN 250 mm, según normativa de la Mancomunidad, incluso taladro de colector con corona perforadora, colocación de injerto con pegamento especial para PVC, junta elástica, transporte a pie de obra, pruebas, totalmente colocado, herramientas y medios auxiliares.
</t>
  </si>
  <si>
    <t>XECLIP250160</t>
  </si>
  <si>
    <t>Fondos excavación</t>
  </si>
  <si>
    <t xml:space="preserve">CALLADY      </t>
  </si>
  <si>
    <t>DEMOLICIÓN Y REPOSICIÓN PAVIMENTO</t>
  </si>
  <si>
    <t xml:space="preserve">Demolición y reposición de pavimento existente de cualquier tipo: aglomerado asfáltico ( incluso fresado), pavimento de adoquín, aceras de baldosa hidráulica, igual al existente, piedra natural, etc., para la ejecución de los encuentros con las calles adyacentes y reposición en zanjas, incluso parte proporcional de medios auxiliares, totalmente terminado.
</t>
  </si>
  <si>
    <t>ENTRONQUE RED PASEO PABLO RADA</t>
  </si>
  <si>
    <t>CALLADY</t>
  </si>
  <si>
    <t>B.01</t>
  </si>
  <si>
    <t xml:space="preserve">B.02         </t>
  </si>
  <si>
    <t>SANEAMIENTO DE PLUVIALES</t>
  </si>
  <si>
    <t>Medición longitud x area de excavacion</t>
  </si>
  <si>
    <t>Ø500</t>
  </si>
  <si>
    <t>Ø400</t>
  </si>
  <si>
    <t>Ø315</t>
  </si>
  <si>
    <t>Ø250</t>
  </si>
  <si>
    <t>Excavacion desde rasante bajo pavimento</t>
  </si>
  <si>
    <t>descuento acometida calle sotillo</t>
  </si>
  <si>
    <t>descuento vial lateral</t>
  </si>
  <si>
    <t>descuento excavacion</t>
  </si>
  <si>
    <t>Zanja conducto</t>
  </si>
  <si>
    <t>Descuento conductos:</t>
  </si>
  <si>
    <t>Parte superior conducto</t>
  </si>
  <si>
    <t xml:space="preserve">XPVC1401315  </t>
  </si>
  <si>
    <t>TUB. PVC GRIS PN 6 PP.PIEZAS D EXT 315</t>
  </si>
  <si>
    <t xml:space="preserve">Tubería de PVC color gris (RAL 7037), según norma UNE-EN 1456-1:2002, para saneamiento, de 315 mm de diámetro exterior, montada con embocadura estanca mediante junta homogénea de caucho EPDM, tipo Delta bilabiada, según norma UNE-EN 681-1, en posesión del sello y la marca de calidad, incluso acopios, p.p. de corte y tratamiento del corte, pp. de piezas especiales, pruebas y limpieza, totalmente colocada y puesta en servicio, herramientas y demás medios auxiliares.
</t>
  </si>
  <si>
    <t>XPVC1401315</t>
  </si>
  <si>
    <t xml:space="preserve">XPVC1401400  </t>
  </si>
  <si>
    <t>TUB. PVC GRIS PN 6 PP.PIEZAS D EXT 400</t>
  </si>
  <si>
    <t xml:space="preserve">Tubería de PVC color gris (RAL 7037), según norma UNE-EN 1456-1:2002, para saneamiento, de 400 mm de diámetro exterior, montada con embocadura estanca mediante junta homogénea de caucho EPDM, tipo Delta bilabiada, según norma UNE-EN 681-1, en posesión del sello y la marca de calidad, incluso acopios, p.p. de corte y tratamiento del corte, pp. de piezas especiales, pruebas y limpieza, totalmente colocada y puesta en servicio, herramientas y demás medios auxiliares.
</t>
  </si>
  <si>
    <t>XPVC1401400</t>
  </si>
  <si>
    <t xml:space="preserve">XPVC1401500  </t>
  </si>
  <si>
    <t>TUB. PVC GRIS PN 6 PP.PIEZAS D EXT 500</t>
  </si>
  <si>
    <t xml:space="preserve">Tubería de PVC color gris (RAL 7037), según norma UNE-EN 1456-1:2002, para saneamiento, de 500 mm de diámetro exterior, montada con embocadura estanca mediante junta homogénea de caucho EPDM, tipo Delta bilabiada, según norma UNE-EN 681-1, en posesión del sello y la marca de calidad, incluso acopios, p.p. de corte y tratamiento del corte, pp. de piezas especiales, pruebas y limpieza, totalmente colocada y puesta en servicio, herramientas y demás medios auxiliares.
</t>
  </si>
  <si>
    <t>XPVC1401500</t>
  </si>
  <si>
    <t>POZOS PLUVIALES</t>
  </si>
  <si>
    <t>ACOMETIDAS A RED</t>
  </si>
  <si>
    <t xml:space="preserve">E03IIP010    </t>
  </si>
  <si>
    <t>SUMIDERO PREFA.HGON.</t>
  </si>
  <si>
    <t xml:space="preserve">Sumidero "no sifónico" prefabricado de hormigón armado, para recogida de aguas pluviales, de 75x40x50 cm. de medidas interiores, con rejilla de fundición C 250 tipo Ebro,con carga de rotura de 25 Tn, colocado sobre solera de hormigón en masa HM-25 de 15 cm. de espesor, totalmente instalado y conexionado a la red general de desagüe, incluida Tubería de PVC color gris (RAL 7037), según norma  UNE-EN 1456-1, Diametro 200 (hasta 15 metros), pieza especial injerto"CLIP" en acometida a colector, o acometida a pozo, excavación necesaria,  y relleno posterior, p.p. de cruces con otros servicios realizados tanto manualmente como con medios mecánicos, p.p. de herramientas y medios auxiliares. Según normativa de la Mancomunidad. Totalmente terminado.
</t>
  </si>
  <si>
    <t>E03IIP010</t>
  </si>
  <si>
    <t xml:space="preserve">XRCFFIX400   </t>
  </si>
  <si>
    <t>REJILLA CORRIDA 1000x400 (490 Ext)</t>
  </si>
  <si>
    <t xml:space="preserve">Rejilla para recogida de agua pluviales en fundición ductil con revestimiento de pintura asfaltica, superficie metálica antidezlizante, capacidad de carga 40 Toneladas, dimensiones externas 1000x490 tipo Hauraton Faserfix Super 400  o similar clase D, incluso perfiles de sujeción, marco y canaleta de (540x400 mm y 86 de espesor) Hormigón Armado HA - 25 N/mm2-Consistencia Plastica, asiento  entre 3-5 cm, tolerancia +/- 1 cm - Tamaño maximo del arido 20 mm - Ambiente IIa elaborado en central y armadura de 40 Kg/ m3, según normativa de la Mancomunidad, totalmente terminada y coneccionada a red de pluviales (obra de fábrica o colector).
</t>
  </si>
  <si>
    <t>ENCUENTROS CALLE</t>
  </si>
  <si>
    <t>XRCFFIX400</t>
  </si>
  <si>
    <t xml:space="preserve">XACPOZPR160N </t>
  </si>
  <si>
    <t>ACOMETIDA POZO A PARCELA D=160</t>
  </si>
  <si>
    <t xml:space="preserve">Conexión de saneamiento a parcela, formada por: tubería de PVC de 160 mm de diametro, color gris (RAL 7037) según norma UNE-EN 1456-1:2002, con una longitud media de 10 m y máxima de 30 m, enchufada al pozo de registro de la red general, por un extremo, conforme a Normativa de Mancomunidad de Mairaga. En el precio se incluyen los trabajos necesarios, tubería, piezas especiales, excavaciones y rellenos necesarios, cruces con otros servicios realizados tanto manualmente como con medios mecánicos, así como arquetas de arranque de PVC315 (prefabricada), recrecido con tubo de PVC, con tapa hidráulica de fundición nodular (40x40 cm) Clase B-125 y anagrama "Saneamiento"; i/localización y conexión a saneamiento existente, totalmente acabada, transporte a pie de obra, pruebas, herramientas y medios auxiliares.
</t>
  </si>
  <si>
    <t>parcela dotacional y VPO</t>
  </si>
  <si>
    <t>XACPOZPR160N</t>
  </si>
  <si>
    <t xml:space="preserve">ACMCLIPPA160 </t>
  </si>
  <si>
    <t>ACOMETIDA CLIP A PARCELA D=160</t>
  </si>
  <si>
    <t>ACMCLIPPA160</t>
  </si>
  <si>
    <t xml:space="preserve">ACMCLIPPA200 </t>
  </si>
  <si>
    <t>ACOMETIDA CLIP A PARCELA D=200</t>
  </si>
  <si>
    <t xml:space="preserve">Conexión de saneamiento a parcela, formada por: tubería de PVC de 200 mm de diametro, color gris (RAL 7037) según norma UNE-EN 1456-1:2002, con una longitud media de 10 m y máxima de 30 m, enchufada a colector general, por un extremo, conforme a Normativa de Mancomunidad de Mairaga. En el precio se incluyen los trabajos necesarios, tubería, piezas especiales, excavaciones y rellenos necesarios,  cruces con otros servicios realizados tanto manualmente como con medios mecánicos, así como arquetas de arranque de PVC315 (prefabricada), recrecido con tubo de PVC, con tapa hidráulica de fundición nodular (40x40 cm) Clase B-125 y anagrama "Saneamiento" ; i/localización y conexión a saneamiento existente, totalmente acabada, transporte a pie de obra, pruebas, herramientas y medios auxiliares.
</t>
  </si>
  <si>
    <t>VPO, PARCELA DOTACIONAL</t>
  </si>
  <si>
    <t>ACMCLIPPA200</t>
  </si>
  <si>
    <t>VIVIENDAS-PARCELAS</t>
  </si>
  <si>
    <t xml:space="preserve">XECLIP315160 </t>
  </si>
  <si>
    <t>ENTRONQUE CLIP DN 315/160 mm</t>
  </si>
  <si>
    <t xml:space="preserve">Colocación de accesorio de PVC inyectado ó manipulado de injerto en clip, para conexión directa de acometida DN 160 mm a colector de DN 315 mm, según normativa de la Mancomunidad, incluso taladro de colector con corona perforadora, colocación de injerto con pegamento especial para PVC, junta elástica, transporte a pie de obra, pruebas, totalmente colocado, herramientas y medios auxiliares.
</t>
  </si>
  <si>
    <t>XECLIP315160</t>
  </si>
  <si>
    <t xml:space="preserve">XECLIP400200 </t>
  </si>
  <si>
    <t>ENTRONQUE CLIP DN 400/200 mm</t>
  </si>
  <si>
    <t xml:space="preserve">Colocación de accesorio de PVC inyectado ó manipulado de injerto en clip, para conexión directa de acometida DN 200 mm a colector de DN 400 mm, según normativa de la Mancomunidad, incluso taladro de colector con corona perforadora, colocación de injerto con pegamento especial para PVC, junta elástica, transporte a pie de obra, pruebas, totalmente colocado, herramientas y medios auxiliares.
</t>
  </si>
  <si>
    <t>XECLIP400200</t>
  </si>
  <si>
    <t>B.02</t>
  </si>
  <si>
    <t xml:space="preserve">B.03         </t>
  </si>
  <si>
    <t>RED DE ABASTECIMIENTO</t>
  </si>
  <si>
    <t>CONDUC.FUNDICIÓN DÚCTIL</t>
  </si>
  <si>
    <t>CALLE CENTRAL</t>
  </si>
  <si>
    <t>CALLE TRANSVERSAL</t>
  </si>
  <si>
    <t>ACOMETIDAS A RED EXISTENTE</t>
  </si>
  <si>
    <t>ACOMETIDAS A VIVIENDAS-PARCELAS</t>
  </si>
  <si>
    <t>DERIVACIONES A PUNTO FINAL</t>
  </si>
  <si>
    <t xml:space="preserve">U07TU010     </t>
  </si>
  <si>
    <t>CONDUC.FUNDICIÓN DÚCTIL D=125</t>
  </si>
  <si>
    <t>m.</t>
  </si>
  <si>
    <t xml:space="preserve">Tubería de fundición dúctil, tipo Funditubo, de 125 mm de diámetro interior colocada en zanja sobre cama de gravillin (3 a 5 mm) de 15 cm de espesor, i/p.p de junta  estándar colocada , cortes de tubería, biselado de bordes, p.p. de cruces con otros servicios realizados tanto manualmente como con medios mecánicos, p.p. de herramientas y medios auxiliares, incluso protección con manga de polietileno y suministro y colocación de bandas de señalización, sin incluir excavación y posterior relleno de la zanja, pruebas de estanqueidad según normativa de la Mancomunidad, colocada s/NTE-IFA-11.
</t>
  </si>
  <si>
    <t>CONDUC.FUNDICIÓN DÚCTIL D=150</t>
  </si>
  <si>
    <t>U07TU010</t>
  </si>
  <si>
    <t xml:space="preserve">POYSABARQ01  </t>
  </si>
  <si>
    <t>ARQUETA-REGISTRO DE 0,50X0,50X0,65 m.</t>
  </si>
  <si>
    <t xml:space="preserve">Arqueta para registro, de 650 mm. de profundidad y 480x480 mm. de base, con marco y tapa de fundición esferoidal dúctil de 417x400 mm., con anagrama de ABASTECIMIENTO, 12,5 tm, según normativa de la Mancomunidad, excavación en tierras/roca en cualquier tipo de terreno cualquiera que sea la consistencia, incluso entibaciones si fuese necesario, nivelación y rasanteo de base de arqueta, capa de material granular de cantera en base arqueta extendida y compactado, i/ carga, transporte y canon de vertedero para material sobrante, totalmente instalada.
</t>
  </si>
  <si>
    <t>VARIOS, REGISTROS</t>
  </si>
  <si>
    <t>POYSABARQ01</t>
  </si>
  <si>
    <t xml:space="preserve">U07SR010     </t>
  </si>
  <si>
    <t>CONTRARESTO COND.AGUA.D=60-225</t>
  </si>
  <si>
    <t xml:space="preserve">Dado de anclaje para en conducciones de agua, de diámetros entre 60 y 225 mm., con hormigón HA-25/P/20/Ila elaborado en central para relleno del dado, según normativa de la Mancomunidad, i/excavación, encofrado, colocación de armaduras, vibrado, desencofrado y arreglo de tierras, s/NTE-IFA-14.
</t>
  </si>
  <si>
    <t>varios</t>
  </si>
  <si>
    <t>U07SR010</t>
  </si>
  <si>
    <t xml:space="preserve">XATF100CS112 </t>
  </si>
  <si>
    <t>ACOMETIDA TUB FN 125 DE 1 1/2" C.S.</t>
  </si>
  <si>
    <t xml:space="preserve">Acometida de abastecimiento de tipo domiciliario a tubería de fundición DN 125, en polietileno de baja densidad PN10atm y diámetro nominal 1 1/2", con toma de la red mediante collarín de fundición con salida roscada a 1 1/2", enlace acodado de latón con diámetro 1 1/2", válvula de corte de esfera tipo belgicast o similar en bronce y diámetro 1 1/2", registrada mediante tubo de PVC110mm en la acera donde se colocará un registro del tipo boca de llave; contador clase C 13mm colocado en el muro del edificio mediante armario de contador homologado por la Mancomunidad de Mairaga, incluso parte proporcional de piezas especiales y coquilla protectora; i/localización y conexión abastecimiento existente, cruces con otros servicios realizados tanto manualmente como con medios mecánicos, pruebas, herramientas y medios auxiliares, totalmente terminado.
</t>
  </si>
  <si>
    <t>ACOMETIDA VIVIENDA UNIFAMILIAR</t>
  </si>
  <si>
    <t>XATF100CS112</t>
  </si>
  <si>
    <t>XATF100CS112-</t>
  </si>
  <si>
    <t>ACOMETIDA TUB FN 125 DE 1 2" C.S. (SUELO)</t>
  </si>
  <si>
    <t xml:space="preserve">Acometida de abastecimiento de tipo domiciliario a tubería de fundición DN 125, en polietileno de baja densidad PN10atm y diámetro nominal 2", con toma de la red mediante collarín de fundición con salida roscada a 2", enlace acodado de latón con diámetro 2"; contador clase C 13mm colocado dentro de arqueta para contador (caja contador suelo), homologada por la Mancomunidad de Mairaga, incluso parte proporcional de piezas especiales y coquilla protectora, localización y conexión abastecimiento existente, cruces con otros servicios realizados tanto manualmente como con medios mecánicos, pruebas, herramientas y medios auxiliares, totalmente terminado. ( En casos de autorización expresa de la Mancomunidad de Mairaga, por la tipología de la edificación).
</t>
  </si>
  <si>
    <t>ACOMETIDA VPO</t>
  </si>
  <si>
    <t>ACOMETIDA DOTACIONAL</t>
  </si>
  <si>
    <t>RIEGO/HIDRANTE</t>
  </si>
  <si>
    <t xml:space="preserve">XHAR100EE    </t>
  </si>
  <si>
    <t>HIDRANTE DESDE TUBERÍA 125</t>
  </si>
  <si>
    <t xml:space="preserve">Hidrante para incendios, tomado desde red de fundición de 125mm mediante T FN E.E.B. 125/125/125, piezas especiales y accesorios (i/ juntas y tornillos), carrete de fundición embridado D125mm L60cm, Hidrante tipo Belgicast BV-05-100-PA o similar homologado por Mancomunidad, arqueta de registro de hormigón prefabricada de 60x60x100 con tapa de registro tipo rexel circular 60cm pintada en rojo, cruces con otros servicios realizados tanto manualmente como con medios mecánicos, pruebas, herramientas y medios auxiliares, totalmente terminado.
</t>
  </si>
  <si>
    <t>HIDRANTE</t>
  </si>
  <si>
    <t>XHAR100EE</t>
  </si>
  <si>
    <t xml:space="preserve">POYSAB001    </t>
  </si>
  <si>
    <t>VALVULA COMPUERTA EURO 20/21 DN125</t>
  </si>
  <si>
    <t xml:space="preserve">Válvula de compuerta de cierre elástico, con homologación, de D.N. 125 mm, PN-16, modelo largo, tipo BV-05-47 de BELGICAST o EURO 20 de SAINT GOBAIN o similar aceptada por Mancomunidad de Mairaga, con cuerpo de fundición dúctil GGG-50 según norma DIN 1693, con bridas PN-16 ISO 2531 montadas con junta de PVC o elástica de Etileno-Propileno PZ-70 y tornillería bicromatada, incluso transporte a pie de obra, totalmente colocada sobre tubería de FN125, incluyendo piezas especiales, pruebas y puesta en servicio, herramientas y demás medios auxiliares.
</t>
  </si>
  <si>
    <t>POYSAB001</t>
  </si>
  <si>
    <t xml:space="preserve">JM29         </t>
  </si>
  <si>
    <t>BOCA DE LLAVE</t>
  </si>
  <si>
    <t xml:space="preserve">Registro en fundición llamado boca de llave para registrar válvulas de seccionamiento de la red general y de acometidas, según normativa de la Mancomunidad, con tapa en fundición dúctil, revestimiento con pintura asfáltica o alquitrán, con cadeneta para la tapa, para alojar en calzada, incluso tubo de PVC D110  totalmente terminado y probado.
</t>
  </si>
  <si>
    <t>JM29</t>
  </si>
  <si>
    <t xml:space="preserve">JM04         </t>
  </si>
  <si>
    <t>DESAGUE DE RED 125 FD</t>
  </si>
  <si>
    <t xml:space="preserve">Desague de una red de abastecimiento de diámetro 125mm mediante derivación en T de fundición nodular 100/100/80, por medio de una tubería en fundicón nodular de diámetro 80mm, con válvula de corte de fundición de tipo compuerta euro24 d80mm, su conexión a arqueta sifónica de hormigón de 40x40cm, siendo la salida hasta su conexión con el saneamiento en tubería de PVC color teja pared compacata UNE 1401-1 y diámetro 160mm, incluso la localización y conexión al pozo de saneamiento, cruces con otros servicios realizados tanto manualmente como con medios mecánicos, pruebas, herramientas y medios auxiliares, totalmente terminado, según normativa de la Mancomunidad.
</t>
  </si>
  <si>
    <t>JM04</t>
  </si>
  <si>
    <t xml:space="preserve">JM322        </t>
  </si>
  <si>
    <t>BOCA DE RIEGO DESDE TUB.125mm CON COLLARIN</t>
  </si>
  <si>
    <t xml:space="preserve">Boca de riego tipo belgicast BV-05-63 con arqueta, DN 40, según normativa de la Mancomunidad, colocada desde una tubería de fundición de 125mm mediante collarín 100/60, incluso todo el piecerío necesario para su completa instalación, totalmente colocada y probada, i/herramientas y medios auxiliares.
</t>
  </si>
  <si>
    <t>BOCA DE RIEGO</t>
  </si>
  <si>
    <t>JM322</t>
  </si>
  <si>
    <t xml:space="preserve">081002jm29   </t>
  </si>
  <si>
    <t>CODO FN EE 22º D=125mm</t>
  </si>
  <si>
    <t xml:space="preserve">Codo de fundición de 125 mm. de diámetro interior 22º a enchufes colocado en tubería de abastecimiento de agua, según normativa de la Mancomunidad, i/juntas y accesorios, sin incluir dado de anclaje, totalmente terminado y probado.
</t>
  </si>
  <si>
    <t>081002jm29</t>
  </si>
  <si>
    <t xml:space="preserve">081002jm27   </t>
  </si>
  <si>
    <t>CODO FN EE 11º D=125mm</t>
  </si>
  <si>
    <t xml:space="preserve">Codo de fundición de 125 mm. de diámetro interior 11º a enchufes colocado en tubería de abastecimiento de agua, según normativa de la Mancomunidad, i/juntas y accesorios, sin incluir dado de anclaje, totalmente terminado y probado.
</t>
  </si>
  <si>
    <t>081002jm27</t>
  </si>
  <si>
    <t xml:space="preserve">081002jm1    </t>
  </si>
  <si>
    <t>T FN EEE 125/125/125</t>
  </si>
  <si>
    <t xml:space="preserve">Te con tres enchufes en fundición dúctil con 125mm de diámetro nominal y la derivación con 150mm, según normativa de la Mancomunidad, totalmente instalada y colocada, incluidas juntas, con dado de hormigón para sujeción. 
</t>
  </si>
  <si>
    <t>081002jmAASD1</t>
  </si>
  <si>
    <t>CRUCE FN EEE 125/125/125/125</t>
  </si>
  <si>
    <t xml:space="preserve">CRUCE con CUATRO enchufes en fundición dúctil con 125mm de diámetro nominal y la derivación con 125mm, según normativa de la Mancomunidad, totalmente instalada y colocada, incluidas juntas, con dado de hormigón para sujeción. 
</t>
  </si>
  <si>
    <t>ENCUENTRO CALLES</t>
  </si>
  <si>
    <t xml:space="preserve">POYSAB003    </t>
  </si>
  <si>
    <t>BRIDA ENCHUFE DN125mm</t>
  </si>
  <si>
    <t xml:space="preserve">Brida enchufe de fundición dúctil con DN125mm para acoplamiento directo sobre tubería de fundcición de DN125mm, según normativa de la Mancomunidad, incluso con juntas y tornillería, totalmente terminado y probado.
</t>
  </si>
  <si>
    <t>prev. Tapón final</t>
  </si>
  <si>
    <t>POYSAB003</t>
  </si>
  <si>
    <t xml:space="preserve">JM31-        </t>
  </si>
  <si>
    <t>BRIDA CIEGA DN125mm</t>
  </si>
  <si>
    <t xml:space="preserve">Brida ciega en fundción dúctil PN16atm DN125mm, según normativa de la Mancomunidad, incluso con de junta, tornillería, herramientas y medios auxiliare; totalmente terminada y probada.
</t>
  </si>
  <si>
    <t>JM31-</t>
  </si>
  <si>
    <t xml:space="preserve">cajiz44      </t>
  </si>
  <si>
    <t>CONEXIÓN A RED EXISTENTE</t>
  </si>
  <si>
    <t xml:space="preserve">Partida alzada de abono integro para la conexión de nueva red con red existente incluyento todos los accesorios, p.p. excavación y localización manual, obra civil necesaria, completamente terminada y probada.-
</t>
  </si>
  <si>
    <t>CONEXIONES</t>
  </si>
  <si>
    <t>cajiz44</t>
  </si>
  <si>
    <t xml:space="preserve">M0I03        </t>
  </si>
  <si>
    <t>Malla azul de 25 cm. señalización instalaciones</t>
  </si>
  <si>
    <t xml:space="preserve">Señalización de tubería de abastecimiento de agua potable, saneamientos, electricidad... mediante banda contínua de malla plástica de de anchura y color según indicaciones de Mancomunidad de Mairaga y Pliegos Técnicos, incluso suministro, colocación en zanja, cortes y solapes, completamente terminada.
</t>
  </si>
  <si>
    <t>M0I03</t>
  </si>
  <si>
    <t>B.03</t>
  </si>
  <si>
    <t xml:space="preserve">G.01         </t>
  </si>
  <si>
    <t>RED DE GAS NATURAL</t>
  </si>
  <si>
    <t xml:space="preserve">CANGAS       </t>
  </si>
  <si>
    <t>OBRA CIVIL DE CANALI ZACIÓN DE GAS</t>
  </si>
  <si>
    <t xml:space="preserve">Zanja para canalización de gas, incluso excavación de zanja de 0,50 m de base y hasta 1,50 m de altura, taludes 1/ 3, carga y transporte de mate ial procedente de la excavación a vertedero autorizado,cánon de vertido, asiento y recubr imiento de tubería con arena de 15 y 20 cm. de espesor respectivamente, relleno de zahorra artificial o tierra proveniente de la excavación, extendido en capas de 25 cm. y compactado al 100% P.M., y p.p. de entibación y agotamiento si fuesen necesar ios, protección y rest itución de canalizaciones de servicios, así como cable metálico y banda de señalización.
Incluso p.p de retrasos y coordinaciones con compañía colocadora de instalación de gas.
Ejecución de zanja según detalles de "Proyecto para la instalación de la red de distribución de gas natural en el Sector UER-4 en el Término Municipal de Caparroso (Navarra)"
</t>
  </si>
  <si>
    <t>CANGAS</t>
  </si>
  <si>
    <t xml:space="preserve">ACOMGAS      </t>
  </si>
  <si>
    <t>ACOMETIDA DE GAS HASTA 15 M.</t>
  </si>
  <si>
    <t xml:space="preserve">Acometida de gas hasta una longitud máxima de 15 ml., incluso excavación de zanja de 0,50 m de base y hasta 1,50 m de altura, taludes 1/ 3, carga y t ranspor e de mater ial procedente de la excavación a ver tedero autor izado,cánon de vertido, asiento y recubr imiento de tubería con arena de 15 y 20 cm. de espesor respectivamente, relleno de zahor ra ar t ificial, extendido en capas de 25 cm. y compactado al 100% P.M., y p.p. de ent ibación y agotamiento si fuesen necesarios, protección y rest itución de canalizaciones de servicios, así como cable metálico y banda de señalización. Incluso p.p de retrasos y coordinaciones con compañía colocadora de instalación de gas.
Ejecución de acometida según detalles de "Proyecto para la instalación de la red de distribución de gas natural en el Sector UER-4 en el Término Municipal de Caparroso (Navarra)"
</t>
  </si>
  <si>
    <t>VIVIENDAS UNIFAMILIARES</t>
  </si>
  <si>
    <t>VPO</t>
  </si>
  <si>
    <t>ACOMGAS</t>
  </si>
  <si>
    <t>G.01</t>
  </si>
  <si>
    <t xml:space="preserve">EL.01        </t>
  </si>
  <si>
    <t>RED DE ALUMBRADO PUBLICO</t>
  </si>
  <si>
    <t xml:space="preserve">G            </t>
  </si>
  <si>
    <t>CANALIZACIONES DE ALUMBRADO PÚBLICO Y LUMINARIAS</t>
  </si>
  <si>
    <t xml:space="preserve">A302CS02     </t>
  </si>
  <si>
    <t>CANALIZACION SUBT. C/2 TUBOS D=110 mm. (Cruce calzada)</t>
  </si>
  <si>
    <t xml:space="preserve">Canalización con 2 tubos de 110 mm (UNE EN 50086-2-4) en cruce de calzada, de PEAD de una resistencia mayor a 450 N, corrugado exterior liso interior, colocado sobre cama o lecho de arena cohesiva de machaqueo (0 a 5 mm) de 10 cm de espesor, debidamente nivelada mediante equipo manual con pisón vibrante, relleno lateral compactando hasta los riñones y posterior protección del tubo mediante prisma de hormigon HM-20 segun detalles costructivos (mínimo 10cm sobre la generatriz del tubo), en zanja de 70 x 110 cm, excavación en cualquier tipo de terreno. Resto de relleno de zanja con zahorra artificial compactada al 98% PM. Incluye separadores, mandrilado, guía, parte proporcional de cruzamiento con otras canalizaciones, juntas y entronque a arquetas y pedestales, demoliciones de pequeñas obras de fábrica, agotamientos, entibación y achique si fuese necesaria a juicio de la Dirección Facultativa, apuntalamiento, sujeción y limpieza, retirada y carga de los productos resultantes sobre camión para su transporte a acopio para su reutilización o a vertedero específico, instalación de tratamiento de residuos de construcción y demolición externa a la obra, o centro de valorización o eliminación de residuos, según Estudio de Gestión de RCDs. Cinta de señalización pva NIDSA 15-44-1. Totalmente terminado, incluso p.p. conexiones a salidas de linea subterranea, canalización existente y arquetas, herramientas y medios auxiliares. Incluso carga, transporte, tasas y gestión de residuos.
</t>
  </si>
  <si>
    <t>CRUCE CALZADA</t>
  </si>
  <si>
    <t>A302CS02</t>
  </si>
  <si>
    <t xml:space="preserve">A301CS02     </t>
  </si>
  <si>
    <t>CANALIZACION SUBT. C/2 TUBOS D=110 mm. (Zona peatonal)</t>
  </si>
  <si>
    <t xml:space="preserve">Canalización con 2 tubos de 110 mm (UNE EN 50086-2-4) en zona peatonal, de PEAD de una resistencia mayor a 450 N, corrugado exterior liso interior, colocado sobre cama o lecho de arena cohesiva de machaqueo (0 a 5 mm) de 10 cm de espesor, debidamente nivelada mediante equipo manual con pisón vibrante, relleno lateral compactando hasta los riñones y posterior protección del tubo mediante prisma de hormigon HM-20 segun detalles costructivos (mínimo 10cm sobre la generatriz del tubo), en zanja de 70 x 110 cm, excavación en cualquier tipo de terreno. Resto de relleno de zanja con zahorra artificial compactada al 98% PM. Incluye separadores, mandrilado, guía, parte proporcional de cruzamiento con otras canalizaciones, juntas y entronque a arquetas y pedestales, demoliciones de pequeñas obras de fábrica, agotamientos, entibación y achique si fuese necesaria a juicio de la Dirección Facultativa, apuntalamiento, sujeción y limpieza, retirada y carga de los productos resultantes sobre camión para su transporte a acopio para su reutilización o a vertedero específico, instalación de tratamiento de residuos de construcción y demolición externa a la obra, o centro de valorización o eliminación de residuos, según Estudio de Gestión de RCDs, conforme al RD 105_2008. Cinta de señalización pva NIDSA 15-44-1. Totalmente terminado, incluso p.p. conexiones a salidas de linea subterranea, canalización existente y arquetas, herramientas y medios auxiliares. Incluso carga, transporte, tasas y gestión de residuos.
</t>
  </si>
  <si>
    <t>transversal</t>
  </si>
  <si>
    <t>PASEO PABLO RADA</t>
  </si>
  <si>
    <t>canalización telecomunicaciones</t>
  </si>
  <si>
    <t>A301CS02</t>
  </si>
  <si>
    <t xml:space="preserve">A305ARQ2     </t>
  </si>
  <si>
    <t>ARQUETA EN CALZADA 630x630x800 mm.</t>
  </si>
  <si>
    <t xml:space="preserve">Arqueta - registro, para cruzamiento de calzada, en zona peatonal, de 800 mm. de profundidad y 630x630 mm. de base, con marco y tapa de fundición esferoidal dúctil de 600x600 mm., con anagrama de ALUMBRADO PUBLICO, 25 tm, excavación en tierras/roca en cualquier tipo de terreno cualquiera que sea la consistencia, encofrado, vertido, vibrado, nivelado, entibaciones, capa de material granular de cantera en base arqueta extendida y compactada, i/demoliciones de pequeñas obras de fábrica, agotamientos, entibación y achique si fuese necesaria a juicio de la Dirección Facultativa, apuntalamiento, sujeción y limpieza, retirada y carga de los productos resultantes sobre camión para su transporte a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Cinta de señalización pva NIDSA 15-44-1. Totalmente terminada, incluso herramientas y medios auxiliares.
</t>
  </si>
  <si>
    <t>Área de actuación</t>
  </si>
  <si>
    <t>A305ARQ2</t>
  </si>
  <si>
    <t xml:space="preserve">A305ARQ1     </t>
  </si>
  <si>
    <t>ARQUETA DERIVACION 430x430x600 mm.</t>
  </si>
  <si>
    <t xml:space="preserve">Arqueta - registro, en zona peatonal, de 650 mm. de profundidad y 480x480 mm. de base, con marco y tapa de fundición esferoidal dúctil de 417x400 mm., con anagrama de ALUMBRADO PUBLICO, 25 tm, excavación en tierras/roca en cualquier tipo de terreno cualquiera que sea la consistencia, incluso entibaciones si fuese necesario, nivelación y rasanteo de base de arqueta, capa de material granular de cantera en base arqueta extendida y compactado, i/demoliciones de pequeñas obras de fábrica, agotamientos, entibación y achique si fuese necesaria a juicio de la Dirección Facultativa, apuntalamiento, sujeción y limpieza, retirada y carga de los productos resultantes sobre camión para su transporte a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Cinta de señalización pva NIDSA 15-44-1. Totalmente terminada, incluso herramientas y medios auxiliares.
</t>
  </si>
  <si>
    <t>A305ARQ1</t>
  </si>
  <si>
    <t xml:space="preserve">CIMECOL6     </t>
  </si>
  <si>
    <t>CIMENTACION COLUMNA DE 6,00 m.</t>
  </si>
  <si>
    <t xml:space="preserve">Cimentación para columna de 6 mts., con hormigón tipo HM-25/B/20, de 0,60x0,60x0.8 mts., incluso retallo para tapar pernos, excavación en tierras/roca en cualquier tipo de terreno cualquiera que sea la consistencia, encofrado, vertido, vibrado, nivelado de la parte superior, pernos con capuchones de protección, 1 m.l. tubo PVC coarrugado exterior y liso interior de D=63 mm, i/demoliciones de pequeñas obras de fábrica, agotamientos, entibación y achique si fuese necesaria a juicio de la Dirección Facultativa, apuntalamiento, sujeción y limpieza, retirada y carga de los productos resultantes sobre camión para su transporte a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terminada, incluso herramientas y medios auxiliares.
</t>
  </si>
  <si>
    <t>COLUMNAS</t>
  </si>
  <si>
    <t>CIMECOL6</t>
  </si>
  <si>
    <t xml:space="preserve">COLUMNA      </t>
  </si>
  <si>
    <t>COLUMNA Thorn  FW 12L70-730 NR BPS HFX GY-S</t>
  </si>
  <si>
    <t xml:space="preserve">Columna y luminaria modelo Thorn FW 12L70-730 NR BPS HFX GY-S totalmente instalada y puesta en funcionamiento. 
</t>
  </si>
  <si>
    <t>COLUMNA</t>
  </si>
  <si>
    <t xml:space="preserve">A201SSUB32   </t>
  </si>
  <si>
    <t>SALIDA DE LINEA SUBTERRANEA 32</t>
  </si>
  <si>
    <t xml:space="preserve">Salida de línea subterránea a aérea, a base de tubo de acero galvanizado M 32, curva de acero galvanizado para tubo M 32, con funda termoretractil, incluso accesorios de fijación, totalmente instalada, incluso herramientas y medios auxiliares.
</t>
  </si>
  <si>
    <t>Área de actuación PASEO PABLO RADA</t>
  </si>
  <si>
    <t xml:space="preserve">IE.03.03     </t>
  </si>
  <si>
    <t>LINEA GENERAL DE TIERRA 35 mm</t>
  </si>
  <si>
    <t xml:space="preserve">Linea general de tierra, a base de conductor de Cu. desnudo de 1x35 mm2,enterrado en el fondo de la zanja de las canalizaciones subterraneas, totalmente instalado, incluso parte proporcional de soldaduras aluminotermicas para conección a  picas ejecutadas y red general de tierra. Totalmente montada, conexionada y probada, incluso herramientas y medios auxiliares.
</t>
  </si>
  <si>
    <t>IE.03.03</t>
  </si>
  <si>
    <t xml:space="preserve">A2041TTS     </t>
  </si>
  <si>
    <t>TOMA DE TIERRA EN LINEA SUBTERRANEA</t>
  </si>
  <si>
    <t xml:space="preserve">Toma de tierra, en red subterránea realizada en arqueta de alumbrado, a base de 1 pica de Ac-Cu de D=14,6mm. y 1,5,0 m. de longitud, 0,5 mt. conductor de Cu. V750 de 1x16 mm2. amarillo-verde, para conexión de pica de tierra con la red general de tierra realizada mediante soldadura aluminotérmica, material auxiliar y mano obra instalación, totalmente instalada y conexionada, incluso herramientas y medios auxiliares.
</t>
  </si>
  <si>
    <t>A2041TTS</t>
  </si>
  <si>
    <t xml:space="preserve">P-T-COL-CU   </t>
  </si>
  <si>
    <t>PUESTA A TIERRA LUMINARIAS</t>
  </si>
  <si>
    <t xml:space="preserve">Puesta a tierra de luminarias, desde borne de puesta a tierra del soporte hasta borne de puesta a tierra de la luminaria, con una longitud media de 8,0 m de conductor de Cu. V750 de 2,5 mm2. amarillo-verde, totalmente instalado y conexionado, incluso herramientas y medios auxiliares.
</t>
  </si>
  <si>
    <t>P-T-COL-CU</t>
  </si>
  <si>
    <t xml:space="preserve">AP.L104      </t>
  </si>
  <si>
    <t>CONDUCTOR Cu RV-K, 0,6/1 KV, 4(1x10) mm2.</t>
  </si>
  <si>
    <t xml:space="preserve">Línea formada por cables unipolares RV-K, de cobre, con aislamiento XLPE, 4x10 mm2 de sección, tensión asignada de 0,6/1 kV. En instalación subterranea bajo tubo. Incluye p/p de elementos de conexión, transporte, montaje y conexionado, totalmente instalada.
</t>
  </si>
  <si>
    <t>Prev. área de actuación</t>
  </si>
  <si>
    <t>AP.L104</t>
  </si>
  <si>
    <t xml:space="preserve">AP.01.05     </t>
  </si>
  <si>
    <t>CAJA DE PROTECCION LUMINARIA</t>
  </si>
  <si>
    <t xml:space="preserve">Caja de protección para luminarias, IP-447, tipo EMM, DF21/4QFN, ó similar, con dos fusibles de 6 A., cono pasacable y material auxiliar, totalmente instalada y conexionada
</t>
  </si>
  <si>
    <t>AP.01.05</t>
  </si>
  <si>
    <t xml:space="preserve">DESM-INSTA   </t>
  </si>
  <si>
    <t>DESMONTAJE Y RETIRADA INSTALACION EXISTENTE</t>
  </si>
  <si>
    <t>Pa</t>
  </si>
  <si>
    <t xml:space="preserve">Partida alzada de abono integro para desmontaje completo y retirada de la instalación de alumbrado existente. Incluye todos los elementos de la instalación, luminarias, columnas, baculos, cajas de derivación, conductores en cualquier tipo de instalación, anclajes, pernos y cualquier elemento axiliar. Incluso reparación de zonas dañadas o afectadas por los trabajos y limpieza, retirada y carga de los materiales sobrantes sobre camión para su transporte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y puesta en servicio, i/herramientas y medios auxiliares.
</t>
  </si>
  <si>
    <t>DESM-INSTA</t>
  </si>
  <si>
    <t xml:space="preserve">CUADROAL     </t>
  </si>
  <si>
    <t>CUADRO DE MANDO: ALUMBRADO URBANIZACION</t>
  </si>
  <si>
    <t xml:space="preserve">ud. cuadro de control de alumbrado público de urbanización para control y gestión del alumbrado por parte del Ayuntamiento, según indicaciones del técnico del ayuntamiento y dirección de obra. SE colocará adosado por la parte exterior al centro de transformación de Iberdrola en el cruce de calles interiores. Totalmente instalado y en funcionamiento.
</t>
  </si>
  <si>
    <t xml:space="preserve">ARQTEL       </t>
  </si>
  <si>
    <t>ARQUETAS DE TELECOMUNICACIONES:</t>
  </si>
  <si>
    <t xml:space="preserve">E31TQ010-    </t>
  </si>
  <si>
    <t>ARQUETA CANALIZ.TELEF. TIPO M.</t>
  </si>
  <si>
    <t xml:space="preserve">Arqueta tipo M prefabricada, incluso marco y tapa, homologada por Telefónica, de dimensiones exteriores 0,50X0,50X0,65 m.,con ventanas para entrada de conductos, incluso excavación a maquina en cualquier tipo de terreno, 10 cm. de hormigón de limpieza HM-25, embocadura de conductos, relleno con zahorras, y retirada y carga de los productos resultantes sobre camión para su transporte a lugar de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incluso herramientas y medios auxiliares.  Incluso carga, transporte, tasas y gestión de residuos.
</t>
  </si>
  <si>
    <t>* Arqueta</t>
  </si>
  <si>
    <t>acometida viviendas unifamiliares</t>
  </si>
  <si>
    <t>E31TQ010-</t>
  </si>
  <si>
    <t xml:space="preserve">E31TQ020     </t>
  </si>
  <si>
    <t>ARQUETA CANALIZ.TELEF. TIPO H.</t>
  </si>
  <si>
    <t xml:space="preserve">Arqueta tipo H prefabricada, incluso marco y tapa, homologada por Telefónica, de dimensiones exteriores 1,10X1,00X1,00 m.,con ventanas para entrada de conductos, incluso excavación a maquina en cualquier tipo de terreno, 10 cm. de hormigón de limpieza HM-25, embocadura de conductos, relleno con zahorras, y retirada y carga de los productos resultantes sobre camión para su transporte a lugar de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incluso herramientas y medios auxiliares.  Incluso carga, transporte, tasas y gestión de residuos.
</t>
  </si>
  <si>
    <t>acometida dotacional</t>
  </si>
  <si>
    <t>E31TQ020</t>
  </si>
  <si>
    <t xml:space="preserve">U12TA040     </t>
  </si>
  <si>
    <t>ARQUETA CANALIZ.TELEF. TIPO D</t>
  </si>
  <si>
    <t xml:space="preserve">Arqueta tipo D prefabricada, incluso marco y tapa, homologada por Telefónica, de dimensiones exteriores 1,58x1,39x1,18 m.,con ventanas para entrada de conductos, incluso excavación a máquina en cualquier tipo de terreno, 10 cm. de hormigón de limpieza HM-25, embocadura de conductos, relleno con zahorras, y retirada y carga de los productos resultantes sobre camión para su transporte a lugar de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incluso herramientas y medios auxiliares. Incluso carga, transporte, tasas y gestión de residuos.
</t>
  </si>
  <si>
    <t>acometida VPO</t>
  </si>
  <si>
    <t>U12TA040</t>
  </si>
  <si>
    <t xml:space="preserve">CAJIZ03      </t>
  </si>
  <si>
    <t>ARQUETA PEDESTAL PARA ARMARIO</t>
  </si>
  <si>
    <t xml:space="preserve">Arqueta pedestal para armario de distribución de acometidas, homologada por Telefónica, ejecutada en HM-20, con plantillas angulares con vástagos soldados y cuatro vastagos con rosca métrica 3,5 cm superiores, incluso excavación a máquina en cualquier tipo de terreno, 10 cm. de hormigón de limpieza HM-25, embocadura de conductos, relleno con zahorras, y retirada y carga de los productos resultantes sobre camión para su transporte a lugar de acopio para su reutilización o a vertedero específico, instalación de tratamiento de residuos de construcción y demolición externa a la obra, o centro de valorización o eliminación de residuos, según Estudio de Gestión de RCDs. Contemplado en capítulo de Valoración Gestión de RCDs, conforme al RD 105_2008. Totalmente terminado, incluso herramientas y medios auxiliares. Incluso carga, transporte, tasas y gestión de residuos.
</t>
  </si>
  <si>
    <t>* Arqueta Pedestal</t>
  </si>
  <si>
    <t>CAJIZ03</t>
  </si>
  <si>
    <t>G</t>
  </si>
  <si>
    <t>EL.01</t>
  </si>
  <si>
    <t xml:space="preserve">ELECT        </t>
  </si>
  <si>
    <t>PROYECTO DE ELECTRIFICACION</t>
  </si>
  <si>
    <t xml:space="preserve">01.01        </t>
  </si>
  <si>
    <t>MEDIA TENSIÓN</t>
  </si>
  <si>
    <t xml:space="preserve">010101       </t>
  </si>
  <si>
    <t>línea trifásica</t>
  </si>
  <si>
    <t>Ml</t>
  </si>
  <si>
    <t xml:space="preserve">ML Suministro e instalación de línea trifásica enterrada en canalización existente con cable HEPRZ1 12/20 KV 3x1x240 mm2 Al, totalmente terminada, incluso elementos de conexión.
</t>
  </si>
  <si>
    <t>DESDE PUNTO ENTRONQUE A CT</t>
  </si>
  <si>
    <t>DE CT A PUNTO DE ENTRONQUE</t>
  </si>
  <si>
    <t>010101</t>
  </si>
  <si>
    <t xml:space="preserve">010102       </t>
  </si>
  <si>
    <t>Colocación grupos elect.</t>
  </si>
  <si>
    <t xml:space="preserve">P.A. Colocación de grupos electrógenos realización de trabajos en tensión ó suministro de energía eléctrica o abonados mientras se realizan trabajos en la línea eléctrica y elementos asociados. Incluso transporte y retirada de grupo electrógeno y combustible. A justificar.
</t>
  </si>
  <si>
    <t>010102</t>
  </si>
  <si>
    <t>01.01</t>
  </si>
  <si>
    <t xml:space="preserve">01.02        </t>
  </si>
  <si>
    <t>CENTROS DE TRANSFORMACIÓN</t>
  </si>
  <si>
    <t xml:space="preserve">010201       </t>
  </si>
  <si>
    <t>Obra Civil</t>
  </si>
  <si>
    <t xml:space="preserve">010210101    </t>
  </si>
  <si>
    <t>Edificio</t>
  </si>
  <si>
    <t xml:space="preserve">Edificio prefabricado constituido por una envolvente, de estructura monobloque, de hormigón armado, tipo PFU-4 de Ormazabal o similar, de dimensiones generales aproximadas 4.460 mm. de largo por 2.380 mm. de fondo por 3.050 mm. de alto.  Incluye el edificio y todos sus elementos exteriores según RU-1303A, transporte, montaje y accesorios, excavación, rellenos, mano de obra, conexiones y pequeño material. Totalmente instalado.
</t>
  </si>
  <si>
    <t>CT3</t>
  </si>
  <si>
    <t>010210101</t>
  </si>
  <si>
    <t>010201</t>
  </si>
  <si>
    <t xml:space="preserve">010202       </t>
  </si>
  <si>
    <t>Equipos de Media Tensión</t>
  </si>
  <si>
    <t xml:space="preserve">01020101     </t>
  </si>
  <si>
    <t>Módulo metálico</t>
  </si>
  <si>
    <t xml:space="preserve">Cabina metálica de línea para entrada de cables de corte y aislamiento íntegro en gas, preparado para una eventual inmersión, modelo CGM-CML-24 de Ormazabal o similar, con las siguientes características:
- Un = 24 kV
- In = 400 A
- Icc = 16 kA / 40 kA
- Dimensiones: 370 mm. / 850 mm. / 1.800 mm.
- Mando: MOTORIZADO TIPO BM
Se incluye el montaje, conexión, mano de obra, accesorios, pequeño material.
</t>
  </si>
  <si>
    <t>01020101</t>
  </si>
  <si>
    <t xml:space="preserve">01020102     </t>
  </si>
  <si>
    <t xml:space="preserve">Cabina metálica de línea para entrada de cables de corte y aislamiento íntegro en gas, preparado para una eventual inmersión, modelo CMP-F-24 de Ormazabal o similar, con la ssiguientes características:
- Un = 24 kV
- In = 400 A
- Icc = 16 kA / 40 kA
- Dimensiones: 480 mm. / 850 mm. / 1.800 mm.
- Mando (fusibles): manual tipo BR
Se incluye el montaje, conexión, mano de obra, accesorios, pequeño material
</t>
  </si>
  <si>
    <t>01020102</t>
  </si>
  <si>
    <t xml:space="preserve">01020103     </t>
  </si>
  <si>
    <t>Puentes MT</t>
  </si>
  <si>
    <t xml:space="preserve">Puentes MT formado por cables MT 12/20 kV del tipo HEPRZ1, unipolares, con conductores de sección y material 1x240 Al empleando 3 de 10 m. de longitud, y terminaciones Elastimold de 24 kV del tipo enchufable acodada.
En el otro extremo son del tipo enchufable acodada y modelo K-158-LR.
Incluye mano de obra, accesorios, conexionado.
</t>
  </si>
  <si>
    <t>01020103</t>
  </si>
  <si>
    <t>010202</t>
  </si>
  <si>
    <t xml:space="preserve">010203       </t>
  </si>
  <si>
    <t>Equipo de potencia</t>
  </si>
  <si>
    <t xml:space="preserve">CT005        </t>
  </si>
  <si>
    <t>Transformador trifásico</t>
  </si>
  <si>
    <t xml:space="preserve">Transformador trifásico reductor de tensión, con neutro accesible en el secundario, de potencia 630 kVA y refrigeración natural ESTER biodegradable, de tensión primaria 13,2 - 20 kV y tensión secundaria 400-230 V en vacío  (B2), grupo de conexión DYN 11, de tensión de cortocircuito de 4% y regulación primaria de +2,5%, +5%, +7,5%, +10%.
Se incluye también una protección con termómetro.
Totalmente instalado y montado
</t>
  </si>
  <si>
    <t>CT005</t>
  </si>
  <si>
    <t>010203</t>
  </si>
  <si>
    <t xml:space="preserve">010204       </t>
  </si>
  <si>
    <t>Equipo de Baja Tensión</t>
  </si>
  <si>
    <t xml:space="preserve">01020401     </t>
  </si>
  <si>
    <t>Cuadro de BT</t>
  </si>
  <si>
    <t>Cuadro de BT UNESA, con 4 salidas 400 A. con fusibles salidas trifásicas con fusibles en bases ITV, y demás características.</t>
  </si>
  <si>
    <t>01020401</t>
  </si>
  <si>
    <t xml:space="preserve">01020402     </t>
  </si>
  <si>
    <t>Juego de puentes</t>
  </si>
  <si>
    <t>Juego de puentes de cables de BT, de sección y material 1x240 Al (Etileno-Propileno) sin armadura, y todos los accesorios para la conexión, formados por un grupo de cables en la cantidad 3xfase + 2xneutro de 2,5 m. de longitud.</t>
  </si>
  <si>
    <t>01020402</t>
  </si>
  <si>
    <t>010204</t>
  </si>
  <si>
    <t xml:space="preserve">010205       </t>
  </si>
  <si>
    <t>Sistema de puesta a tierra</t>
  </si>
  <si>
    <t xml:space="preserve">Tierras exteriores código 5/32 Unesa en hilera, incluyendo 3 picas de 2 m. de longitud, cable de cobre desnudo, cable de cobre aislado de 0,6/1KV y elementos de conexión, mano de obra, instalado, según se describe en Proyecto.
</t>
  </si>
  <si>
    <t xml:space="preserve">01020501     </t>
  </si>
  <si>
    <t>Tierras exteriores 5/32</t>
  </si>
  <si>
    <t>Tierra de servicio o neutro del transformador.  Instalación exterior realizada con cobre aislado con el mismo tipo de materiales que las tierras de protección.
Características:
- Geometría:  Picas alineadas
- Profundidad: 0,50 m.
- Número de picas: dos
- Longitud de picas: 2 metros
- Distancia entre picas: 3 metros</t>
  </si>
  <si>
    <t>01020501</t>
  </si>
  <si>
    <t xml:space="preserve">01020502     </t>
  </si>
  <si>
    <t>Tierras exteriores 40-25</t>
  </si>
  <si>
    <t xml:space="preserve">Tierras exteriores código 40-25/5/82 incluyendo / picas de 2 m. de longitud, cable de cobre desnudo, cable de cobre aislado de 0,6/1KV y elementos de conexión, mano de obra, instalado, según se describe en Proyecto.
</t>
  </si>
  <si>
    <t>01020502</t>
  </si>
  <si>
    <t>010205</t>
  </si>
  <si>
    <t xml:space="preserve">010206       </t>
  </si>
  <si>
    <t>Telegestion y automatizacion</t>
  </si>
  <si>
    <t xml:space="preserve">01020601     </t>
  </si>
  <si>
    <t>Equipo de Protección y Control: Unidad Compacta de Telemando</t>
  </si>
  <si>
    <t xml:space="preserve">Armario de control, según norma Iberdrola, de dimensiones adecuadas, conteniendo en su interior debidamente montados y conexionados los siguientes aparatos y materiales:
- Unidad remota de telemando (RTU) ekor.ccp para comunicación con la unidad de control integrado ekor.rci.
- Unidad de control integrado ekor.rci con funciones de paso de falta, indicación de   presencia de tensión, medidas (V, I, P, Q), señalización y mando de la celda.
- Equipo cargador-batería ekor.bat protegido contra cortocircuitos según especificación y baterías de Pb de vida mínima de 15 años y 13 Ah a 48 Vcc. Batería: Batería de Pb vida mínima de 15 años. Capacidad nominal: 13 Ah a 48 Vcc.
- Interruptor automático magnetotérmico unipolar para protección de los equipos de control del armario, del armario común STAR y del armario de comunicaciones.
- Interruptor automático magnetotérmico unipolar con contactos auxiliares (1 NA + 1 NC) para protección de los equipos de control y mando de las celdas.
- Maneta Local / Telemando.
- Bornas, accesorios y pequeño material.
Todo ello suministro, colocación, pruebas, documentación, pruebas, totalmente instalado.
</t>
  </si>
  <si>
    <t>01020601</t>
  </si>
  <si>
    <t xml:space="preserve">01020602     </t>
  </si>
  <si>
    <t>Equipo de Telegestión: Gestor Inteligente Distribución</t>
  </si>
  <si>
    <t xml:space="preserve">Armario gestor inteligente de distribución ekor.gid-ATG, según especificación Iberdrola, con unas dimensiones totales máximas de 945 / 400 / 200 mm (alto/ancho/fondo). La envolvente exterior de plástico libre de halógenos debe mantener una protección mecánica de grado IP32D según UNE 20324. 
Incluye:
- Dos borneros por cada cuadro de baja tensión para su correcto conexionado.
- Componentes de medida BT: Concentrador 1 inyección y supervisor de transformador trifásico.
- Compartimento de comunicaciones.
Todo ello suministro, colocación, pruebas, documentación, pruebas, totalmente instalado.
</t>
  </si>
  <si>
    <t>01020602</t>
  </si>
  <si>
    <t>010206</t>
  </si>
  <si>
    <t xml:space="preserve">010207       </t>
  </si>
  <si>
    <t>Varios</t>
  </si>
  <si>
    <t xml:space="preserve">01020701     </t>
  </si>
  <si>
    <t>Protección metálica</t>
  </si>
  <si>
    <t>Protección metálica para defensa del transformador, totalmente colocada e instalada.</t>
  </si>
  <si>
    <t>01020701</t>
  </si>
  <si>
    <t xml:space="preserve">01020702     </t>
  </si>
  <si>
    <t>Equipo de iluminación</t>
  </si>
  <si>
    <t>Equipo de iluminación compuesto de:
- Equipo de alumbrado 2x36 W. que permita la suficiente visibilidad para ejecutar las maniobras y revisiones necesarias en los equipos de MT.
- Equipo autónomo de alumbrado de emergencia y señalización de la salida del local.</t>
  </si>
  <si>
    <t>01020702</t>
  </si>
  <si>
    <t xml:space="preserve">01020703     </t>
  </si>
  <si>
    <t>Equipo de operación</t>
  </si>
  <si>
    <t>Equipo de operación que permite tanto la realización de maniobras con aislamiento suficiente para proteger al personal durante la operación, tanto de maniobras como de mantenimiento, compuesto por:
- Banquillo aislante
- Par de guantes de amianto
- Extintor de eficacia 89B
- Una palanca de accionamiento.</t>
  </si>
  <si>
    <t>01020703</t>
  </si>
  <si>
    <t xml:space="preserve">01020704     </t>
  </si>
  <si>
    <t>Extintor</t>
  </si>
  <si>
    <t xml:space="preserve">ud. Extintor 89 B o superiror, incluso señalización homologada, totalmente instalado.
</t>
  </si>
  <si>
    <t>01020704</t>
  </si>
  <si>
    <t>010207</t>
  </si>
  <si>
    <t>01.02</t>
  </si>
  <si>
    <t xml:space="preserve">01.03        </t>
  </si>
  <si>
    <t>CABLEADO BAJA TENSIÓN</t>
  </si>
  <si>
    <t xml:space="preserve">010301       </t>
  </si>
  <si>
    <t>LINEA BT</t>
  </si>
  <si>
    <t xml:space="preserve">Suministro e instalación de línea de BT XZ1 0,6/1KV 3x240 + 1x150 mm2 AL, incluso p.p. de derivación, piecerío, totalmente colocada.
</t>
  </si>
  <si>
    <t>LINEA BT1</t>
  </si>
  <si>
    <t>LINEA BT2</t>
  </si>
  <si>
    <t>LINEA BT3</t>
  </si>
  <si>
    <t>LINEA BT4</t>
  </si>
  <si>
    <t>LINEA BT5</t>
  </si>
  <si>
    <t>dto. otras fases</t>
  </si>
  <si>
    <t>010301</t>
  </si>
  <si>
    <t>01.03</t>
  </si>
  <si>
    <t xml:space="preserve">01.04        </t>
  </si>
  <si>
    <t>CANALIZACIONES</t>
  </si>
  <si>
    <t xml:space="preserve">010401       </t>
  </si>
  <si>
    <t>EXCAVACION EN ZANJAS O POZOS.</t>
  </si>
  <si>
    <t xml:space="preserve">EXCAVACION EN ZANJAS Y POZOS PARA COLECTORES, TUBERIAS Y OTRAS REDES, EN CUALQUIER CLASE DE TERRENO Y MATERIAL, INCLUSO ENTIBACIÓN, AGOTAMIENTO, ACOPIO SELECCIONADO DE LA TIERRA VEGETAL,  CARGA Y TRANSPORTE DE LOS  PRODUCTOS RESULTANTES A LUGAR DE EMPLEO O  VERTEDERO.(Según el artículo del PPT nº321)
</t>
  </si>
  <si>
    <t>TRAMO 1</t>
  </si>
  <si>
    <t>TRAMO 2</t>
  </si>
  <si>
    <t>TRAMO 3</t>
  </si>
  <si>
    <t>TRAMO 4</t>
  </si>
  <si>
    <t>010401</t>
  </si>
  <si>
    <t xml:space="preserve">010402       </t>
  </si>
  <si>
    <t>RELLENO DE ZANJA CON ZAHORRA NATURAL</t>
  </si>
  <si>
    <t xml:space="preserve">RELLENO DE ZANJA COMPACTADO CON ZAHORRA NATURAL PROCEDENTE DE LA EXCAVACION O PRESTAMO,  CON  EXTENDIDO, HUMECTACIÓN, COMPACTACION SUPERIOR AL 98% DEL P.N. Y ACABADO(Según el artículo del PPT nº332 y 414)
</t>
  </si>
  <si>
    <t>010402</t>
  </si>
  <si>
    <t xml:space="preserve">010403       </t>
  </si>
  <si>
    <t>Canalización 4 T 160 y 1 Tetratubo 110</t>
  </si>
  <si>
    <t xml:space="preserve">Canalización 4 tubos de 160 mm. de diámetro y 3,2 mm. de espesor y tetratubo de diámetro 110 mm. de telecomunicaciones, colocadas en el interior de prismas de dimensiones 45 x 40 cm. de hormigón HM-20, incluso guías, separadores y bandas eléctricas, totalmente instaladas cumpliendo separación de redes segun normativa particular de canalizaciones.
</t>
  </si>
  <si>
    <t>010403</t>
  </si>
  <si>
    <t xml:space="preserve">010404       </t>
  </si>
  <si>
    <t>Canalización 8T 160 mm. y 1 Tetratubo 110</t>
  </si>
  <si>
    <t xml:space="preserve">CCanalización 8 tubos de 160 mm. de diámetro y 3,2 mm. de espesor y tetratubo de diámetro 110 mm. de telecomunicaciones, colocadas en el interior de prismas de dimensiones 60 x 45 cm. de hormigón HM-20, incluso guías, separadores y bandas eléctricas, totalmente instaladas cumpliendo separación de redes segun normativa particular de canalizaciones.
</t>
  </si>
  <si>
    <t>tramo 2</t>
  </si>
  <si>
    <t>tramo 4</t>
  </si>
  <si>
    <t>010404</t>
  </si>
  <si>
    <t xml:space="preserve">302          </t>
  </si>
  <si>
    <t>Arqueta troncocónica</t>
  </si>
  <si>
    <t>Arqueta troncocónica tipo IBERDROLA de dimensiones superiores 1x1 m. e inferiores 0,60x0,60 m., incluso tapa de fundición cuadrada de 60 cm. reforzada de prefabricados LIZAUR con excavación, colocación y relleno compactado de material de la excavación.</t>
  </si>
  <si>
    <t>302</t>
  </si>
  <si>
    <t xml:space="preserve">301          </t>
  </si>
  <si>
    <t>Canalizaciones 2 tubos y tetratubo</t>
  </si>
  <si>
    <t xml:space="preserve">Canalización 2 tubos de 160 mm. de diámetro y 3,2 mm. de espesor y tetratubo de diámetro 110 mm. de telecomunicaciones, colocadas en el interior de prismas de dimensiones 45 x 40 cm. de hormigón HM-20, incluso guías, separadores y bandas eléctricas, totalmente instaladas cumpliendo separación de redes segun normativa particular de canalizaciones.
</t>
  </si>
  <si>
    <t>transversales</t>
  </si>
  <si>
    <t>301</t>
  </si>
  <si>
    <t>01.04</t>
  </si>
  <si>
    <t>ELECT</t>
  </si>
  <si>
    <t xml:space="preserve">UE-R4        </t>
  </si>
  <si>
    <t>PAVIMENTACIÓN DE URBANIZACION</t>
  </si>
  <si>
    <t xml:space="preserve">E28CCZ010    </t>
  </si>
  <si>
    <t>ZAHORRA ARTIFICIAL EN BASE</t>
  </si>
  <si>
    <t xml:space="preserve">Zahorra artificial (husos Z-1, Z-2) en capas de base, puesto en obra, extendida y compactada al 100 % del Proctor Modificado, incluso preparación de la superficie de asiento, en capas de 20/30 cm. de espesor, medido sobre perfil. Desgaste de los Angeles de los áridos &lt; 25.
</t>
  </si>
  <si>
    <t>remates entre fases</t>
  </si>
  <si>
    <t>E28CCZ010</t>
  </si>
  <si>
    <t xml:space="preserve">E28CWV010-F  </t>
  </si>
  <si>
    <t>HORMIGON HF-3,5 + FIBRAS POLIPROPILENO</t>
  </si>
  <si>
    <t xml:space="preserve">Pavimento de hormigón HF-3,5 (hormigón de firme) de resistencia característica a flexotracción 3,5 Mpa, en espesores de 10/30 cm., con 600 g/m3 fibras de polipropileno 12 mm, para prevenir fisuras por retracción, según UNE 83500-1 y 83500-2. Incluso extendido, encofrado de borde, regleado, vibrado, curado con producto filmógeno, estriado o ranurado y p.p. de juntas y berengenos. Barrido o lavado superficial, totalmente terminado, i/herramientas y medios auxiliares.
</t>
  </si>
  <si>
    <t>BASE ACERAS ADOQUIN</t>
  </si>
  <si>
    <t>Perímetro viv. unifamiliares</t>
  </si>
  <si>
    <t>Frente viv. unifamiliares</t>
  </si>
  <si>
    <t>Calle peatonal VPO-Dotacional</t>
  </si>
  <si>
    <t>Zona peatonal junto a Ronda de Caparroso</t>
  </si>
  <si>
    <t>Laterales vial transversal</t>
  </si>
  <si>
    <t>VIALES DE CIRCULACION</t>
  </si>
  <si>
    <t>ZONAS APARCAMIENTO</t>
  </si>
  <si>
    <t>Junto a Ronda de Caparroso</t>
  </si>
  <si>
    <t>vial transversal</t>
  </si>
  <si>
    <t>remate entre fases</t>
  </si>
  <si>
    <t>E28CWV010-F</t>
  </si>
  <si>
    <t xml:space="preserve">POYSADOQ2-   </t>
  </si>
  <si>
    <t>PAV.ADOQUINES SIMILAR AL EXISTENTE</t>
  </si>
  <si>
    <t xml:space="preserve">Pavimento de adoquín similar al colocado en fases anteriores, de 7 cm de espesor (s/N UNE-EN-1338), monocapa tipo ANTIQUA (de Prefabricados Adybor) o similar, colores a determinar por la Dirección Facultativa (8x8, 12x16, 16x16, 21x17, 24x16), textura envejecida; colocado sobre cama de arena fina de 3-5 cm de espesor con 50 kg de cemento por metro cúbico, rejunteado de juntas de 5 mm de espesor con arena fina cohesiva. Incluye parte proporcional de formación de caz, pasos rebajados, escalones y encintados en formación de dibujos siguiendo la tipología de actuaciones anexas. Regado con agua mezclada con fluido cohesivo tipo KEYBOND. Totalmente terminado y limpieza con chorro de agua a presión; herramientas y medios auxiliares.
</t>
  </si>
  <si>
    <t>POYSADOQ2-</t>
  </si>
  <si>
    <t xml:space="preserve">U04BB150     </t>
  </si>
  <si>
    <t>BORDILLO BAJO CALIZO CALATORAO 10-12x25 cm.</t>
  </si>
  <si>
    <t xml:space="preserve">Bordillo calizo tipo Calatorao, achaflanado, de 10 y 12 cm. de bases superior e inferior y 25 cm. de altura, colocado sobre solera de hormigón HM-20/P/20/IIa, de 10 cm. de espesor, con rejuntado y limpieza, incluyendo excavación necesaria, p.p. de pasos rebajados (peatonal o vehicular). Totalmente terminado, incluyendo limpieza, piezas especiales -a determinar por la Dirección de Obra- y zonas curvas; herramientas y medios auxiliares.
</t>
  </si>
  <si>
    <t>Perímetro viv. unifamiliares + viv. existente</t>
  </si>
  <si>
    <t>Calle peatonal y entorno VPO-Dotacional</t>
  </si>
  <si>
    <t>remates</t>
  </si>
  <si>
    <t>U04BB150</t>
  </si>
  <si>
    <t xml:space="preserve">U04BB155     </t>
  </si>
  <si>
    <t>BORDILLO CALIZO CALATORAO 12-14x25 cm.</t>
  </si>
  <si>
    <t xml:space="preserve">Bordillo calizo tipo Calatorao, achaflanado, de 12 y 14 cm. de bases superior e inferior y 25 cm. de altura, colocado sobre solera de hormigón HM-20/P/20/IIa, de 10 cm. de espesor, con rejuntado y limpieza, incluyendo excavación necesaria, p.p. de pasos rebajados (peatonal o vehicular). Totalmente terminado, incluyendo limpieza, piezas especiales -a determinar por la Dirección de Obra- y zonas curvas; herramientas y medios auxiliares.
</t>
  </si>
  <si>
    <t>Limite zona parking Ronda Caparroso</t>
  </si>
  <si>
    <t>U04BB155</t>
  </si>
  <si>
    <t xml:space="preserve">U02JC030-    </t>
  </si>
  <si>
    <t>CAZ R-40 PREFABRICADO HORMIGÓN</t>
  </si>
  <si>
    <t xml:space="preserve">Caz tipo R-40, prefabricado de hormigón HM-20/P/20 doble capa, de sección curva (omega) 40x13-10 y 117 kg./m., sobre solera de hormigón HM-20/P/20/IIa de espesor 10 cm., incluso preparación de la superficie de asiento, compactado y recibido de juntas. Totalmente terminado, incluyendo limpieza, piezas especiales -a determinar por la Dirección de Obra- y zonas curvas; herramientas y medios auxiliares.
</t>
  </si>
  <si>
    <t>EJE VIA CENTRAL</t>
  </si>
  <si>
    <t>EJE VIA TRANSVERSAL</t>
  </si>
  <si>
    <t>U02JC030-</t>
  </si>
  <si>
    <t xml:space="preserve">E04HEM020    </t>
  </si>
  <si>
    <t>HORM.HM-25 FORMACION RIGOLA</t>
  </si>
  <si>
    <t xml:space="preserve">Hormigón en masa HM-25 kg/cm2. Tmáx. 12 mm. elaborado en central, en formación de Rígola de 30x20 cm., incluso vertido por medios manuales, encofrado y desencofrado, vibrado y colocación, lucido de su superficie vista con mortero de cemento. Según normas NTE y EHE. Con formación de pendientes. Totalmente terminado, incluyendo limpieza y zonas curvas; herramientas y medios auxiliares.
</t>
  </si>
  <si>
    <t>Perímetro nueva acera-vial existente</t>
  </si>
  <si>
    <t>E04HEM020</t>
  </si>
  <si>
    <t xml:space="preserve">E04SA020-    </t>
  </si>
  <si>
    <t>SOLER.HA-35, ARMA.#15x15x6</t>
  </si>
  <si>
    <t xml:space="preserve">Solera de hormigón de 20 cm. de espesor, realizada con hormigón HA-35 N/mm2 (HA-35/P/20/IIa), Tmáx.20 mm., elaborado en central, i/vertido, colocación y armado con mallazo 15x15x6, p.p. de juntas, aserrado de las mismas y fratasado, incluso escalones. Según NTE-RSS y EHE. Totalmente terminada, i/inclinada en formación de escaleras, con formación de peldaños, según planos, i/limpieza, herramientas y medios auxiliares.
</t>
  </si>
  <si>
    <t>REFUERZOS PARKING RONDA CAPARROSO</t>
  </si>
  <si>
    <t>E04SA020-</t>
  </si>
  <si>
    <t>DESNIVEL ROND</t>
  </si>
  <si>
    <t>CONTENCION Y FORMACION DE ESCALERA RONDA CAPARROSO</t>
  </si>
  <si>
    <t xml:space="preserve">Ml. formación de murete de hormigón y escalones para salvar desnivel entre zona peatonal de parcela dotacional y VPO y zona de aparcamiento superior a nivel de Ronda de Caparroso, conformado por murete de contención de 120 cm. de altura y  20 cm. de espesor y armado con mallazo 15.15.12 y zapata correspondiente de hormigón armado, realizada con hormigón HA-25 N/mm2 (HA-25/P/20/IIa), Tmáx.20 mm., elaborado en central, i/vertido, p.p. de juntas, aserrado de las mismas y fratasado, incluso formación de escalones para salvar el desnivel. Según NTE-RSS y EHE. Totalmente terminada, i/inclinada en formación de escaleras, con formación de peldaños, según planos, i/limpieza, herramientas y medios auxiliares.
</t>
  </si>
  <si>
    <t>encuentro PARKING RONDA CAPARROSO</t>
  </si>
  <si>
    <t xml:space="preserve">CAJIZ041     </t>
  </si>
  <si>
    <t>RECRECIDO Y NIVELACION DE ARQUETA</t>
  </si>
  <si>
    <t xml:space="preserve">Recrecido y nivelación de arquetas de abastecimientos, saneamiento, alumbrado público, fuerza y telefonia, incluso desmonte de la tapa, recrecido en HM-20 y nueva colocación de marco y tapa, totalmente terminada, i/limpieza, herramientas y medios auxiliares.
</t>
  </si>
  <si>
    <t>RONDA DE CAPARROSO</t>
  </si>
  <si>
    <t>RESTO ACTUACION</t>
  </si>
  <si>
    <t>CAJIZ041</t>
  </si>
  <si>
    <t xml:space="preserve">USAPTCC      </t>
  </si>
  <si>
    <t>TAPA Y MARCO FUND.NOD.60X60,C250</t>
  </si>
  <si>
    <t xml:space="preserve">Marco y Tapa de fundición dútil 60X60, C250, con inscripción, totalmente colocado y puesta en servicio, i/herramientas y demás medios auxiliares.
</t>
  </si>
  <si>
    <t>USAPTCC</t>
  </si>
  <si>
    <t>UE-R4</t>
  </si>
  <si>
    <t xml:space="preserve">A.04         </t>
  </si>
  <si>
    <t>VARIOS</t>
  </si>
  <si>
    <t xml:space="preserve">E33MP010     </t>
  </si>
  <si>
    <t>BOLARDO FUNDICION</t>
  </si>
  <si>
    <t xml:space="preserve">Suministro y colocación de bolardo de fundición, de 0,54 m. de altura libre mas 0,3 m. para anclaje(Tipo Pil-210), sección circular de 150 mm. de diámetro medio, terminado en oxirón, i/dado de hormigón de 0,4x0,2x0,2 m., remates de pavimento y limpieza.
</t>
  </si>
  <si>
    <t>E33MP010</t>
  </si>
  <si>
    <t xml:space="preserve">U18VAA010    </t>
  </si>
  <si>
    <t>SEÑAL CIRCULAR REFLEX. D=60 cm.</t>
  </si>
  <si>
    <t xml:space="preserve">Señal circular de diámetro 60 cm., reflexiva y troquelada, incluso poste galvanizado de sustentación y cimentación, colocada, i/herramientas y medios auxiliares.
</t>
  </si>
  <si>
    <t>U18VAA010</t>
  </si>
  <si>
    <t xml:space="preserve">U18VAT010    </t>
  </si>
  <si>
    <t>SEÑAL TRIANG. REFL. E.G. L=70 cm</t>
  </si>
  <si>
    <t xml:space="preserve">Señal triangular de lado 70 cm., reflexiva nivel I (E.G.) y troquelada, incluso poste galvanizado de sustentación y cimentación, colocada, i/herramientas y medios auxiliares.
</t>
  </si>
  <si>
    <t>U18VAT010</t>
  </si>
  <si>
    <t xml:space="preserve">U18VAC010    </t>
  </si>
  <si>
    <t>SEÑAL CUADRA. REFL. E.G. L=60 cm</t>
  </si>
  <si>
    <t xml:space="preserve">Señal cuadrada de lado 60 cm., reflexiva nivel I (E.G.) y troquelada, incluso poste galvanizado de sustentación y cimentación, colocada, i/herramientas y medios auxiliares.
</t>
  </si>
  <si>
    <t>U18VAC010</t>
  </si>
  <si>
    <t xml:space="preserve">DESPRVPCE    </t>
  </si>
  <si>
    <t>SEÑALIZACIÓN DESVÍOS PROVISIONALES</t>
  </si>
  <si>
    <t xml:space="preserve">Partida alzada de abono íntegro para la señalización de desvíos provisionales de tráfico durante el desarrollo de la obra, en sectores que lo ordene la Dirección Facultativa de la Obra, i/herramientas, materiales y medios auxiliares.
</t>
  </si>
  <si>
    <t>DESPRVPCE</t>
  </si>
  <si>
    <t xml:space="preserve">U18HMC010    </t>
  </si>
  <si>
    <t>PREMARCAJE DE MARCA VIAL</t>
  </si>
  <si>
    <t xml:space="preserve">Premarcaje de marca vial a cinta corrida de cualquier tipo, i/herramientas y medios auxiliares.
</t>
  </si>
  <si>
    <t>U18HMC010</t>
  </si>
  <si>
    <t xml:space="preserve">U18HSC020    </t>
  </si>
  <si>
    <t>PINTURA TERMOPL. BLANCA CEBREADO</t>
  </si>
  <si>
    <t xml:space="preserve">Pintura termoplástica reflexiva blanca, con microesferas de vídrio, en cebreado realmente pintado, incluso premarcaje sobre el pavimento, herramientas y medios auxiliares.
</t>
  </si>
  <si>
    <t>U18HSC020</t>
  </si>
  <si>
    <t xml:space="preserve">U18HMC020    </t>
  </si>
  <si>
    <t>MARCA VIAL REFLEX.CONT.BL.a=10cm</t>
  </si>
  <si>
    <t xml:space="preserve">Marca vial reflexiva continua, blanca, con pintura termoplástica reflexiva y microesferas de vídrio, de 10 cm. de ancho, realmente pintada, excepto premarcaje, i/herramientas y medios auxiliares.
</t>
  </si>
  <si>
    <t>Pintura plazas parking</t>
  </si>
  <si>
    <t>U18HMC020</t>
  </si>
  <si>
    <t xml:space="preserve">U18HMC040    </t>
  </si>
  <si>
    <t>MARCA VIAL REFLEX.DISC.BL.a=10cm</t>
  </si>
  <si>
    <t xml:space="preserve">Marca vial reflexiva discontinua, blanca, con pintura termoplástica reflexiva y microesferas de vídrio, de 10 cm. de ancho, realmente pintada, excepto premarcaje, i/herramientas y medios auxiliares.
</t>
  </si>
  <si>
    <t>U18HMC040</t>
  </si>
  <si>
    <t xml:space="preserve">U18HSS020    </t>
  </si>
  <si>
    <t>PINTURA TERM.REFLEX.EN SÍMBOLOS</t>
  </si>
  <si>
    <t xml:space="preserve">Pintura termoplástica reflexiva blanca y microesferas de vídrio en símbolos, realmente pintado, incluso premarcaje sobre el pavimento, i/herramientas y medios auxiliares.
</t>
  </si>
  <si>
    <t>U18HSS020</t>
  </si>
  <si>
    <t>A.04</t>
  </si>
  <si>
    <t xml:space="preserve">AA           </t>
  </si>
  <si>
    <t>CONTROL DE CALIDAD</t>
  </si>
  <si>
    <t xml:space="preserve">Partida alzada a justificar, mediante facturas, para la realización de Ensayos de Control de Calidad a determinar por la Dirección de Obra.
</t>
  </si>
  <si>
    <t xml:space="preserve">E29SEF115    </t>
  </si>
  <si>
    <t>ENSAYO PROCTOR MODIFICADO SUELOS</t>
  </si>
  <si>
    <t>Ensayos proctor modificado, s/s/103501, de una muestra de suelo para determinar la densidad máxima, con la humedad óptima, de compactación, incluso toma de la muestra.</t>
  </si>
  <si>
    <t xml:space="preserve">E29SEF160    </t>
  </si>
  <si>
    <t>COMPACTACIÓN (NUCLEAR) SUELOS</t>
  </si>
  <si>
    <t>Ensayo in situ para comprobar el grado de compactación por el método de medidor de isótopos radioactivos.  Incluso emisión del informe del ensayo.</t>
  </si>
  <si>
    <t xml:space="preserve">SERIE4PH     </t>
  </si>
  <si>
    <t>SERIE 4 PROBETAS HORMIGON</t>
  </si>
  <si>
    <t>Ensayo para el control estadístico, s/EHE, en la recepcion de hormigón fresco con la toma de muestras, fabricación y conservación en cámara húmeda, refrendado y rotura a compresión simple de 4 probetas cilíndricas de 15x30 cm. y la consistencia, s/UNE 83300/1/3/4/13.</t>
  </si>
  <si>
    <t xml:space="preserve">E29IFI010    </t>
  </si>
  <si>
    <t>PRUEBA RESIST./ESTANQ.RED FONTANERíA</t>
  </si>
  <si>
    <t>Prueba de presión interior y estanqueidad de la red de fontanería, s/art. 6.2 de N.B.I.I.S.A., con carga hasta 20 kp/cm2 para comprobar la resistencia y mantenimiento posterior durante 15 minutos de la presión a 6 kp/cm2 para comprobar la estanqueidad.  Incluso emisión del informe de la prueba.</t>
  </si>
  <si>
    <t xml:space="preserve">E29IS010     </t>
  </si>
  <si>
    <t>PRUEBA ESTANQUEIDAD Y FUNCIONAMIENTO SANEAMIENTO</t>
  </si>
  <si>
    <t>Prueba de estanqueidad y de funcionamiento de la red de saneamiento, s/UNE-EN 1610.</t>
  </si>
  <si>
    <t xml:space="preserve">E29IEI020    </t>
  </si>
  <si>
    <t>PRUEBA EQUILIBRADO DE FASES I. ELÉCTRICA</t>
  </si>
  <si>
    <t>Prueba de comprobación del equilibrado de fases en cuadros generales de mando y protección de instalaciones eléctricas.  Incluso emisión del informe de la prueba.</t>
  </si>
  <si>
    <t xml:space="preserve">E29IEI030    </t>
  </si>
  <si>
    <t>PRUEBA CONTINUIDAD CIRCUITO TOMA TIERRA</t>
  </si>
  <si>
    <t>Prueba de comprobación de la continuidad del circuito de puesta a tierra en instalaciones eléctricas.  Incluso emisión del informe de la prueba.</t>
  </si>
  <si>
    <t xml:space="preserve">E29IEI070    </t>
  </si>
  <si>
    <t>MEDICIÓN AISLAMIENTO CONDUCTORES</t>
  </si>
  <si>
    <t>Prueba de medición del aislamiento de los conductores de instalaciones eléctricas.  Incluso emisión del informe de la prueba.</t>
  </si>
  <si>
    <t>AA</t>
  </si>
  <si>
    <t xml:space="preserve">A.05         </t>
  </si>
  <si>
    <t>GESTIÓN DE RCDs</t>
  </si>
  <si>
    <t xml:space="preserve">GRCDEM       </t>
  </si>
  <si>
    <t>MACHAQUEO DE RESIDUOS DE LA CONSTRUCCIÓN</t>
  </si>
  <si>
    <t>P.A.</t>
  </si>
  <si>
    <t xml:space="preserve">Machaqueo a pie de obra de los residuos de construción y/o demolición de naturaleza pétrea, con medios mecánicos, para su carga en el camión o contenedor correspondiente. incluso alimentación de máquina con medios manuales. Incluye gestión de residuos.
</t>
  </si>
  <si>
    <t xml:space="preserve">GRCDS2       </t>
  </si>
  <si>
    <t>CLASIFICACIÓN DE RCDs</t>
  </si>
  <si>
    <t xml:space="preserve">Clasificación a pie de obra de los residuos de construcción y/o demolición, separándolos en fracciones según lo indicado en el art. 5.5. del RD 105/2008 (hormigón, cerámicos, metales, maderas, vidrios, plásticos, papeles o cartones y residuos peligrosos), dentro de la obra en la que se produzcan, con medios manuales, para su carga en el contenedor o camión correspondiente. 
Siguiendo la Gestión de residuos de construcción y demolición, según estudio, plan de gestión y normativa vigente.
</t>
  </si>
  <si>
    <t>-RCD: Potencialmente peligrosos y otros-</t>
  </si>
  <si>
    <t>GRCDS2</t>
  </si>
  <si>
    <t xml:space="preserve">GRCDS1       </t>
  </si>
  <si>
    <t>GESTION DE RCDs (Nivel 1) TIERRAS</t>
  </si>
  <si>
    <t xml:space="preserve">GESTION  de los productos procedentes de la excavación de cualquier tipo de terreno a vertedero específico, instalación de tratamiento de residuos de construcción y demolición externa a la obra o centro de valorización o eliminación de residuos. Sin incluir la carga en obra y porte a vertedero ya incluido en partidas correspondientes. . Incluso canon de utilización y vertido.
Siguiendo la Gestión de residuos de construcción y demolición, según estudio, plan de gestión y normativa vigente.
</t>
  </si>
  <si>
    <t>-Tierras y pétros de la excavación-</t>
  </si>
  <si>
    <t>MOV. TIERRAS</t>
  </si>
  <si>
    <t>ZANJAS SANEAMIENTO</t>
  </si>
  <si>
    <t>ZANJAS ABASTECIMIENTO</t>
  </si>
  <si>
    <t>ZANJAS INSTALACIONES (incluido en partidas)</t>
  </si>
  <si>
    <t>GRCDS1</t>
  </si>
  <si>
    <t xml:space="preserve">GRCDS3       </t>
  </si>
  <si>
    <t>GESTION DE RCDs (Nivel 2) INERTES</t>
  </si>
  <si>
    <t xml:space="preserve">GESTION de residuos inertes de naturaleza pétreo y no pétrea producidos en obras de construcción y/o demolición, a vertedero específico, instalación de tratamiento de residuos de construcción y demolición externa a la obra o centro de valorización o eliminación de residuos. Sin incluir la carga en obra y porte a vertedero ya incluido en partidas correspondientes. Incluso canon de utilización y vertido.
Siguiendo la Gestión de residuos de construcción y demolición, según estudio, plan de gestión y normativa vigente.
</t>
  </si>
  <si>
    <t>-RCD: Naturaleza no pétrea-</t>
  </si>
  <si>
    <t>1. Asfalto</t>
  </si>
  <si>
    <t>OTROS</t>
  </si>
  <si>
    <t>2. Madera</t>
  </si>
  <si>
    <t>3. Metales</t>
  </si>
  <si>
    <t>4. Papel</t>
  </si>
  <si>
    <t>5. Plástico</t>
  </si>
  <si>
    <t>6. Vidrio</t>
  </si>
  <si>
    <t>7. Yeso</t>
  </si>
  <si>
    <t>-RCD: Naturaleza pétrea-</t>
  </si>
  <si>
    <t>1. Arena Grava y otros áridos</t>
  </si>
  <si>
    <t>2. Hormigón</t>
  </si>
  <si>
    <t>PROVENIENTES DE DEMOLICION</t>
  </si>
  <si>
    <t>GRCDS3</t>
  </si>
  <si>
    <t xml:space="preserve">GRCDS4       </t>
  </si>
  <si>
    <t>TRANSPORTE y GESTION DE RCDs (Nivel 2) PELIGROSOS</t>
  </si>
  <si>
    <t xml:space="preserve">Suministro y ubicación en obra de bidón para residuos peligrosos procedentes de la construcción o demolición, i/marcado del recipiente con la etiqueta correspondiente. Con transporte de bidón a vertedero específico, instalación de tratamiento de residuos de construcción y demolición externa a la obra o centro de valorización o eliminación de residuos, considerando la carga y descarga de los bidones. Incluso entrega a gestor autorizado de residuos peligrosos y coste de vertido.
Siguiendo la Gestión de residuos de construcción y demolición, según estudio, plan de gestión y normativa vigente.
</t>
  </si>
  <si>
    <t>2. Potencialmente peligrosos y otros</t>
  </si>
  <si>
    <t>(1 ud bidón de 200L =&gt; 0,20 m3)</t>
  </si>
  <si>
    <t>GRCDS4</t>
  </si>
  <si>
    <t xml:space="preserve">GRCDS5       </t>
  </si>
  <si>
    <t>TRANSPORTE Y GESTION DE RCDs - CONTENEDOR</t>
  </si>
  <si>
    <t xml:space="preserve">Transporte con contenedor de residuos producidos en obras de construcción y/o demolición, a vertedero específico, instalación de tratamiento de residuos de construcción y demolición externa a la obra o centro de valorización o eliminación de residuos, considerando ida, descarga y vuelta. Incluso servicio de entrega, alquiler y recogida en obra del contenedor, y coste del vertido.
Siguiendo la Gestión de residuos de construcción y demolición, según estudio, plan de gestión y normativa vigente.
</t>
  </si>
  <si>
    <t>1. Basuras</t>
  </si>
  <si>
    <t>GRCDS5</t>
  </si>
  <si>
    <t>A.05</t>
  </si>
  <si>
    <t xml:space="preserve">SYS          </t>
  </si>
  <si>
    <t>SEGURIDAD Y SALUD</t>
  </si>
  <si>
    <t>CAPARROSO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</si>
</sst>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6" x14ac:knownFonts="1">
    <font>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s>
  <borders count="1">
    <border>
      <left/>
      <right/>
      <top/>
      <bottom/>
      <diagonal/>
    </border>
  </borders>
  <cellStyleXfs count="1">
    <xf numFmtId="0" fontId="0" fillId="0" borderId="0"/>
  </cellStyleXfs>
  <cellXfs count="28">
    <xf numFmtId="0" fontId="0" fillId="0" borderId="0" xfId="0"/>
    <xf numFmtId="0" fontId="3" fillId="0" borderId="0" xfId="0" applyFont="1"/>
    <xf numFmtId="0" fontId="4"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vertical="top" wrapText="1"/>
    </xf>
    <xf numFmtId="49" fontId="5" fillId="0" borderId="0" xfId="0" applyNumberFormat="1" applyFont="1" applyAlignment="1">
      <alignment horizontal="right" vertical="top"/>
    </xf>
    <xf numFmtId="49" fontId="2" fillId="3" borderId="0" xfId="0" applyNumberFormat="1" applyFont="1" applyFill="1" applyAlignment="1">
      <alignment vertical="top"/>
    </xf>
    <xf numFmtId="49" fontId="2" fillId="3" borderId="0" xfId="0" applyNumberFormat="1" applyFont="1" applyFill="1" applyAlignment="1">
      <alignment vertical="top" wrapText="1"/>
    </xf>
    <xf numFmtId="0" fontId="2" fillId="3" borderId="0" xfId="0" applyFont="1" applyFill="1" applyAlignment="1">
      <alignment vertical="top"/>
    </xf>
    <xf numFmtId="3" fontId="2" fillId="2" borderId="0" xfId="0" applyNumberFormat="1" applyFont="1" applyFill="1" applyAlignment="1">
      <alignment vertical="top"/>
    </xf>
    <xf numFmtId="4" fontId="2" fillId="2" borderId="0" xfId="0" applyNumberFormat="1" applyFont="1" applyFill="1" applyAlignment="1">
      <alignment vertical="top"/>
    </xf>
    <xf numFmtId="49" fontId="1" fillId="0" borderId="0" xfId="0" applyNumberFormat="1" applyFont="1" applyAlignment="1">
      <alignment vertical="top"/>
    </xf>
    <xf numFmtId="49" fontId="1" fillId="0" borderId="0" xfId="0" applyNumberFormat="1" applyFont="1" applyAlignment="1">
      <alignment vertical="top" wrapText="1"/>
    </xf>
    <xf numFmtId="0" fontId="1" fillId="0" borderId="0" xfId="0" applyFont="1" applyAlignment="1">
      <alignment vertical="top"/>
    </xf>
    <xf numFmtId="4" fontId="1" fillId="0" borderId="0" xfId="0" applyNumberFormat="1" applyFont="1" applyAlignment="1">
      <alignment vertical="top"/>
    </xf>
    <xf numFmtId="4" fontId="1" fillId="2" borderId="0" xfId="0" applyNumberFormat="1" applyFont="1" applyFill="1" applyAlignment="1">
      <alignment vertical="top"/>
    </xf>
    <xf numFmtId="0" fontId="1" fillId="0" borderId="0" xfId="0" applyFont="1" applyAlignment="1">
      <alignment vertical="top" wrapText="1"/>
    </xf>
    <xf numFmtId="49" fontId="2" fillId="0" borderId="0" xfId="0" applyNumberFormat="1" applyFont="1" applyAlignment="1">
      <alignment vertical="top"/>
    </xf>
    <xf numFmtId="0" fontId="1" fillId="4" borderId="0" xfId="0" applyFont="1" applyFill="1" applyAlignment="1">
      <alignment vertical="top"/>
    </xf>
    <xf numFmtId="0" fontId="1" fillId="4" borderId="0" xfId="0" applyFont="1" applyFill="1" applyAlignment="1">
      <alignment vertical="top" wrapText="1"/>
    </xf>
    <xf numFmtId="3" fontId="1" fillId="0" borderId="0" xfId="0" applyNumberFormat="1" applyFont="1" applyAlignment="1">
      <alignment vertical="top"/>
    </xf>
    <xf numFmtId="164" fontId="1" fillId="0" borderId="0" xfId="0" applyNumberFormat="1" applyFont="1" applyAlignment="1">
      <alignment vertical="top"/>
    </xf>
    <xf numFmtId="164" fontId="1" fillId="2" borderId="0" xfId="0" applyNumberFormat="1" applyFont="1" applyFill="1" applyAlignment="1">
      <alignment vertical="top"/>
    </xf>
    <xf numFmtId="49" fontId="2" fillId="5" borderId="0" xfId="0" applyNumberFormat="1" applyFont="1" applyFill="1" applyAlignment="1">
      <alignment vertical="top"/>
    </xf>
    <xf numFmtId="49" fontId="2" fillId="5" borderId="0" xfId="0" applyNumberFormat="1" applyFont="1" applyFill="1" applyAlignment="1">
      <alignment vertical="top" wrapText="1"/>
    </xf>
    <xf numFmtId="0" fontId="2" fillId="5" borderId="0" xfId="0" applyFont="1" applyFill="1" applyAlignment="1">
      <alignment vertical="top"/>
    </xf>
    <xf numFmtId="3" fontId="2" fillId="3" borderId="0" xfId="0" applyNumberFormat="1" applyFont="1" applyFill="1" applyAlignment="1">
      <alignment vertical="top"/>
    </xf>
    <xf numFmtId="4" fontId="2" fillId="3" borderId="0" xfId="0" applyNumberFormat="1" applyFont="1"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73"/>
  <sheetViews>
    <sheetView tabSelected="1" workbookViewId="0">
      <pane xSplit="4" ySplit="3" topLeftCell="E202" activePane="bottomRight" state="frozen"/>
      <selection pane="topRight" activeCell="E1" sqref="E1"/>
      <selection pane="bottomLeft" activeCell="A4" sqref="A4"/>
      <selection pane="bottomRight" activeCell="E11" sqref="E11"/>
    </sheetView>
  </sheetViews>
  <sheetFormatPr baseColWidth="10" defaultRowHeight="15" x14ac:dyDescent="0.25"/>
  <cols>
    <col min="1" max="1" width="15.5703125" bestFit="1" customWidth="1"/>
    <col min="2" max="2" width="6.5703125" customWidth="1"/>
    <col min="3" max="3" width="3.7109375" customWidth="1"/>
    <col min="4" max="4" width="33.140625" customWidth="1"/>
    <col min="5" max="5" width="44" bestFit="1" customWidth="1"/>
    <col min="6" max="6" width="3.5703125" customWidth="1"/>
    <col min="7" max="7" width="8.5703125" customWidth="1"/>
    <col min="8" max="8" width="8.140625" customWidth="1"/>
    <col min="9" max="9" width="6.5703125" customWidth="1"/>
    <col min="10" max="10" width="12.42578125" bestFit="1" customWidth="1"/>
    <col min="11" max="11" width="7.85546875" customWidth="1"/>
    <col min="12" max="12" width="6.5703125" customWidth="1"/>
    <col min="13" max="13" width="7.7109375" customWidth="1"/>
  </cols>
  <sheetData>
    <row r="1" spans="1:13" x14ac:dyDescent="0.25">
      <c r="A1" s="1" t="s">
        <v>0</v>
      </c>
      <c r="B1" s="1"/>
      <c r="C1" s="1"/>
      <c r="D1" s="1"/>
      <c r="E1" s="1"/>
      <c r="F1" s="1"/>
      <c r="G1" s="1"/>
      <c r="H1" s="1"/>
      <c r="I1" s="1"/>
      <c r="J1" s="1"/>
      <c r="K1" s="1"/>
      <c r="L1" s="1"/>
      <c r="M1" s="1"/>
    </row>
    <row r="2" spans="1:13" ht="18.75" x14ac:dyDescent="0.25">
      <c r="A2" s="2" t="s">
        <v>1</v>
      </c>
      <c r="B2" s="2"/>
      <c r="C2" s="2"/>
      <c r="D2" s="2"/>
      <c r="E2" s="2"/>
      <c r="F2" s="2"/>
      <c r="G2" s="2"/>
      <c r="H2" s="2"/>
      <c r="I2" s="2"/>
      <c r="J2" s="2"/>
      <c r="K2" s="2"/>
      <c r="L2" s="2"/>
      <c r="M2" s="2"/>
    </row>
    <row r="3" spans="1:13" x14ac:dyDescent="0.25">
      <c r="A3" s="3" t="s">
        <v>2</v>
      </c>
      <c r="B3" s="3" t="s">
        <v>5</v>
      </c>
      <c r="C3" s="3" t="s">
        <v>6</v>
      </c>
      <c r="D3" s="4" t="s">
        <v>3</v>
      </c>
      <c r="E3" s="3" t="s">
        <v>9</v>
      </c>
      <c r="F3" s="5" t="s">
        <v>10</v>
      </c>
      <c r="G3" s="5" t="s">
        <v>11</v>
      </c>
      <c r="H3" s="5" t="s">
        <v>12</v>
      </c>
      <c r="I3" s="5" t="s">
        <v>13</v>
      </c>
      <c r="J3" s="5" t="s">
        <v>14</v>
      </c>
      <c r="K3" s="5" t="s">
        <v>7</v>
      </c>
      <c r="L3" s="5" t="s">
        <v>8</v>
      </c>
      <c r="M3" s="5" t="s">
        <v>4</v>
      </c>
    </row>
    <row r="4" spans="1:13" x14ac:dyDescent="0.25">
      <c r="A4" s="6" t="s">
        <v>15</v>
      </c>
      <c r="B4" s="6" t="s">
        <v>17</v>
      </c>
      <c r="C4" s="6" t="s">
        <v>18</v>
      </c>
      <c r="D4" s="7" t="s">
        <v>16</v>
      </c>
      <c r="E4" s="8"/>
      <c r="F4" s="8"/>
      <c r="G4" s="8"/>
      <c r="H4" s="8"/>
      <c r="I4" s="8"/>
      <c r="J4" s="8"/>
      <c r="K4" s="9">
        <f>K95</f>
        <v>1</v>
      </c>
      <c r="L4" s="10">
        <f>L95</f>
        <v>0</v>
      </c>
      <c r="M4" s="10">
        <f>M95</f>
        <v>0</v>
      </c>
    </row>
    <row r="5" spans="1:13" x14ac:dyDescent="0.25">
      <c r="A5" s="11" t="s">
        <v>19</v>
      </c>
      <c r="B5" s="11" t="s">
        <v>21</v>
      </c>
      <c r="C5" s="11" t="s">
        <v>18</v>
      </c>
      <c r="D5" s="12" t="s">
        <v>20</v>
      </c>
      <c r="E5" s="13"/>
      <c r="F5" s="13"/>
      <c r="G5" s="13"/>
      <c r="H5" s="13"/>
      <c r="I5" s="13"/>
      <c r="J5" s="13"/>
      <c r="K5" s="14"/>
      <c r="L5" s="14"/>
      <c r="M5" s="15">
        <f>ROUND(K5*L5,2)</f>
        <v>0</v>
      </c>
    </row>
    <row r="6" spans="1:13" x14ac:dyDescent="0.25">
      <c r="A6" s="11" t="s">
        <v>22</v>
      </c>
      <c r="B6" s="11" t="s">
        <v>21</v>
      </c>
      <c r="C6" s="11" t="s">
        <v>24</v>
      </c>
      <c r="D6" s="12" t="s">
        <v>23</v>
      </c>
      <c r="E6" s="13"/>
      <c r="F6" s="13"/>
      <c r="G6" s="13"/>
      <c r="H6" s="13"/>
      <c r="I6" s="13"/>
      <c r="J6" s="13"/>
      <c r="K6" s="14">
        <v>1</v>
      </c>
      <c r="L6" s="14"/>
      <c r="M6" s="15">
        <f>ROUND(K6*L6,2)</f>
        <v>0</v>
      </c>
    </row>
    <row r="7" spans="1:13" ht="67.5" x14ac:dyDescent="0.25">
      <c r="A7" s="13"/>
      <c r="B7" s="13"/>
      <c r="C7" s="13"/>
      <c r="D7" s="16" t="s">
        <v>25</v>
      </c>
      <c r="E7" s="13"/>
      <c r="F7" s="13"/>
      <c r="G7" s="13"/>
      <c r="H7" s="13"/>
      <c r="I7" s="13"/>
      <c r="J7" s="13"/>
      <c r="K7" s="13"/>
      <c r="L7" s="13"/>
      <c r="M7" s="13"/>
    </row>
    <row r="8" spans="1:13" x14ac:dyDescent="0.25">
      <c r="A8" s="11" t="s">
        <v>26</v>
      </c>
      <c r="B8" s="11" t="s">
        <v>21</v>
      </c>
      <c r="C8" s="11" t="s">
        <v>24</v>
      </c>
      <c r="D8" s="12" t="s">
        <v>27</v>
      </c>
      <c r="E8" s="13"/>
      <c r="F8" s="13"/>
      <c r="G8" s="13"/>
      <c r="H8" s="13"/>
      <c r="I8" s="13"/>
      <c r="J8" s="13"/>
      <c r="K8" s="14">
        <v>1</v>
      </c>
      <c r="L8" s="14"/>
      <c r="M8" s="15">
        <f>ROUND(K8*L8,2)</f>
        <v>0</v>
      </c>
    </row>
    <row r="9" spans="1:13" ht="101.25" x14ac:dyDescent="0.25">
      <c r="A9" s="13"/>
      <c r="B9" s="13"/>
      <c r="C9" s="13"/>
      <c r="D9" s="16" t="s">
        <v>28</v>
      </c>
      <c r="E9" s="13"/>
      <c r="F9" s="13"/>
      <c r="G9" s="13"/>
      <c r="H9" s="13"/>
      <c r="I9" s="13"/>
      <c r="J9" s="13"/>
      <c r="K9" s="13"/>
      <c r="L9" s="13"/>
      <c r="M9" s="13"/>
    </row>
    <row r="10" spans="1:13" x14ac:dyDescent="0.25">
      <c r="A10" s="11" t="s">
        <v>29</v>
      </c>
      <c r="B10" s="11" t="s">
        <v>21</v>
      </c>
      <c r="C10" s="11" t="s">
        <v>24</v>
      </c>
      <c r="D10" s="12" t="s">
        <v>30</v>
      </c>
      <c r="E10" s="13"/>
      <c r="F10" s="13"/>
      <c r="G10" s="13"/>
      <c r="H10" s="13"/>
      <c r="I10" s="13"/>
      <c r="J10" s="13"/>
      <c r="K10" s="14">
        <v>1</v>
      </c>
      <c r="L10" s="14"/>
      <c r="M10" s="15">
        <f>ROUND(K10*L10,2)</f>
        <v>0</v>
      </c>
    </row>
    <row r="11" spans="1:13" ht="101.25" x14ac:dyDescent="0.25">
      <c r="A11" s="13"/>
      <c r="B11" s="13"/>
      <c r="C11" s="13"/>
      <c r="D11" s="16" t="s">
        <v>31</v>
      </c>
      <c r="E11" s="13"/>
      <c r="F11" s="13"/>
      <c r="G11" s="13"/>
      <c r="H11" s="13"/>
      <c r="I11" s="13"/>
      <c r="J11" s="13"/>
      <c r="K11" s="13"/>
      <c r="L11" s="13"/>
      <c r="M11" s="13"/>
    </row>
    <row r="12" spans="1:13" x14ac:dyDescent="0.25">
      <c r="A12" s="11" t="s">
        <v>32</v>
      </c>
      <c r="B12" s="11" t="s">
        <v>21</v>
      </c>
      <c r="C12" s="11" t="s">
        <v>24</v>
      </c>
      <c r="D12" s="12" t="s">
        <v>33</v>
      </c>
      <c r="E12" s="13"/>
      <c r="F12" s="13"/>
      <c r="G12" s="13"/>
      <c r="H12" s="13"/>
      <c r="I12" s="13"/>
      <c r="J12" s="13"/>
      <c r="K12" s="14">
        <v>1</v>
      </c>
      <c r="L12" s="14"/>
      <c r="M12" s="15">
        <f>ROUND(K12*L12,2)</f>
        <v>0</v>
      </c>
    </row>
    <row r="13" spans="1:13" ht="101.25" x14ac:dyDescent="0.25">
      <c r="A13" s="13"/>
      <c r="B13" s="13"/>
      <c r="C13" s="13"/>
      <c r="D13" s="16" t="s">
        <v>34</v>
      </c>
      <c r="E13" s="13"/>
      <c r="F13" s="13"/>
      <c r="G13" s="13"/>
      <c r="H13" s="13"/>
      <c r="I13" s="13"/>
      <c r="J13" s="13"/>
      <c r="K13" s="13"/>
      <c r="L13" s="13"/>
      <c r="M13" s="13"/>
    </row>
    <row r="14" spans="1:13" x14ac:dyDescent="0.25">
      <c r="A14" s="11" t="s">
        <v>35</v>
      </c>
      <c r="B14" s="11" t="s">
        <v>21</v>
      </c>
      <c r="C14" s="11" t="s">
        <v>24</v>
      </c>
      <c r="D14" s="12" t="s">
        <v>36</v>
      </c>
      <c r="E14" s="13"/>
      <c r="F14" s="13"/>
      <c r="G14" s="13"/>
      <c r="H14" s="13"/>
      <c r="I14" s="13"/>
      <c r="J14" s="13"/>
      <c r="K14" s="14">
        <v>1</v>
      </c>
      <c r="L14" s="14"/>
      <c r="M14" s="15">
        <f>ROUND(K14*L14,2)</f>
        <v>0</v>
      </c>
    </row>
    <row r="15" spans="1:13" ht="135" x14ac:dyDescent="0.25">
      <c r="A15" s="13"/>
      <c r="B15" s="13"/>
      <c r="C15" s="13"/>
      <c r="D15" s="16" t="s">
        <v>37</v>
      </c>
      <c r="E15" s="13"/>
      <c r="F15" s="13"/>
      <c r="G15" s="13"/>
      <c r="H15" s="13"/>
      <c r="I15" s="13"/>
      <c r="J15" s="13"/>
      <c r="K15" s="13"/>
      <c r="L15" s="13"/>
      <c r="M15" s="13"/>
    </row>
    <row r="16" spans="1:13" x14ac:dyDescent="0.25">
      <c r="A16" s="11" t="s">
        <v>38</v>
      </c>
      <c r="B16" s="11" t="s">
        <v>21</v>
      </c>
      <c r="C16" s="11" t="s">
        <v>24</v>
      </c>
      <c r="D16" s="12" t="s">
        <v>39</v>
      </c>
      <c r="E16" s="13"/>
      <c r="F16" s="13"/>
      <c r="G16" s="13"/>
      <c r="H16" s="13"/>
      <c r="I16" s="13"/>
      <c r="J16" s="13"/>
      <c r="K16" s="14">
        <v>1</v>
      </c>
      <c r="L16" s="14"/>
      <c r="M16" s="15">
        <f>ROUND(K16*L16,2)</f>
        <v>0</v>
      </c>
    </row>
    <row r="17" spans="1:13" ht="112.5" x14ac:dyDescent="0.25">
      <c r="A17" s="13"/>
      <c r="B17" s="13"/>
      <c r="C17" s="13"/>
      <c r="D17" s="16" t="s">
        <v>40</v>
      </c>
      <c r="E17" s="13"/>
      <c r="F17" s="13"/>
      <c r="G17" s="13"/>
      <c r="H17" s="13"/>
      <c r="I17" s="13"/>
      <c r="J17" s="13"/>
      <c r="K17" s="13"/>
      <c r="L17" s="13"/>
      <c r="M17" s="13"/>
    </row>
    <row r="18" spans="1:13" x14ac:dyDescent="0.25">
      <c r="A18" s="11" t="s">
        <v>41</v>
      </c>
      <c r="B18" s="11" t="s">
        <v>21</v>
      </c>
      <c r="C18" s="11" t="s">
        <v>43</v>
      </c>
      <c r="D18" s="12" t="s">
        <v>42</v>
      </c>
      <c r="E18" s="13"/>
      <c r="F18" s="13"/>
      <c r="G18" s="13"/>
      <c r="H18" s="13"/>
      <c r="I18" s="13"/>
      <c r="J18" s="13"/>
      <c r="K18" s="14">
        <v>1</v>
      </c>
      <c r="L18" s="14"/>
      <c r="M18" s="15">
        <f>ROUND(K18*L18,2)</f>
        <v>0</v>
      </c>
    </row>
    <row r="19" spans="1:13" ht="123.75" x14ac:dyDescent="0.25">
      <c r="A19" s="13"/>
      <c r="B19" s="13"/>
      <c r="C19" s="13"/>
      <c r="D19" s="16" t="s">
        <v>44</v>
      </c>
      <c r="E19" s="13"/>
      <c r="F19" s="13"/>
      <c r="G19" s="13"/>
      <c r="H19" s="13"/>
      <c r="I19" s="13"/>
      <c r="J19" s="13"/>
      <c r="K19" s="13"/>
      <c r="L19" s="13"/>
      <c r="M19" s="13"/>
    </row>
    <row r="20" spans="1:13" x14ac:dyDescent="0.25">
      <c r="A20" s="11" t="s">
        <v>45</v>
      </c>
      <c r="B20" s="11" t="s">
        <v>21</v>
      </c>
      <c r="C20" s="11" t="s">
        <v>24</v>
      </c>
      <c r="D20" s="12" t="s">
        <v>46</v>
      </c>
      <c r="E20" s="13"/>
      <c r="F20" s="13"/>
      <c r="G20" s="13"/>
      <c r="H20" s="13"/>
      <c r="I20" s="13"/>
      <c r="J20" s="13"/>
      <c r="K20" s="14">
        <v>1</v>
      </c>
      <c r="L20" s="14"/>
      <c r="M20" s="15">
        <f>ROUND(K20*L20,2)</f>
        <v>0</v>
      </c>
    </row>
    <row r="21" spans="1:13" ht="112.5" x14ac:dyDescent="0.25">
      <c r="A21" s="13"/>
      <c r="B21" s="13"/>
      <c r="C21" s="13"/>
      <c r="D21" s="16" t="s">
        <v>47</v>
      </c>
      <c r="E21" s="13"/>
      <c r="F21" s="13"/>
      <c r="G21" s="13"/>
      <c r="H21" s="13"/>
      <c r="I21" s="13"/>
      <c r="J21" s="13"/>
      <c r="K21" s="13"/>
      <c r="L21" s="13"/>
      <c r="M21" s="13"/>
    </row>
    <row r="22" spans="1:13" x14ac:dyDescent="0.25">
      <c r="A22" s="11" t="s">
        <v>48</v>
      </c>
      <c r="B22" s="11" t="s">
        <v>21</v>
      </c>
      <c r="C22" s="11" t="s">
        <v>18</v>
      </c>
      <c r="D22" s="12" t="s">
        <v>49</v>
      </c>
      <c r="E22" s="13"/>
      <c r="F22" s="13"/>
      <c r="G22" s="13"/>
      <c r="H22" s="13"/>
      <c r="I22" s="13"/>
      <c r="J22" s="13"/>
      <c r="K22" s="14"/>
      <c r="L22" s="14"/>
      <c r="M22" s="15">
        <f>ROUND(K22*L22,2)</f>
        <v>0</v>
      </c>
    </row>
    <row r="23" spans="1:13" x14ac:dyDescent="0.25">
      <c r="A23" s="17" t="s">
        <v>50</v>
      </c>
      <c r="B23" s="11" t="s">
        <v>21</v>
      </c>
      <c r="C23" s="11" t="s">
        <v>52</v>
      </c>
      <c r="D23" s="12" t="s">
        <v>51</v>
      </c>
      <c r="E23" s="13"/>
      <c r="F23" s="13"/>
      <c r="G23" s="13"/>
      <c r="H23" s="13"/>
      <c r="I23" s="13"/>
      <c r="J23" s="13"/>
      <c r="K23" s="15">
        <f>K26</f>
        <v>60</v>
      </c>
      <c r="L23" s="15">
        <f>L26</f>
        <v>0</v>
      </c>
      <c r="M23" s="15">
        <f>M26</f>
        <v>0</v>
      </c>
    </row>
    <row r="24" spans="1:13" ht="371.25" x14ac:dyDescent="0.25">
      <c r="A24" s="13"/>
      <c r="B24" s="13"/>
      <c r="C24" s="13"/>
      <c r="D24" s="16" t="s">
        <v>53</v>
      </c>
      <c r="E24" s="13"/>
      <c r="F24" s="13"/>
      <c r="G24" s="13"/>
      <c r="H24" s="13"/>
      <c r="I24" s="13"/>
      <c r="J24" s="13"/>
      <c r="K24" s="13"/>
      <c r="L24" s="13"/>
      <c r="M24" s="13"/>
    </row>
    <row r="25" spans="1:13" x14ac:dyDescent="0.25">
      <c r="A25" s="13"/>
      <c r="B25" s="13"/>
      <c r="C25" s="13"/>
      <c r="D25" s="16"/>
      <c r="E25" s="11" t="s">
        <v>54</v>
      </c>
      <c r="F25" s="13">
        <v>1</v>
      </c>
      <c r="G25" s="14">
        <v>60</v>
      </c>
      <c r="H25" s="14"/>
      <c r="I25" s="14"/>
      <c r="J25" s="15">
        <f>F25*(G25+ (G25= 0))*(H25+ (H25= 0))*(I25+ (I25= 0))</f>
        <v>60</v>
      </c>
      <c r="K25" s="13"/>
      <c r="L25" s="13"/>
      <c r="M25" s="13"/>
    </row>
    <row r="26" spans="1:13" x14ac:dyDescent="0.25">
      <c r="A26" s="13"/>
      <c r="B26" s="13"/>
      <c r="C26" s="13"/>
      <c r="D26" s="16"/>
      <c r="E26" s="13"/>
      <c r="F26" s="13"/>
      <c r="G26" s="13"/>
      <c r="H26" s="13"/>
      <c r="I26" s="13"/>
      <c r="J26" s="17" t="s">
        <v>55</v>
      </c>
      <c r="K26" s="10">
        <f>SUM(J25:J25)</f>
        <v>60</v>
      </c>
      <c r="L26" s="14"/>
      <c r="M26" s="10">
        <f>ROUND(L26*K26,2)</f>
        <v>0</v>
      </c>
    </row>
    <row r="27" spans="1:13" ht="3" customHeight="1" x14ac:dyDescent="0.25">
      <c r="A27" s="18"/>
      <c r="B27" s="18"/>
      <c r="C27" s="18"/>
      <c r="D27" s="19"/>
      <c r="E27" s="18"/>
      <c r="F27" s="18"/>
      <c r="G27" s="18"/>
      <c r="H27" s="18"/>
      <c r="I27" s="18"/>
      <c r="J27" s="18"/>
      <c r="K27" s="18"/>
      <c r="L27" s="18"/>
      <c r="M27" s="18"/>
    </row>
    <row r="28" spans="1:13" x14ac:dyDescent="0.25">
      <c r="A28" s="17" t="s">
        <v>56</v>
      </c>
      <c r="B28" s="11" t="s">
        <v>21</v>
      </c>
      <c r="C28" s="11" t="s">
        <v>58</v>
      </c>
      <c r="D28" s="12" t="s">
        <v>57</v>
      </c>
      <c r="E28" s="13"/>
      <c r="F28" s="13"/>
      <c r="G28" s="13"/>
      <c r="H28" s="13"/>
      <c r="I28" s="13"/>
      <c r="J28" s="13"/>
      <c r="K28" s="15">
        <f>K32</f>
        <v>3106.99</v>
      </c>
      <c r="L28" s="15">
        <f>L32</f>
        <v>0</v>
      </c>
      <c r="M28" s="15">
        <f>M32</f>
        <v>0</v>
      </c>
    </row>
    <row r="29" spans="1:13" ht="202.5" x14ac:dyDescent="0.25">
      <c r="A29" s="13"/>
      <c r="B29" s="13"/>
      <c r="C29" s="13"/>
      <c r="D29" s="16" t="s">
        <v>59</v>
      </c>
      <c r="E29" s="13"/>
      <c r="F29" s="13"/>
      <c r="G29" s="13"/>
      <c r="H29" s="13"/>
      <c r="I29" s="13"/>
      <c r="J29" s="13"/>
      <c r="K29" s="13"/>
      <c r="L29" s="13"/>
      <c r="M29" s="13"/>
    </row>
    <row r="30" spans="1:13" x14ac:dyDescent="0.25">
      <c r="A30" s="13"/>
      <c r="B30" s="13"/>
      <c r="C30" s="13"/>
      <c r="D30" s="16"/>
      <c r="E30" s="11" t="s">
        <v>60</v>
      </c>
      <c r="F30" s="13">
        <v>1</v>
      </c>
      <c r="G30" s="14">
        <v>3326.99</v>
      </c>
      <c r="H30" s="14"/>
      <c r="I30" s="14"/>
      <c r="J30" s="15">
        <f>F30*(G30+ (G30= 0))*(H30+ (H30= 0))*(I30+ (I30= 0))</f>
        <v>3326.99</v>
      </c>
      <c r="K30" s="13"/>
      <c r="L30" s="13"/>
      <c r="M30" s="13"/>
    </row>
    <row r="31" spans="1:13" x14ac:dyDescent="0.25">
      <c r="A31" s="13"/>
      <c r="B31" s="13"/>
      <c r="C31" s="13"/>
      <c r="D31" s="16"/>
      <c r="E31" s="11" t="s">
        <v>61</v>
      </c>
      <c r="F31" s="13">
        <v>-1</v>
      </c>
      <c r="G31" s="14">
        <v>220</v>
      </c>
      <c r="H31" s="14"/>
      <c r="I31" s="14"/>
      <c r="J31" s="15">
        <f>F31*(G31+ (G31= 0))*(H31+ (H31= 0))*(I31+ (I31= 0))</f>
        <v>-220</v>
      </c>
      <c r="K31" s="13"/>
      <c r="L31" s="13"/>
      <c r="M31" s="13"/>
    </row>
    <row r="32" spans="1:13" x14ac:dyDescent="0.25">
      <c r="A32" s="13"/>
      <c r="B32" s="13"/>
      <c r="C32" s="13"/>
      <c r="D32" s="16"/>
      <c r="E32" s="13"/>
      <c r="F32" s="13"/>
      <c r="G32" s="13"/>
      <c r="H32" s="13"/>
      <c r="I32" s="13"/>
      <c r="J32" s="17" t="s">
        <v>62</v>
      </c>
      <c r="K32" s="10">
        <f>SUM(J30:J31)</f>
        <v>3106.99</v>
      </c>
      <c r="L32" s="14"/>
      <c r="M32" s="10">
        <f>ROUND(L32*K32,2)</f>
        <v>0</v>
      </c>
    </row>
    <row r="33" spans="1:13" ht="3" customHeight="1" x14ac:dyDescent="0.25">
      <c r="A33" s="18"/>
      <c r="B33" s="18"/>
      <c r="C33" s="18"/>
      <c r="D33" s="19"/>
      <c r="E33" s="18"/>
      <c r="F33" s="18"/>
      <c r="G33" s="18"/>
      <c r="H33" s="18"/>
      <c r="I33" s="18"/>
      <c r="J33" s="18"/>
      <c r="K33" s="18"/>
      <c r="L33" s="18"/>
      <c r="M33" s="18"/>
    </row>
    <row r="34" spans="1:13" x14ac:dyDescent="0.25">
      <c r="A34" s="17" t="s">
        <v>63</v>
      </c>
      <c r="B34" s="11" t="s">
        <v>21</v>
      </c>
      <c r="C34" s="11" t="s">
        <v>52</v>
      </c>
      <c r="D34" s="12" t="s">
        <v>64</v>
      </c>
      <c r="E34" s="13"/>
      <c r="F34" s="13"/>
      <c r="G34" s="13"/>
      <c r="H34" s="13"/>
      <c r="I34" s="13"/>
      <c r="J34" s="13"/>
      <c r="K34" s="15">
        <f>K38</f>
        <v>900</v>
      </c>
      <c r="L34" s="15">
        <f>L38</f>
        <v>0</v>
      </c>
      <c r="M34" s="15">
        <f>M38</f>
        <v>0</v>
      </c>
    </row>
    <row r="35" spans="1:13" ht="146.25" x14ac:dyDescent="0.25">
      <c r="A35" s="13"/>
      <c r="B35" s="13"/>
      <c r="C35" s="13"/>
      <c r="D35" s="16" t="s">
        <v>65</v>
      </c>
      <c r="E35" s="13"/>
      <c r="F35" s="13"/>
      <c r="G35" s="13"/>
      <c r="H35" s="13"/>
      <c r="I35" s="13"/>
      <c r="J35" s="13"/>
      <c r="K35" s="13"/>
      <c r="L35" s="13"/>
      <c r="M35" s="13"/>
    </row>
    <row r="36" spans="1:13" x14ac:dyDescent="0.25">
      <c r="A36" s="13"/>
      <c r="B36" s="13"/>
      <c r="C36" s="13"/>
      <c r="D36" s="16"/>
      <c r="E36" s="11" t="s">
        <v>60</v>
      </c>
      <c r="F36" s="13">
        <v>1</v>
      </c>
      <c r="G36" s="14">
        <v>1600</v>
      </c>
      <c r="H36" s="14"/>
      <c r="I36" s="14"/>
      <c r="J36" s="15">
        <f>F36*(G36+ (G36= 0))*(H36+ (H36= 0))*(I36+ (I36= 0))</f>
        <v>1600</v>
      </c>
      <c r="K36" s="13"/>
      <c r="L36" s="13"/>
      <c r="M36" s="13"/>
    </row>
    <row r="37" spans="1:13" x14ac:dyDescent="0.25">
      <c r="A37" s="13"/>
      <c r="B37" s="13"/>
      <c r="C37" s="13"/>
      <c r="D37" s="16"/>
      <c r="E37" s="11" t="s">
        <v>66</v>
      </c>
      <c r="F37" s="13">
        <v>-1</v>
      </c>
      <c r="G37" s="14">
        <v>700</v>
      </c>
      <c r="H37" s="14"/>
      <c r="I37" s="14"/>
      <c r="J37" s="15">
        <f>F37*(G37+ (G37= 0))*(H37+ (H37= 0))*(I37+ (I37= 0))</f>
        <v>-700</v>
      </c>
      <c r="K37" s="13"/>
      <c r="L37" s="13"/>
      <c r="M37" s="13"/>
    </row>
    <row r="38" spans="1:13" x14ac:dyDescent="0.25">
      <c r="A38" s="13"/>
      <c r="B38" s="13"/>
      <c r="C38" s="13"/>
      <c r="D38" s="16"/>
      <c r="E38" s="13"/>
      <c r="F38" s="13"/>
      <c r="G38" s="13"/>
      <c r="H38" s="13"/>
      <c r="I38" s="13"/>
      <c r="J38" s="17" t="s">
        <v>67</v>
      </c>
      <c r="K38" s="10">
        <f>SUM(J36:J37)</f>
        <v>900</v>
      </c>
      <c r="L38" s="14"/>
      <c r="M38" s="10">
        <f>ROUND(L38*K38,2)</f>
        <v>0</v>
      </c>
    </row>
    <row r="39" spans="1:13" ht="3" customHeight="1" x14ac:dyDescent="0.25">
      <c r="A39" s="18"/>
      <c r="B39" s="18"/>
      <c r="C39" s="18"/>
      <c r="D39" s="19"/>
      <c r="E39" s="18"/>
      <c r="F39" s="18"/>
      <c r="G39" s="18"/>
      <c r="H39" s="18"/>
      <c r="I39" s="18"/>
      <c r="J39" s="18"/>
      <c r="K39" s="18"/>
      <c r="L39" s="18"/>
      <c r="M39" s="18"/>
    </row>
    <row r="40" spans="1:13" x14ac:dyDescent="0.25">
      <c r="A40" s="17" t="s">
        <v>68</v>
      </c>
      <c r="B40" s="11" t="s">
        <v>21</v>
      </c>
      <c r="C40" s="11" t="s">
        <v>58</v>
      </c>
      <c r="D40" s="12" t="s">
        <v>69</v>
      </c>
      <c r="E40" s="13"/>
      <c r="F40" s="13"/>
      <c r="G40" s="13"/>
      <c r="H40" s="13"/>
      <c r="I40" s="13"/>
      <c r="J40" s="13"/>
      <c r="K40" s="15">
        <f>K44</f>
        <v>270</v>
      </c>
      <c r="L40" s="15">
        <f>L44</f>
        <v>0</v>
      </c>
      <c r="M40" s="15">
        <f>M44</f>
        <v>0</v>
      </c>
    </row>
    <row r="41" spans="1:13" ht="157.5" x14ac:dyDescent="0.25">
      <c r="A41" s="13"/>
      <c r="B41" s="13"/>
      <c r="C41" s="13"/>
      <c r="D41" s="16" t="s">
        <v>70</v>
      </c>
      <c r="E41" s="13"/>
      <c r="F41" s="13"/>
      <c r="G41" s="13"/>
      <c r="H41" s="13"/>
      <c r="I41" s="13"/>
      <c r="J41" s="13"/>
      <c r="K41" s="13"/>
      <c r="L41" s="13"/>
      <c r="M41" s="13"/>
    </row>
    <row r="42" spans="1:13" x14ac:dyDescent="0.25">
      <c r="A42" s="13"/>
      <c r="B42" s="13"/>
      <c r="C42" s="13"/>
      <c r="D42" s="16"/>
      <c r="E42" s="11" t="s">
        <v>60</v>
      </c>
      <c r="F42" s="13">
        <v>1</v>
      </c>
      <c r="G42" s="14">
        <v>1600</v>
      </c>
      <c r="H42" s="14"/>
      <c r="I42" s="14">
        <v>0.3</v>
      </c>
      <c r="J42" s="15">
        <f>F42*(G42+ (G42= 0))*(H42+ (H42= 0))*(I42+ (I42= 0))</f>
        <v>480</v>
      </c>
      <c r="K42" s="13"/>
      <c r="L42" s="13"/>
      <c r="M42" s="13"/>
    </row>
    <row r="43" spans="1:13" x14ac:dyDescent="0.25">
      <c r="A43" s="13"/>
      <c r="B43" s="13"/>
      <c r="C43" s="13"/>
      <c r="D43" s="16"/>
      <c r="E43" s="11" t="s">
        <v>66</v>
      </c>
      <c r="F43" s="13">
        <v>-1</v>
      </c>
      <c r="G43" s="14">
        <v>700</v>
      </c>
      <c r="H43" s="14"/>
      <c r="I43" s="14">
        <v>0.3</v>
      </c>
      <c r="J43" s="15">
        <f>F43*(G43+ (G43= 0))*(H43+ (H43= 0))*(I43+ (I43= 0))</f>
        <v>-210</v>
      </c>
      <c r="K43" s="13"/>
      <c r="L43" s="13"/>
      <c r="M43" s="13"/>
    </row>
    <row r="44" spans="1:13" x14ac:dyDescent="0.25">
      <c r="A44" s="13"/>
      <c r="B44" s="13"/>
      <c r="C44" s="13"/>
      <c r="D44" s="16"/>
      <c r="E44" s="13"/>
      <c r="F44" s="13"/>
      <c r="G44" s="13"/>
      <c r="H44" s="13"/>
      <c r="I44" s="13"/>
      <c r="J44" s="17" t="s">
        <v>71</v>
      </c>
      <c r="K44" s="10">
        <f>SUM(J42:J43)</f>
        <v>270</v>
      </c>
      <c r="L44" s="14"/>
      <c r="M44" s="10">
        <f>ROUND(L44*K44,2)</f>
        <v>0</v>
      </c>
    </row>
    <row r="45" spans="1:13" ht="3" customHeight="1" x14ac:dyDescent="0.25">
      <c r="A45" s="18"/>
      <c r="B45" s="18"/>
      <c r="C45" s="18"/>
      <c r="D45" s="19"/>
      <c r="E45" s="18"/>
      <c r="F45" s="18"/>
      <c r="G45" s="18"/>
      <c r="H45" s="18"/>
      <c r="I45" s="18"/>
      <c r="J45" s="18"/>
      <c r="K45" s="18"/>
      <c r="L45" s="18"/>
      <c r="M45" s="18"/>
    </row>
    <row r="46" spans="1:13" x14ac:dyDescent="0.25">
      <c r="A46" s="17" t="s">
        <v>72</v>
      </c>
      <c r="B46" s="11" t="s">
        <v>21</v>
      </c>
      <c r="C46" s="11" t="s">
        <v>58</v>
      </c>
      <c r="D46" s="12" t="s">
        <v>73</v>
      </c>
      <c r="E46" s="13"/>
      <c r="F46" s="13"/>
      <c r="G46" s="13"/>
      <c r="H46" s="13"/>
      <c r="I46" s="13"/>
      <c r="J46" s="13"/>
      <c r="K46" s="15">
        <f>K52</f>
        <v>2321.19</v>
      </c>
      <c r="L46" s="15">
        <f>L52</f>
        <v>0</v>
      </c>
      <c r="M46" s="15">
        <f>M52</f>
        <v>0</v>
      </c>
    </row>
    <row r="47" spans="1:13" ht="112.5" x14ac:dyDescent="0.25">
      <c r="A47" s="13"/>
      <c r="B47" s="13"/>
      <c r="C47" s="13"/>
      <c r="D47" s="16" t="s">
        <v>74</v>
      </c>
      <c r="E47" s="13"/>
      <c r="F47" s="13"/>
      <c r="G47" s="13"/>
      <c r="H47" s="13"/>
      <c r="I47" s="13"/>
      <c r="J47" s="13"/>
      <c r="K47" s="13"/>
      <c r="L47" s="13"/>
      <c r="M47" s="13"/>
    </row>
    <row r="48" spans="1:13" x14ac:dyDescent="0.25">
      <c r="A48" s="13"/>
      <c r="B48" s="13"/>
      <c r="C48" s="13"/>
      <c r="D48" s="16"/>
      <c r="E48" s="11" t="s">
        <v>60</v>
      </c>
      <c r="F48" s="13">
        <v>1</v>
      </c>
      <c r="G48" s="14">
        <v>3326.99</v>
      </c>
      <c r="H48" s="14">
        <v>0.6</v>
      </c>
      <c r="I48" s="14"/>
      <c r="J48" s="15">
        <f>F48*(G48+ (G48= 0))*(H48+ (H48= 0))*(I48+ (I48= 0))</f>
        <v>1996.19</v>
      </c>
      <c r="K48" s="13"/>
      <c r="L48" s="13"/>
      <c r="M48" s="13"/>
    </row>
    <row r="49" spans="1:13" x14ac:dyDescent="0.25">
      <c r="A49" s="13"/>
      <c r="B49" s="13"/>
      <c r="C49" s="13"/>
      <c r="D49" s="16"/>
      <c r="E49" s="11" t="s">
        <v>75</v>
      </c>
      <c r="F49" s="13">
        <v>1</v>
      </c>
      <c r="G49" s="14">
        <v>800</v>
      </c>
      <c r="H49" s="14"/>
      <c r="I49" s="14"/>
      <c r="J49" s="15">
        <f>F49*(G49+ (G49= 0))*(H49+ (H49= 0))*(I49+ (I49= 0))</f>
        <v>800</v>
      </c>
      <c r="K49" s="13"/>
      <c r="L49" s="13"/>
      <c r="M49" s="13"/>
    </row>
    <row r="50" spans="1:13" x14ac:dyDescent="0.25">
      <c r="A50" s="13"/>
      <c r="B50" s="13"/>
      <c r="C50" s="13"/>
      <c r="D50" s="16"/>
      <c r="E50" s="11" t="s">
        <v>18</v>
      </c>
      <c r="F50" s="13">
        <v>-1</v>
      </c>
      <c r="G50" s="14">
        <v>250</v>
      </c>
      <c r="H50" s="14">
        <v>0.9</v>
      </c>
      <c r="I50" s="14"/>
      <c r="J50" s="15">
        <f>F50*(G50+ (G50= 0))*(H50+ (H50= 0))*(I50+ (I50= 0))</f>
        <v>-225</v>
      </c>
      <c r="K50" s="13"/>
      <c r="L50" s="13"/>
      <c r="M50" s="13"/>
    </row>
    <row r="51" spans="1:13" x14ac:dyDescent="0.25">
      <c r="A51" s="13"/>
      <c r="B51" s="13"/>
      <c r="C51" s="13"/>
      <c r="D51" s="16"/>
      <c r="E51" s="11" t="s">
        <v>18</v>
      </c>
      <c r="F51" s="13">
        <v>-1</v>
      </c>
      <c r="G51" s="14">
        <v>250</v>
      </c>
      <c r="H51" s="14"/>
      <c r="I51" s="14"/>
      <c r="J51" s="15">
        <f>F51*(G51+ (G51= 0))*(H51+ (H51= 0))*(I51+ (I51= 0))</f>
        <v>-250</v>
      </c>
      <c r="K51" s="13"/>
      <c r="L51" s="13"/>
      <c r="M51" s="13"/>
    </row>
    <row r="52" spans="1:13" x14ac:dyDescent="0.25">
      <c r="A52" s="13"/>
      <c r="B52" s="13"/>
      <c r="C52" s="13"/>
      <c r="D52" s="16"/>
      <c r="E52" s="13"/>
      <c r="F52" s="13"/>
      <c r="G52" s="13"/>
      <c r="H52" s="13"/>
      <c r="I52" s="13"/>
      <c r="J52" s="17" t="s">
        <v>76</v>
      </c>
      <c r="K52" s="10">
        <f>SUM(J48:J51)</f>
        <v>2321.19</v>
      </c>
      <c r="L52" s="14"/>
      <c r="M52" s="10">
        <f>ROUND(L52*K52,2)</f>
        <v>0</v>
      </c>
    </row>
    <row r="53" spans="1:13" ht="3" customHeight="1" x14ac:dyDescent="0.25">
      <c r="A53" s="18"/>
      <c r="B53" s="18"/>
      <c r="C53" s="18"/>
      <c r="D53" s="19"/>
      <c r="E53" s="18"/>
      <c r="F53" s="18"/>
      <c r="G53" s="18"/>
      <c r="H53" s="18"/>
      <c r="I53" s="18"/>
      <c r="J53" s="18"/>
      <c r="K53" s="18"/>
      <c r="L53" s="18"/>
      <c r="M53" s="18"/>
    </row>
    <row r="54" spans="1:13" x14ac:dyDescent="0.25">
      <c r="A54" s="17" t="s">
        <v>77</v>
      </c>
      <c r="B54" s="11" t="s">
        <v>21</v>
      </c>
      <c r="C54" s="11" t="s">
        <v>58</v>
      </c>
      <c r="D54" s="12" t="s">
        <v>78</v>
      </c>
      <c r="E54" s="13"/>
      <c r="F54" s="13"/>
      <c r="G54" s="13"/>
      <c r="H54" s="13"/>
      <c r="I54" s="13"/>
      <c r="J54" s="13"/>
      <c r="K54" s="15">
        <f>K60</f>
        <v>882.19</v>
      </c>
      <c r="L54" s="15">
        <f>L60</f>
        <v>0</v>
      </c>
      <c r="M54" s="15">
        <f>M60</f>
        <v>0</v>
      </c>
    </row>
    <row r="55" spans="1:13" ht="67.5" x14ac:dyDescent="0.25">
      <c r="A55" s="13"/>
      <c r="B55" s="13"/>
      <c r="C55" s="13"/>
      <c r="D55" s="16" t="s">
        <v>79</v>
      </c>
      <c r="E55" s="13"/>
      <c r="F55" s="13"/>
      <c r="G55" s="13"/>
      <c r="H55" s="13"/>
      <c r="I55" s="13"/>
      <c r="J55" s="13"/>
      <c r="K55" s="13"/>
      <c r="L55" s="13"/>
      <c r="M55" s="13"/>
    </row>
    <row r="56" spans="1:13" x14ac:dyDescent="0.25">
      <c r="A56" s="13"/>
      <c r="B56" s="13"/>
      <c r="C56" s="13"/>
      <c r="D56" s="16"/>
      <c r="E56" s="11" t="s">
        <v>60</v>
      </c>
      <c r="F56" s="13">
        <v>1</v>
      </c>
      <c r="G56" s="14">
        <v>3326.99</v>
      </c>
      <c r="H56" s="14">
        <v>0.6</v>
      </c>
      <c r="I56" s="14"/>
      <c r="J56" s="15">
        <f>F56*(G56+ (G56= 0))*(H56+ (H56= 0))*(I56+ (I56= 0))</f>
        <v>1996.19</v>
      </c>
      <c r="K56" s="13"/>
      <c r="L56" s="13"/>
      <c r="M56" s="13"/>
    </row>
    <row r="57" spans="1:13" x14ac:dyDescent="0.25">
      <c r="A57" s="13"/>
      <c r="B57" s="13"/>
      <c r="C57" s="13"/>
      <c r="D57" s="16"/>
      <c r="E57" s="11" t="s">
        <v>75</v>
      </c>
      <c r="F57" s="13">
        <v>1</v>
      </c>
      <c r="G57" s="14">
        <v>800</v>
      </c>
      <c r="H57" s="14"/>
      <c r="I57" s="14"/>
      <c r="J57" s="15">
        <f>F57*(G57+ (G57= 0))*(H57+ (H57= 0))*(I57+ (I57= 0))</f>
        <v>800</v>
      </c>
      <c r="K57" s="13"/>
      <c r="L57" s="13"/>
      <c r="M57" s="13"/>
    </row>
    <row r="58" spans="1:13" x14ac:dyDescent="0.25">
      <c r="A58" s="13"/>
      <c r="B58" s="13"/>
      <c r="C58" s="13"/>
      <c r="D58" s="16"/>
      <c r="E58" s="11" t="s">
        <v>80</v>
      </c>
      <c r="F58" s="13">
        <v>-1</v>
      </c>
      <c r="G58" s="14">
        <v>1764</v>
      </c>
      <c r="H58" s="14"/>
      <c r="I58" s="14"/>
      <c r="J58" s="15">
        <f>F58*(G58+ (G58= 0))*(H58+ (H58= 0))*(I58+ (I58= 0))</f>
        <v>-1764</v>
      </c>
      <c r="K58" s="13"/>
      <c r="L58" s="13"/>
      <c r="M58" s="13"/>
    </row>
    <row r="59" spans="1:13" x14ac:dyDescent="0.25">
      <c r="A59" s="13"/>
      <c r="B59" s="13"/>
      <c r="C59" s="13"/>
      <c r="D59" s="16"/>
      <c r="E59" s="11" t="s">
        <v>81</v>
      </c>
      <c r="F59" s="13">
        <v>-1</v>
      </c>
      <c r="G59" s="14">
        <v>250</v>
      </c>
      <c r="H59" s="14">
        <v>0.6</v>
      </c>
      <c r="I59" s="14"/>
      <c r="J59" s="15">
        <f>F59*(G59+ (G59= 0))*(H59+ (H59= 0))*(I59+ (I59= 0))</f>
        <v>-150</v>
      </c>
      <c r="K59" s="13"/>
      <c r="L59" s="13"/>
      <c r="M59" s="13"/>
    </row>
    <row r="60" spans="1:13" x14ac:dyDescent="0.25">
      <c r="A60" s="13"/>
      <c r="B60" s="13"/>
      <c r="C60" s="13"/>
      <c r="D60" s="16"/>
      <c r="E60" s="13"/>
      <c r="F60" s="13"/>
      <c r="G60" s="13"/>
      <c r="H60" s="13"/>
      <c r="I60" s="13"/>
      <c r="J60" s="17" t="s">
        <v>82</v>
      </c>
      <c r="K60" s="10">
        <f>SUM(J56:J59)</f>
        <v>882.19</v>
      </c>
      <c r="L60" s="14"/>
      <c r="M60" s="10">
        <f>ROUND(L60*K60,2)</f>
        <v>0</v>
      </c>
    </row>
    <row r="61" spans="1:13" ht="3" customHeight="1" x14ac:dyDescent="0.25">
      <c r="A61" s="18"/>
      <c r="B61" s="18"/>
      <c r="C61" s="18"/>
      <c r="D61" s="19"/>
      <c r="E61" s="18"/>
      <c r="F61" s="18"/>
      <c r="G61" s="18"/>
      <c r="H61" s="18"/>
      <c r="I61" s="18"/>
      <c r="J61" s="18"/>
      <c r="K61" s="18"/>
      <c r="L61" s="18"/>
      <c r="M61" s="18"/>
    </row>
    <row r="62" spans="1:13" x14ac:dyDescent="0.25">
      <c r="A62" s="17" t="s">
        <v>83</v>
      </c>
      <c r="B62" s="11" t="s">
        <v>21</v>
      </c>
      <c r="C62" s="11" t="s">
        <v>85</v>
      </c>
      <c r="D62" s="12" t="s">
        <v>84</v>
      </c>
      <c r="E62" s="13"/>
      <c r="F62" s="13"/>
      <c r="G62" s="13"/>
      <c r="H62" s="13"/>
      <c r="I62" s="13"/>
      <c r="J62" s="13"/>
      <c r="K62" s="15">
        <f>K65</f>
        <v>40</v>
      </c>
      <c r="L62" s="15">
        <f>L65</f>
        <v>0</v>
      </c>
      <c r="M62" s="15">
        <f>M65</f>
        <v>0</v>
      </c>
    </row>
    <row r="63" spans="1:13" ht="112.5" x14ac:dyDescent="0.25">
      <c r="A63" s="13"/>
      <c r="B63" s="13"/>
      <c r="C63" s="13"/>
      <c r="D63" s="16" t="s">
        <v>86</v>
      </c>
      <c r="E63" s="13"/>
      <c r="F63" s="13"/>
      <c r="G63" s="13"/>
      <c r="H63" s="13"/>
      <c r="I63" s="13"/>
      <c r="J63" s="13"/>
      <c r="K63" s="13"/>
      <c r="L63" s="13"/>
      <c r="M63" s="13"/>
    </row>
    <row r="64" spans="1:13" x14ac:dyDescent="0.25">
      <c r="A64" s="13"/>
      <c r="B64" s="13"/>
      <c r="C64" s="13"/>
      <c r="D64" s="16"/>
      <c r="E64" s="11" t="s">
        <v>87</v>
      </c>
      <c r="F64" s="13">
        <v>1</v>
      </c>
      <c r="G64" s="14">
        <v>40</v>
      </c>
      <c r="H64" s="14"/>
      <c r="I64" s="14"/>
      <c r="J64" s="15">
        <f>F64*(G64+ (G64= 0))*(H64+ (H64= 0))*(I64+ (I64= 0))</f>
        <v>40</v>
      </c>
      <c r="K64" s="13"/>
      <c r="L64" s="13"/>
      <c r="M64" s="13"/>
    </row>
    <row r="65" spans="1:13" x14ac:dyDescent="0.25">
      <c r="A65" s="13"/>
      <c r="B65" s="13"/>
      <c r="C65" s="13"/>
      <c r="D65" s="16"/>
      <c r="E65" s="13"/>
      <c r="F65" s="13"/>
      <c r="G65" s="13"/>
      <c r="H65" s="13"/>
      <c r="I65" s="13"/>
      <c r="J65" s="17" t="s">
        <v>88</v>
      </c>
      <c r="K65" s="10">
        <f>SUM(J64:J64)</f>
        <v>40</v>
      </c>
      <c r="L65" s="14"/>
      <c r="M65" s="10">
        <f>ROUND(L65*K65,2)</f>
        <v>0</v>
      </c>
    </row>
    <row r="66" spans="1:13" ht="3" customHeight="1" x14ac:dyDescent="0.25">
      <c r="A66" s="18"/>
      <c r="B66" s="18"/>
      <c r="C66" s="18"/>
      <c r="D66" s="19"/>
      <c r="E66" s="18"/>
      <c r="F66" s="18"/>
      <c r="G66" s="18"/>
      <c r="H66" s="18"/>
      <c r="I66" s="18"/>
      <c r="J66" s="18"/>
      <c r="K66" s="18"/>
      <c r="L66" s="18"/>
      <c r="M66" s="18"/>
    </row>
    <row r="67" spans="1:13" x14ac:dyDescent="0.25">
      <c r="A67" s="17" t="s">
        <v>89</v>
      </c>
      <c r="B67" s="11" t="s">
        <v>21</v>
      </c>
      <c r="C67" s="11" t="s">
        <v>91</v>
      </c>
      <c r="D67" s="12" t="s">
        <v>90</v>
      </c>
      <c r="E67" s="13"/>
      <c r="F67" s="13"/>
      <c r="G67" s="13"/>
      <c r="H67" s="13"/>
      <c r="I67" s="13"/>
      <c r="J67" s="13"/>
      <c r="K67" s="15">
        <f>K70</f>
        <v>100</v>
      </c>
      <c r="L67" s="15">
        <f>L70</f>
        <v>0</v>
      </c>
      <c r="M67" s="15">
        <f>M70</f>
        <v>0</v>
      </c>
    </row>
    <row r="68" spans="1:13" ht="191.25" x14ac:dyDescent="0.25">
      <c r="A68" s="13"/>
      <c r="B68" s="13"/>
      <c r="C68" s="13"/>
      <c r="D68" s="16" t="s">
        <v>92</v>
      </c>
      <c r="E68" s="13"/>
      <c r="F68" s="13"/>
      <c r="G68" s="13"/>
      <c r="H68" s="13"/>
      <c r="I68" s="13"/>
      <c r="J68" s="13"/>
      <c r="K68" s="13"/>
      <c r="L68" s="13"/>
      <c r="M68" s="13"/>
    </row>
    <row r="69" spans="1:13" x14ac:dyDescent="0.25">
      <c r="A69" s="13"/>
      <c r="B69" s="13"/>
      <c r="C69" s="13"/>
      <c r="D69" s="16"/>
      <c r="E69" s="11" t="s">
        <v>93</v>
      </c>
      <c r="F69" s="13">
        <v>1</v>
      </c>
      <c r="G69" s="14">
        <v>40</v>
      </c>
      <c r="H69" s="14">
        <v>2.5</v>
      </c>
      <c r="I69" s="14"/>
      <c r="J69" s="15">
        <f>F69*(G69+ (G69= 0))*(H69+ (H69= 0))*(I69+ (I69= 0))</f>
        <v>100</v>
      </c>
      <c r="K69" s="13"/>
      <c r="L69" s="13"/>
      <c r="M69" s="13"/>
    </row>
    <row r="70" spans="1:13" x14ac:dyDescent="0.25">
      <c r="A70" s="13"/>
      <c r="B70" s="13"/>
      <c r="C70" s="13"/>
      <c r="D70" s="16"/>
      <c r="E70" s="13"/>
      <c r="F70" s="13"/>
      <c r="G70" s="13"/>
      <c r="H70" s="13"/>
      <c r="I70" s="13"/>
      <c r="J70" s="17" t="s">
        <v>94</v>
      </c>
      <c r="K70" s="10">
        <f>SUM(J69:J69)</f>
        <v>100</v>
      </c>
      <c r="L70" s="14"/>
      <c r="M70" s="10">
        <f>ROUND(L70*K70,2)</f>
        <v>0</v>
      </c>
    </row>
    <row r="71" spans="1:13" ht="3" customHeight="1" x14ac:dyDescent="0.25">
      <c r="A71" s="18"/>
      <c r="B71" s="18"/>
      <c r="C71" s="18"/>
      <c r="D71" s="19"/>
      <c r="E71" s="18"/>
      <c r="F71" s="18"/>
      <c r="G71" s="18"/>
      <c r="H71" s="18"/>
      <c r="I71" s="18"/>
      <c r="J71" s="18"/>
      <c r="K71" s="18"/>
      <c r="L71" s="18"/>
      <c r="M71" s="18"/>
    </row>
    <row r="72" spans="1:13" ht="22.5" x14ac:dyDescent="0.25">
      <c r="A72" s="11" t="s">
        <v>95</v>
      </c>
      <c r="B72" s="11" t="s">
        <v>21</v>
      </c>
      <c r="C72" s="11" t="s">
        <v>91</v>
      </c>
      <c r="D72" s="12" t="s">
        <v>96</v>
      </c>
      <c r="E72" s="13"/>
      <c r="F72" s="13"/>
      <c r="G72" s="13"/>
      <c r="H72" s="13"/>
      <c r="I72" s="13"/>
      <c r="J72" s="13"/>
      <c r="K72" s="14"/>
      <c r="L72" s="14"/>
      <c r="M72" s="15">
        <f>ROUND(K72*L72,2)</f>
        <v>0</v>
      </c>
    </row>
    <row r="73" spans="1:13" ht="168.75" x14ac:dyDescent="0.25">
      <c r="A73" s="13"/>
      <c r="B73" s="13"/>
      <c r="C73" s="13"/>
      <c r="D73" s="16" t="s">
        <v>97</v>
      </c>
      <c r="E73" s="13"/>
      <c r="F73" s="13"/>
      <c r="G73" s="13"/>
      <c r="H73" s="13"/>
      <c r="I73" s="13"/>
      <c r="J73" s="13"/>
      <c r="K73" s="13"/>
      <c r="L73" s="13"/>
      <c r="M73" s="13"/>
    </row>
    <row r="74" spans="1:13" x14ac:dyDescent="0.25">
      <c r="A74" s="17" t="s">
        <v>98</v>
      </c>
      <c r="B74" s="11" t="s">
        <v>21</v>
      </c>
      <c r="C74" s="11" t="s">
        <v>43</v>
      </c>
      <c r="D74" s="12" t="s">
        <v>99</v>
      </c>
      <c r="E74" s="13"/>
      <c r="F74" s="13"/>
      <c r="G74" s="13"/>
      <c r="H74" s="13"/>
      <c r="I74" s="13"/>
      <c r="J74" s="13"/>
      <c r="K74" s="15">
        <f>K77</f>
        <v>0.6</v>
      </c>
      <c r="L74" s="15">
        <f>L77</f>
        <v>0</v>
      </c>
      <c r="M74" s="15">
        <f>M77</f>
        <v>0</v>
      </c>
    </row>
    <row r="75" spans="1:13" ht="123.75" x14ac:dyDescent="0.25">
      <c r="A75" s="13"/>
      <c r="B75" s="13"/>
      <c r="C75" s="13"/>
      <c r="D75" s="16" t="s">
        <v>100</v>
      </c>
      <c r="E75" s="13"/>
      <c r="F75" s="13"/>
      <c r="G75" s="13"/>
      <c r="H75" s="13"/>
      <c r="I75" s="13"/>
      <c r="J75" s="13"/>
      <c r="K75" s="13"/>
      <c r="L75" s="13"/>
      <c r="M75" s="13"/>
    </row>
    <row r="76" spans="1:13" x14ac:dyDescent="0.25">
      <c r="A76" s="13"/>
      <c r="B76" s="13"/>
      <c r="C76" s="13"/>
      <c r="D76" s="16"/>
      <c r="E76" s="11" t="s">
        <v>101</v>
      </c>
      <c r="F76" s="13">
        <v>0.6</v>
      </c>
      <c r="G76" s="14"/>
      <c r="H76" s="14"/>
      <c r="I76" s="14"/>
      <c r="J76" s="15">
        <f>F76*(G76+ (G76= 0))*(H76+ (H76= 0))*(I76+ (I76= 0))</f>
        <v>0.6</v>
      </c>
      <c r="K76" s="13"/>
      <c r="L76" s="13"/>
      <c r="M76" s="13"/>
    </row>
    <row r="77" spans="1:13" x14ac:dyDescent="0.25">
      <c r="A77" s="13"/>
      <c r="B77" s="13"/>
      <c r="C77" s="13"/>
      <c r="D77" s="16"/>
      <c r="E77" s="13"/>
      <c r="F77" s="13"/>
      <c r="G77" s="13"/>
      <c r="H77" s="13"/>
      <c r="I77" s="13"/>
      <c r="J77" s="17" t="s">
        <v>102</v>
      </c>
      <c r="K77" s="10">
        <f>SUM(J76:J76)</f>
        <v>0.6</v>
      </c>
      <c r="L77" s="14"/>
      <c r="M77" s="10">
        <f>ROUND(L77*K77,2)</f>
        <v>0</v>
      </c>
    </row>
    <row r="78" spans="1:13" ht="3" customHeight="1" x14ac:dyDescent="0.25">
      <c r="A78" s="18"/>
      <c r="B78" s="18"/>
      <c r="C78" s="18"/>
      <c r="D78" s="19"/>
      <c r="E78" s="18"/>
      <c r="F78" s="18"/>
      <c r="G78" s="18"/>
      <c r="H78" s="18"/>
      <c r="I78" s="18"/>
      <c r="J78" s="18"/>
      <c r="K78" s="18"/>
      <c r="L78" s="18"/>
      <c r="M78" s="18"/>
    </row>
    <row r="79" spans="1:13" x14ac:dyDescent="0.25">
      <c r="A79" s="17" t="s">
        <v>103</v>
      </c>
      <c r="B79" s="11" t="s">
        <v>21</v>
      </c>
      <c r="C79" s="11" t="s">
        <v>43</v>
      </c>
      <c r="D79" s="12" t="s">
        <v>104</v>
      </c>
      <c r="E79" s="13"/>
      <c r="F79" s="13"/>
      <c r="G79" s="13"/>
      <c r="H79" s="13"/>
      <c r="I79" s="13"/>
      <c r="J79" s="13"/>
      <c r="K79" s="15">
        <f>K82</f>
        <v>5</v>
      </c>
      <c r="L79" s="15">
        <f>L82</f>
        <v>0</v>
      </c>
      <c r="M79" s="15">
        <f>M82</f>
        <v>0</v>
      </c>
    </row>
    <row r="80" spans="1:13" ht="157.5" x14ac:dyDescent="0.25">
      <c r="A80" s="13"/>
      <c r="B80" s="13"/>
      <c r="C80" s="13"/>
      <c r="D80" s="16" t="s">
        <v>105</v>
      </c>
      <c r="E80" s="13"/>
      <c r="F80" s="13"/>
      <c r="G80" s="13"/>
      <c r="H80" s="13"/>
      <c r="I80" s="13"/>
      <c r="J80" s="13"/>
      <c r="K80" s="13"/>
      <c r="L80" s="13"/>
      <c r="M80" s="13"/>
    </row>
    <row r="81" spans="1:13" x14ac:dyDescent="0.25">
      <c r="A81" s="13"/>
      <c r="B81" s="13"/>
      <c r="C81" s="13"/>
      <c r="D81" s="16"/>
      <c r="E81" s="11" t="s">
        <v>101</v>
      </c>
      <c r="F81" s="13">
        <v>5</v>
      </c>
      <c r="G81" s="14"/>
      <c r="H81" s="14"/>
      <c r="I81" s="14"/>
      <c r="J81" s="15">
        <f>F81*(G81+ (G81= 0))*(H81+ (H81= 0))*(I81+ (I81= 0))</f>
        <v>5</v>
      </c>
      <c r="K81" s="13"/>
      <c r="L81" s="13"/>
      <c r="M81" s="13"/>
    </row>
    <row r="82" spans="1:13" x14ac:dyDescent="0.25">
      <c r="A82" s="13"/>
      <c r="B82" s="13"/>
      <c r="C82" s="13"/>
      <c r="D82" s="16"/>
      <c r="E82" s="13"/>
      <c r="F82" s="13"/>
      <c r="G82" s="13"/>
      <c r="H82" s="13"/>
      <c r="I82" s="13"/>
      <c r="J82" s="17" t="s">
        <v>106</v>
      </c>
      <c r="K82" s="10">
        <f>SUM(J81:J81)</f>
        <v>5</v>
      </c>
      <c r="L82" s="14"/>
      <c r="M82" s="10">
        <f>ROUND(L82*K82,2)</f>
        <v>0</v>
      </c>
    </row>
    <row r="83" spans="1:13" ht="3" customHeight="1" x14ac:dyDescent="0.25">
      <c r="A83" s="18"/>
      <c r="B83" s="18"/>
      <c r="C83" s="18"/>
      <c r="D83" s="19"/>
      <c r="E83" s="18"/>
      <c r="F83" s="18"/>
      <c r="G83" s="18"/>
      <c r="H83" s="18"/>
      <c r="I83" s="18"/>
      <c r="J83" s="18"/>
      <c r="K83" s="18"/>
      <c r="L83" s="18"/>
      <c r="M83" s="18"/>
    </row>
    <row r="84" spans="1:13" x14ac:dyDescent="0.25">
      <c r="A84" s="17" t="s">
        <v>107</v>
      </c>
      <c r="B84" s="11" t="s">
        <v>21</v>
      </c>
      <c r="C84" s="11" t="s">
        <v>43</v>
      </c>
      <c r="D84" s="12" t="s">
        <v>108</v>
      </c>
      <c r="E84" s="13"/>
      <c r="F84" s="13"/>
      <c r="G84" s="13"/>
      <c r="H84" s="13"/>
      <c r="I84" s="13"/>
      <c r="J84" s="13"/>
      <c r="K84" s="15">
        <f>K87</f>
        <v>5</v>
      </c>
      <c r="L84" s="15">
        <f>L87</f>
        <v>0</v>
      </c>
      <c r="M84" s="15">
        <f>M87</f>
        <v>0</v>
      </c>
    </row>
    <row r="85" spans="1:13" ht="157.5" x14ac:dyDescent="0.25">
      <c r="A85" s="13"/>
      <c r="B85" s="13"/>
      <c r="C85" s="13"/>
      <c r="D85" s="16" t="s">
        <v>109</v>
      </c>
      <c r="E85" s="13"/>
      <c r="F85" s="13"/>
      <c r="G85" s="13"/>
      <c r="H85" s="13"/>
      <c r="I85" s="13"/>
      <c r="J85" s="13"/>
      <c r="K85" s="13"/>
      <c r="L85" s="13"/>
      <c r="M85" s="13"/>
    </row>
    <row r="86" spans="1:13" x14ac:dyDescent="0.25">
      <c r="A86" s="13"/>
      <c r="B86" s="13"/>
      <c r="C86" s="13"/>
      <c r="D86" s="16"/>
      <c r="E86" s="11" t="s">
        <v>101</v>
      </c>
      <c r="F86" s="13">
        <v>5</v>
      </c>
      <c r="G86" s="14"/>
      <c r="H86" s="14"/>
      <c r="I86" s="14"/>
      <c r="J86" s="15">
        <f>F86*(G86+ (G86= 0))*(H86+ (H86= 0))*(I86+ (I86= 0))</f>
        <v>5</v>
      </c>
      <c r="K86" s="13"/>
      <c r="L86" s="13"/>
      <c r="M86" s="13"/>
    </row>
    <row r="87" spans="1:13" x14ac:dyDescent="0.25">
      <c r="A87" s="13"/>
      <c r="B87" s="13"/>
      <c r="C87" s="13"/>
      <c r="D87" s="16"/>
      <c r="E87" s="13"/>
      <c r="F87" s="13"/>
      <c r="G87" s="13"/>
      <c r="H87" s="13"/>
      <c r="I87" s="13"/>
      <c r="J87" s="17" t="s">
        <v>110</v>
      </c>
      <c r="K87" s="10">
        <f>SUM(J86:J86)</f>
        <v>5</v>
      </c>
      <c r="L87" s="14"/>
      <c r="M87" s="10">
        <f>ROUND(L87*K87,2)</f>
        <v>0</v>
      </c>
    </row>
    <row r="88" spans="1:13" ht="3" customHeight="1" x14ac:dyDescent="0.25">
      <c r="A88" s="18"/>
      <c r="B88" s="18"/>
      <c r="C88" s="18"/>
      <c r="D88" s="19"/>
      <c r="E88" s="18"/>
      <c r="F88" s="18"/>
      <c r="G88" s="18"/>
      <c r="H88" s="18"/>
      <c r="I88" s="18"/>
      <c r="J88" s="18"/>
      <c r="K88" s="18"/>
      <c r="L88" s="18"/>
      <c r="M88" s="18"/>
    </row>
    <row r="89" spans="1:13" x14ac:dyDescent="0.25">
      <c r="A89" s="17" t="s">
        <v>111</v>
      </c>
      <c r="B89" s="11" t="s">
        <v>21</v>
      </c>
      <c r="C89" s="11" t="s">
        <v>113</v>
      </c>
      <c r="D89" s="12" t="s">
        <v>112</v>
      </c>
      <c r="E89" s="13"/>
      <c r="F89" s="13"/>
      <c r="G89" s="13"/>
      <c r="H89" s="13"/>
      <c r="I89" s="13"/>
      <c r="J89" s="13"/>
      <c r="K89" s="15">
        <f>K93</f>
        <v>182</v>
      </c>
      <c r="L89" s="15">
        <f>L93</f>
        <v>0</v>
      </c>
      <c r="M89" s="15">
        <f>M93</f>
        <v>0</v>
      </c>
    </row>
    <row r="90" spans="1:13" ht="78.75" x14ac:dyDescent="0.25">
      <c r="A90" s="13"/>
      <c r="B90" s="13"/>
      <c r="C90" s="13"/>
      <c r="D90" s="16" t="s">
        <v>114</v>
      </c>
      <c r="E90" s="13"/>
      <c r="F90" s="13"/>
      <c r="G90" s="13"/>
      <c r="H90" s="13"/>
      <c r="I90" s="13"/>
      <c r="J90" s="13"/>
      <c r="K90" s="13"/>
      <c r="L90" s="13"/>
      <c r="M90" s="13"/>
    </row>
    <row r="91" spans="1:13" x14ac:dyDescent="0.25">
      <c r="A91" s="13"/>
      <c r="B91" s="13"/>
      <c r="C91" s="13"/>
      <c r="D91" s="16"/>
      <c r="E91" s="11" t="s">
        <v>115</v>
      </c>
      <c r="F91" s="13">
        <v>1</v>
      </c>
      <c r="G91" s="14">
        <v>65</v>
      </c>
      <c r="H91" s="14"/>
      <c r="I91" s="14"/>
      <c r="J91" s="15">
        <f>F91*(G91+ (G91= 0))*(H91+ (H91= 0))*(I91+ (I91= 0))</f>
        <v>65</v>
      </c>
      <c r="K91" s="13"/>
      <c r="L91" s="13"/>
      <c r="M91" s="13"/>
    </row>
    <row r="92" spans="1:13" x14ac:dyDescent="0.25">
      <c r="A92" s="13"/>
      <c r="B92" s="13"/>
      <c r="C92" s="13"/>
      <c r="D92" s="16"/>
      <c r="E92" s="11" t="s">
        <v>18</v>
      </c>
      <c r="F92" s="13">
        <v>1</v>
      </c>
      <c r="G92" s="14">
        <v>117</v>
      </c>
      <c r="H92" s="14"/>
      <c r="I92" s="14"/>
      <c r="J92" s="15">
        <f>F92*(G92+ (G92= 0))*(H92+ (H92= 0))*(I92+ (I92= 0))</f>
        <v>117</v>
      </c>
      <c r="K92" s="13"/>
      <c r="L92" s="13"/>
      <c r="M92" s="13"/>
    </row>
    <row r="93" spans="1:13" x14ac:dyDescent="0.25">
      <c r="A93" s="13"/>
      <c r="B93" s="13"/>
      <c r="C93" s="13"/>
      <c r="D93" s="16"/>
      <c r="E93" s="13"/>
      <c r="F93" s="13"/>
      <c r="G93" s="13"/>
      <c r="H93" s="13"/>
      <c r="I93" s="13"/>
      <c r="J93" s="17" t="s">
        <v>116</v>
      </c>
      <c r="K93" s="10">
        <f>SUM(J91:J92)</f>
        <v>182</v>
      </c>
      <c r="L93" s="14"/>
      <c r="M93" s="10">
        <f>ROUND(L93*K93,2)</f>
        <v>0</v>
      </c>
    </row>
    <row r="94" spans="1:13" ht="3" customHeight="1" x14ac:dyDescent="0.25">
      <c r="A94" s="18"/>
      <c r="B94" s="18"/>
      <c r="C94" s="18"/>
      <c r="D94" s="19"/>
      <c r="E94" s="18"/>
      <c r="F94" s="18"/>
      <c r="G94" s="18"/>
      <c r="H94" s="18"/>
      <c r="I94" s="18"/>
      <c r="J94" s="18"/>
      <c r="K94" s="18"/>
      <c r="L94" s="18"/>
      <c r="M94" s="18"/>
    </row>
    <row r="95" spans="1:13" x14ac:dyDescent="0.25">
      <c r="A95" s="13"/>
      <c r="B95" s="13"/>
      <c r="C95" s="13"/>
      <c r="D95" s="16"/>
      <c r="E95" s="13"/>
      <c r="F95" s="13"/>
      <c r="G95" s="13"/>
      <c r="H95" s="13"/>
      <c r="I95" s="13"/>
      <c r="J95" s="17" t="s">
        <v>117</v>
      </c>
      <c r="K95" s="20">
        <v>1</v>
      </c>
      <c r="L95" s="10">
        <f>M5+M6+M8+M10+M12+M14+M16+M18+M20+M22+M26+M32+M38+M44+M52+M60+M65+M70+M72+M77+M82+M87+M93</f>
        <v>0</v>
      </c>
      <c r="M95" s="10">
        <f>ROUND(L95*K95,2)</f>
        <v>0</v>
      </c>
    </row>
    <row r="96" spans="1:13" ht="3" customHeight="1" x14ac:dyDescent="0.25">
      <c r="A96" s="18"/>
      <c r="B96" s="18"/>
      <c r="C96" s="18"/>
      <c r="D96" s="19"/>
      <c r="E96" s="18"/>
      <c r="F96" s="18"/>
      <c r="G96" s="18"/>
      <c r="H96" s="18"/>
      <c r="I96" s="18"/>
      <c r="J96" s="18"/>
      <c r="K96" s="18"/>
      <c r="L96" s="18"/>
      <c r="M96" s="18"/>
    </row>
    <row r="97" spans="1:13" x14ac:dyDescent="0.25">
      <c r="A97" s="6" t="s">
        <v>118</v>
      </c>
      <c r="B97" s="6" t="s">
        <v>17</v>
      </c>
      <c r="C97" s="6" t="s">
        <v>18</v>
      </c>
      <c r="D97" s="7" t="s">
        <v>119</v>
      </c>
      <c r="E97" s="8"/>
      <c r="F97" s="8"/>
      <c r="G97" s="8"/>
      <c r="H97" s="8"/>
      <c r="I97" s="8"/>
      <c r="J97" s="8"/>
      <c r="K97" s="9">
        <f>K139</f>
        <v>1</v>
      </c>
      <c r="L97" s="10">
        <f>L139</f>
        <v>0</v>
      </c>
      <c r="M97" s="10">
        <f>M139</f>
        <v>0</v>
      </c>
    </row>
    <row r="98" spans="1:13" ht="22.5" x14ac:dyDescent="0.25">
      <c r="A98" s="17" t="s">
        <v>120</v>
      </c>
      <c r="B98" s="11" t="s">
        <v>21</v>
      </c>
      <c r="C98" s="11" t="s">
        <v>58</v>
      </c>
      <c r="D98" s="12" t="s">
        <v>121</v>
      </c>
      <c r="E98" s="13"/>
      <c r="F98" s="13"/>
      <c r="G98" s="13"/>
      <c r="H98" s="13"/>
      <c r="I98" s="13"/>
      <c r="J98" s="13"/>
      <c r="K98" s="15">
        <f>K108</f>
        <v>3234.95</v>
      </c>
      <c r="L98" s="15">
        <f>L108</f>
        <v>0</v>
      </c>
      <c r="M98" s="15">
        <f>M108</f>
        <v>0</v>
      </c>
    </row>
    <row r="99" spans="1:13" ht="101.25" x14ac:dyDescent="0.25">
      <c r="A99" s="13"/>
      <c r="B99" s="13"/>
      <c r="C99" s="13"/>
      <c r="D99" s="16" t="s">
        <v>122</v>
      </c>
      <c r="E99" s="13"/>
      <c r="F99" s="13"/>
      <c r="G99" s="13"/>
      <c r="H99" s="13"/>
      <c r="I99" s="13"/>
      <c r="J99" s="13"/>
      <c r="K99" s="13"/>
      <c r="L99" s="13"/>
      <c r="M99" s="13"/>
    </row>
    <row r="100" spans="1:13" x14ac:dyDescent="0.25">
      <c r="A100" s="13"/>
      <c r="B100" s="13"/>
      <c r="C100" s="13"/>
      <c r="D100" s="16"/>
      <c r="E100" s="11" t="s">
        <v>123</v>
      </c>
      <c r="F100" s="13">
        <v>1</v>
      </c>
      <c r="G100" s="14">
        <v>90</v>
      </c>
      <c r="H100" s="14">
        <v>11</v>
      </c>
      <c r="I100" s="14">
        <v>1.1000000000000001</v>
      </c>
      <c r="J100" s="15">
        <f>F100*(G100+ (G100= 0))*(H100+ (H100= 0))*(I100+ (I100= 0))</f>
        <v>1089</v>
      </c>
      <c r="K100" s="13"/>
      <c r="L100" s="13"/>
      <c r="M100" s="13"/>
    </row>
    <row r="101" spans="1:13" x14ac:dyDescent="0.25">
      <c r="A101" s="13"/>
      <c r="B101" s="13"/>
      <c r="C101" s="13"/>
      <c r="D101" s="16"/>
      <c r="E101" s="11" t="s">
        <v>18</v>
      </c>
      <c r="F101" s="13">
        <v>1</v>
      </c>
      <c r="G101" s="14">
        <v>65</v>
      </c>
      <c r="H101" s="14">
        <v>7</v>
      </c>
      <c r="I101" s="14">
        <v>0.7</v>
      </c>
      <c r="J101" s="15">
        <f>F101*(G101+ (G101= 0))*(H101+ (H101= 0))*(I101+ (I101= 0))</f>
        <v>318.5</v>
      </c>
      <c r="K101" s="13"/>
      <c r="L101" s="13"/>
      <c r="M101" s="13"/>
    </row>
    <row r="102" spans="1:13" x14ac:dyDescent="0.25">
      <c r="A102" s="13"/>
      <c r="B102" s="13"/>
      <c r="C102" s="13"/>
      <c r="D102" s="16"/>
      <c r="E102" s="11" t="s">
        <v>124</v>
      </c>
      <c r="F102" s="13">
        <v>1</v>
      </c>
      <c r="G102" s="14">
        <v>70</v>
      </c>
      <c r="H102" s="14">
        <v>10</v>
      </c>
      <c r="I102" s="14">
        <v>0.7</v>
      </c>
      <c r="J102" s="15">
        <f>F102*(G102+ (G102= 0))*(H102+ (H102= 0))*(I102+ (I102= 0))</f>
        <v>490</v>
      </c>
      <c r="K102" s="13"/>
      <c r="L102" s="13"/>
      <c r="M102" s="13"/>
    </row>
    <row r="103" spans="1:13" x14ac:dyDescent="0.25">
      <c r="A103" s="13"/>
      <c r="B103" s="13"/>
      <c r="C103" s="13"/>
      <c r="D103" s="16"/>
      <c r="E103" s="11" t="s">
        <v>125</v>
      </c>
      <c r="F103" s="13">
        <v>1</v>
      </c>
      <c r="G103" s="14">
        <v>41</v>
      </c>
      <c r="H103" s="14">
        <v>3.5</v>
      </c>
      <c r="I103" s="14">
        <v>0.7</v>
      </c>
      <c r="J103" s="15">
        <f>F103*(G103+ (G103= 0))*(H103+ (H103= 0))*(I103+ (I103= 0))</f>
        <v>100.45</v>
      </c>
      <c r="K103" s="13"/>
      <c r="L103" s="13"/>
      <c r="M103" s="13"/>
    </row>
    <row r="104" spans="1:13" x14ac:dyDescent="0.25">
      <c r="A104" s="13"/>
      <c r="B104" s="13"/>
      <c r="C104" s="13"/>
      <c r="D104" s="16"/>
      <c r="E104" s="11" t="s">
        <v>126</v>
      </c>
      <c r="F104" s="13">
        <v>1</v>
      </c>
      <c r="G104" s="14">
        <v>1055</v>
      </c>
      <c r="H104" s="14"/>
      <c r="I104" s="14">
        <v>0.2</v>
      </c>
      <c r="J104" s="15">
        <f>F104*(G104+ (G104= 0))*(H104+ (H104= 0))*(I104+ (I104= 0))</f>
        <v>211</v>
      </c>
      <c r="K104" s="13"/>
      <c r="L104" s="13"/>
      <c r="M104" s="13"/>
    </row>
    <row r="105" spans="1:13" x14ac:dyDescent="0.25">
      <c r="A105" s="13"/>
      <c r="B105" s="13"/>
      <c r="C105" s="13"/>
      <c r="D105" s="16"/>
      <c r="E105" s="11" t="s">
        <v>127</v>
      </c>
      <c r="F105" s="13">
        <v>1</v>
      </c>
      <c r="G105" s="14">
        <v>30</v>
      </c>
      <c r="H105" s="14">
        <v>12</v>
      </c>
      <c r="I105" s="14">
        <v>0.8</v>
      </c>
      <c r="J105" s="15">
        <f>F105*(G105+ (G105= 0))*(H105+ (H105= 0))*(I105+ (I105= 0))</f>
        <v>288</v>
      </c>
      <c r="K105" s="13"/>
      <c r="L105" s="13"/>
      <c r="M105" s="13"/>
    </row>
    <row r="106" spans="1:13" x14ac:dyDescent="0.25">
      <c r="A106" s="13"/>
      <c r="B106" s="13"/>
      <c r="C106" s="13"/>
      <c r="D106" s="16"/>
      <c r="E106" s="11" t="s">
        <v>18</v>
      </c>
      <c r="F106" s="13">
        <v>1</v>
      </c>
      <c r="G106" s="14">
        <v>37</v>
      </c>
      <c r="H106" s="14">
        <v>15</v>
      </c>
      <c r="I106" s="14">
        <v>0.8</v>
      </c>
      <c r="J106" s="15">
        <f>F106*(G106+ (G106= 0))*(H106+ (H106= 0))*(I106+ (I106= 0))</f>
        <v>444</v>
      </c>
      <c r="K106" s="13"/>
      <c r="L106" s="13"/>
      <c r="M106" s="13"/>
    </row>
    <row r="107" spans="1:13" x14ac:dyDescent="0.25">
      <c r="A107" s="13"/>
      <c r="B107" s="13"/>
      <c r="C107" s="13"/>
      <c r="D107" s="16"/>
      <c r="E107" s="11" t="s">
        <v>128</v>
      </c>
      <c r="F107" s="13">
        <v>1</v>
      </c>
      <c r="G107" s="14">
        <v>294</v>
      </c>
      <c r="H107" s="14"/>
      <c r="I107" s="14"/>
      <c r="J107" s="15">
        <f>F107*(G107+ (G107= 0))*(H107+ (H107= 0))*(I107+ (I107= 0))</f>
        <v>294</v>
      </c>
      <c r="K107" s="13"/>
      <c r="L107" s="13"/>
      <c r="M107" s="13"/>
    </row>
    <row r="108" spans="1:13" x14ac:dyDescent="0.25">
      <c r="A108" s="13"/>
      <c r="B108" s="13"/>
      <c r="C108" s="13"/>
      <c r="D108" s="16"/>
      <c r="E108" s="13"/>
      <c r="F108" s="13"/>
      <c r="G108" s="13"/>
      <c r="H108" s="13"/>
      <c r="I108" s="13"/>
      <c r="J108" s="17" t="s">
        <v>129</v>
      </c>
      <c r="K108" s="10">
        <f>SUM(J100:J107)</f>
        <v>3234.95</v>
      </c>
      <c r="L108" s="14"/>
      <c r="M108" s="10">
        <f>ROUND(L108*K108,2)</f>
        <v>0</v>
      </c>
    </row>
    <row r="109" spans="1:13" ht="3" customHeight="1" x14ac:dyDescent="0.25">
      <c r="A109" s="18"/>
      <c r="B109" s="18"/>
      <c r="C109" s="18"/>
      <c r="D109" s="19"/>
      <c r="E109" s="18"/>
      <c r="F109" s="18"/>
      <c r="G109" s="18"/>
      <c r="H109" s="18"/>
      <c r="I109" s="18"/>
      <c r="J109" s="18"/>
      <c r="K109" s="18"/>
      <c r="L109" s="18"/>
      <c r="M109" s="18"/>
    </row>
    <row r="110" spans="1:13" x14ac:dyDescent="0.25">
      <c r="A110" s="17" t="s">
        <v>130</v>
      </c>
      <c r="B110" s="11" t="s">
        <v>21</v>
      </c>
      <c r="C110" s="11" t="s">
        <v>132</v>
      </c>
      <c r="D110" s="12" t="s">
        <v>131</v>
      </c>
      <c r="E110" s="13"/>
      <c r="F110" s="13"/>
      <c r="G110" s="13"/>
      <c r="H110" s="13"/>
      <c r="I110" s="13"/>
      <c r="J110" s="13"/>
      <c r="K110" s="15">
        <f>K115</f>
        <v>1764</v>
      </c>
      <c r="L110" s="15">
        <f>L115</f>
        <v>0</v>
      </c>
      <c r="M110" s="15">
        <f>M115</f>
        <v>0</v>
      </c>
    </row>
    <row r="111" spans="1:13" ht="78.75" x14ac:dyDescent="0.25">
      <c r="A111" s="13"/>
      <c r="B111" s="13"/>
      <c r="C111" s="13"/>
      <c r="D111" s="16" t="s">
        <v>133</v>
      </c>
      <c r="E111" s="13"/>
      <c r="F111" s="13"/>
      <c r="G111" s="13"/>
      <c r="H111" s="13"/>
      <c r="I111" s="13"/>
      <c r="J111" s="13"/>
      <c r="K111" s="13"/>
      <c r="L111" s="13"/>
      <c r="M111" s="13"/>
    </row>
    <row r="112" spans="1:13" x14ac:dyDescent="0.25">
      <c r="A112" s="13"/>
      <c r="B112" s="13"/>
      <c r="C112" s="13"/>
      <c r="D112" s="16"/>
      <c r="E112" s="11" t="s">
        <v>134</v>
      </c>
      <c r="F112" s="13">
        <v>1</v>
      </c>
      <c r="G112" s="21">
        <v>1015</v>
      </c>
      <c r="H112" s="21">
        <v>1.1000000000000001</v>
      </c>
      <c r="I112" s="21"/>
      <c r="J112" s="22">
        <f>F112*(G112+ (G112= 0))*(H112+ (H112= 0))*(I112+ (I112= 0))</f>
        <v>1116.5</v>
      </c>
      <c r="K112" s="13"/>
      <c r="L112" s="13"/>
      <c r="M112" s="13"/>
    </row>
    <row r="113" spans="1:13" x14ac:dyDescent="0.25">
      <c r="A113" s="13"/>
      <c r="B113" s="13"/>
      <c r="C113" s="13"/>
      <c r="D113" s="16"/>
      <c r="E113" s="11" t="s">
        <v>135</v>
      </c>
      <c r="F113" s="13">
        <v>1</v>
      </c>
      <c r="G113" s="21">
        <v>65</v>
      </c>
      <c r="H113" s="21">
        <v>7</v>
      </c>
      <c r="I113" s="21">
        <v>0.5</v>
      </c>
      <c r="J113" s="22">
        <f>F113*(G113+ (G113= 0))*(H113+ (H113= 0))*(I113+ (I113= 0))</f>
        <v>227.5</v>
      </c>
      <c r="K113" s="13"/>
      <c r="L113" s="13"/>
      <c r="M113" s="13"/>
    </row>
    <row r="114" spans="1:13" x14ac:dyDescent="0.25">
      <c r="A114" s="13"/>
      <c r="B114" s="13"/>
      <c r="C114" s="13"/>
      <c r="D114" s="16"/>
      <c r="E114" s="11" t="s">
        <v>124</v>
      </c>
      <c r="F114" s="13">
        <v>1</v>
      </c>
      <c r="G114" s="21">
        <v>70</v>
      </c>
      <c r="H114" s="21">
        <v>10</v>
      </c>
      <c r="I114" s="21">
        <v>0.6</v>
      </c>
      <c r="J114" s="22">
        <f>F114*(G114+ (G114= 0))*(H114+ (H114= 0))*(I114+ (I114= 0))</f>
        <v>420</v>
      </c>
      <c r="K114" s="13"/>
      <c r="L114" s="13"/>
      <c r="M114" s="13"/>
    </row>
    <row r="115" spans="1:13" x14ac:dyDescent="0.25">
      <c r="A115" s="13"/>
      <c r="B115" s="13"/>
      <c r="C115" s="13"/>
      <c r="D115" s="16"/>
      <c r="E115" s="13"/>
      <c r="F115" s="13"/>
      <c r="G115" s="13"/>
      <c r="H115" s="13"/>
      <c r="I115" s="13"/>
      <c r="J115" s="17" t="s">
        <v>136</v>
      </c>
      <c r="K115" s="10">
        <f>SUM(J112:J114)</f>
        <v>1764</v>
      </c>
      <c r="L115" s="14"/>
      <c r="M115" s="10">
        <f>ROUND(L115*K115,2)</f>
        <v>0</v>
      </c>
    </row>
    <row r="116" spans="1:13" ht="3" customHeight="1" x14ac:dyDescent="0.25">
      <c r="A116" s="18"/>
      <c r="B116" s="18"/>
      <c r="C116" s="18"/>
      <c r="D116" s="19"/>
      <c r="E116" s="18"/>
      <c r="F116" s="18"/>
      <c r="G116" s="18"/>
      <c r="H116" s="18"/>
      <c r="I116" s="18"/>
      <c r="J116" s="18"/>
      <c r="K116" s="18"/>
      <c r="L116" s="18"/>
      <c r="M116" s="18"/>
    </row>
    <row r="117" spans="1:13" x14ac:dyDescent="0.25">
      <c r="A117" s="17" t="s">
        <v>137</v>
      </c>
      <c r="B117" s="11" t="s">
        <v>21</v>
      </c>
      <c r="C117" s="11" t="s">
        <v>132</v>
      </c>
      <c r="D117" s="12" t="s">
        <v>138</v>
      </c>
      <c r="E117" s="13"/>
      <c r="F117" s="13"/>
      <c r="G117" s="13"/>
      <c r="H117" s="13"/>
      <c r="I117" s="13"/>
      <c r="J117" s="13"/>
      <c r="K117" s="15">
        <f>K125</f>
        <v>1000.98</v>
      </c>
      <c r="L117" s="15">
        <f>L125</f>
        <v>0</v>
      </c>
      <c r="M117" s="15">
        <f>M125</f>
        <v>0</v>
      </c>
    </row>
    <row r="118" spans="1:13" ht="90" x14ac:dyDescent="0.25">
      <c r="A118" s="13"/>
      <c r="B118" s="13"/>
      <c r="C118" s="13"/>
      <c r="D118" s="16" t="s">
        <v>139</v>
      </c>
      <c r="E118" s="13"/>
      <c r="F118" s="13"/>
      <c r="G118" s="13"/>
      <c r="H118" s="13"/>
      <c r="I118" s="13"/>
      <c r="J118" s="13"/>
      <c r="K118" s="13"/>
      <c r="L118" s="13"/>
      <c r="M118" s="13"/>
    </row>
    <row r="119" spans="1:13" x14ac:dyDescent="0.25">
      <c r="A119" s="13"/>
      <c r="B119" s="13"/>
      <c r="C119" s="13"/>
      <c r="D119" s="16"/>
      <c r="E119" s="11" t="s">
        <v>127</v>
      </c>
      <c r="F119" s="13">
        <v>1</v>
      </c>
      <c r="G119" s="14">
        <v>30</v>
      </c>
      <c r="H119" s="14">
        <v>12</v>
      </c>
      <c r="I119" s="14">
        <v>0.45</v>
      </c>
      <c r="J119" s="15">
        <f>F119*(G119+ (G119= 0))*(H119+ (H119= 0))*(I119+ (I119= 0))</f>
        <v>162</v>
      </c>
      <c r="K119" s="13"/>
      <c r="L119" s="13"/>
      <c r="M119" s="13"/>
    </row>
    <row r="120" spans="1:13" x14ac:dyDescent="0.25">
      <c r="A120" s="13"/>
      <c r="B120" s="13"/>
      <c r="C120" s="13"/>
      <c r="D120" s="16"/>
      <c r="E120" s="11" t="s">
        <v>124</v>
      </c>
      <c r="F120" s="13">
        <v>1</v>
      </c>
      <c r="G120" s="14">
        <v>70</v>
      </c>
      <c r="H120" s="14">
        <v>10</v>
      </c>
      <c r="I120" s="14">
        <v>0.45</v>
      </c>
      <c r="J120" s="15">
        <f>F120*(G120+ (G120= 0))*(H120+ (H120= 0))*(I120+ (I120= 0))</f>
        <v>315</v>
      </c>
      <c r="K120" s="13"/>
      <c r="L120" s="13"/>
      <c r="M120" s="13"/>
    </row>
    <row r="121" spans="1:13" x14ac:dyDescent="0.25">
      <c r="A121" s="13"/>
      <c r="B121" s="13"/>
      <c r="C121" s="13"/>
      <c r="D121" s="16"/>
      <c r="E121" s="11" t="s">
        <v>125</v>
      </c>
      <c r="F121" s="13">
        <v>1</v>
      </c>
      <c r="G121" s="14">
        <v>41</v>
      </c>
      <c r="H121" s="14">
        <v>3.5</v>
      </c>
      <c r="I121" s="14">
        <v>0.45</v>
      </c>
      <c r="J121" s="15">
        <f>F121*(G121+ (G121= 0))*(H121+ (H121= 0))*(I121+ (I121= 0))</f>
        <v>64.58</v>
      </c>
      <c r="K121" s="13"/>
      <c r="L121" s="13"/>
      <c r="M121" s="13"/>
    </row>
    <row r="122" spans="1:13" x14ac:dyDescent="0.25">
      <c r="A122" s="13"/>
      <c r="B122" s="13"/>
      <c r="C122" s="13"/>
      <c r="D122" s="16"/>
      <c r="E122" s="11" t="s">
        <v>127</v>
      </c>
      <c r="F122" s="13">
        <v>1</v>
      </c>
      <c r="G122" s="14">
        <v>30</v>
      </c>
      <c r="H122" s="14">
        <v>12</v>
      </c>
      <c r="I122" s="14">
        <v>0.45</v>
      </c>
      <c r="J122" s="15">
        <f>F122*(G122+ (G122= 0))*(H122+ (H122= 0))*(I122+ (I122= 0))</f>
        <v>162</v>
      </c>
      <c r="K122" s="13"/>
      <c r="L122" s="13"/>
      <c r="M122" s="13"/>
    </row>
    <row r="123" spans="1:13" x14ac:dyDescent="0.25">
      <c r="A123" s="13"/>
      <c r="B123" s="13"/>
      <c r="C123" s="13"/>
      <c r="D123" s="16"/>
      <c r="E123" s="11" t="s">
        <v>18</v>
      </c>
      <c r="F123" s="13">
        <v>1</v>
      </c>
      <c r="G123" s="14">
        <v>37</v>
      </c>
      <c r="H123" s="14">
        <v>15</v>
      </c>
      <c r="I123" s="14">
        <v>0.45</v>
      </c>
      <c r="J123" s="15">
        <f>F123*(G123+ (G123= 0))*(H123+ (H123= 0))*(I123+ (I123= 0))</f>
        <v>249.75</v>
      </c>
      <c r="K123" s="13"/>
      <c r="L123" s="13"/>
      <c r="M123" s="13"/>
    </row>
    <row r="124" spans="1:13" x14ac:dyDescent="0.25">
      <c r="A124" s="13"/>
      <c r="B124" s="13"/>
      <c r="C124" s="13"/>
      <c r="D124" s="16"/>
      <c r="E124" s="11" t="s">
        <v>128</v>
      </c>
      <c r="F124" s="13">
        <v>1</v>
      </c>
      <c r="G124" s="14">
        <v>47.65</v>
      </c>
      <c r="H124" s="14"/>
      <c r="I124" s="14"/>
      <c r="J124" s="15">
        <f>F124*(G124+ (G124= 0))*(H124+ (H124= 0))*(I124+ (I124= 0))</f>
        <v>47.65</v>
      </c>
      <c r="K124" s="13"/>
      <c r="L124" s="13"/>
      <c r="M124" s="13"/>
    </row>
    <row r="125" spans="1:13" x14ac:dyDescent="0.25">
      <c r="A125" s="13"/>
      <c r="B125" s="13"/>
      <c r="C125" s="13"/>
      <c r="D125" s="16"/>
      <c r="E125" s="13"/>
      <c r="F125" s="13"/>
      <c r="G125" s="13"/>
      <c r="H125" s="13"/>
      <c r="I125" s="13"/>
      <c r="J125" s="17" t="s">
        <v>140</v>
      </c>
      <c r="K125" s="10">
        <f>SUM(J119:J124)</f>
        <v>1000.98</v>
      </c>
      <c r="L125" s="14"/>
      <c r="M125" s="10">
        <f>ROUND(L125*K125,2)</f>
        <v>0</v>
      </c>
    </row>
    <row r="126" spans="1:13" ht="3" customHeight="1" x14ac:dyDescent="0.25">
      <c r="A126" s="18"/>
      <c r="B126" s="18"/>
      <c r="C126" s="18"/>
      <c r="D126" s="19"/>
      <c r="E126" s="18"/>
      <c r="F126" s="18"/>
      <c r="G126" s="18"/>
      <c r="H126" s="18"/>
      <c r="I126" s="18"/>
      <c r="J126" s="18"/>
      <c r="K126" s="18"/>
      <c r="L126" s="18"/>
      <c r="M126" s="18"/>
    </row>
    <row r="127" spans="1:13" x14ac:dyDescent="0.25">
      <c r="A127" s="17" t="s">
        <v>141</v>
      </c>
      <c r="B127" s="11" t="s">
        <v>21</v>
      </c>
      <c r="C127" s="11" t="s">
        <v>91</v>
      </c>
      <c r="D127" s="12" t="s">
        <v>142</v>
      </c>
      <c r="E127" s="13"/>
      <c r="F127" s="13"/>
      <c r="G127" s="13"/>
      <c r="H127" s="13"/>
      <c r="I127" s="13"/>
      <c r="J127" s="13"/>
      <c r="K127" s="15">
        <f>K132</f>
        <v>7420</v>
      </c>
      <c r="L127" s="15">
        <f>L132</f>
        <v>0</v>
      </c>
      <c r="M127" s="15">
        <f>M132</f>
        <v>0</v>
      </c>
    </row>
    <row r="128" spans="1:13" ht="78.75" x14ac:dyDescent="0.25">
      <c r="A128" s="13"/>
      <c r="B128" s="13"/>
      <c r="C128" s="13"/>
      <c r="D128" s="16" t="s">
        <v>143</v>
      </c>
      <c r="E128" s="13"/>
      <c r="F128" s="13"/>
      <c r="G128" s="13"/>
      <c r="H128" s="13"/>
      <c r="I128" s="13"/>
      <c r="J128" s="13"/>
      <c r="K128" s="13"/>
      <c r="L128" s="13"/>
      <c r="M128" s="13"/>
    </row>
    <row r="129" spans="1:13" x14ac:dyDescent="0.25">
      <c r="A129" s="13"/>
      <c r="B129" s="13"/>
      <c r="C129" s="13"/>
      <c r="D129" s="16"/>
      <c r="E129" s="11" t="s">
        <v>144</v>
      </c>
      <c r="F129" s="13"/>
      <c r="G129" s="14"/>
      <c r="H129" s="14"/>
      <c r="I129" s="14"/>
      <c r="J129" s="15">
        <f>F129*(G129+ (G129= 0))*(H129+ (H129= 0))*(I129+ (I129= 0))</f>
        <v>0</v>
      </c>
      <c r="K129" s="13"/>
      <c r="L129" s="13"/>
      <c r="M129" s="13"/>
    </row>
    <row r="130" spans="1:13" x14ac:dyDescent="0.25">
      <c r="A130" s="13"/>
      <c r="B130" s="13"/>
      <c r="C130" s="13"/>
      <c r="D130" s="16"/>
      <c r="E130" s="11" t="s">
        <v>145</v>
      </c>
      <c r="F130" s="13">
        <v>1</v>
      </c>
      <c r="G130" s="14">
        <v>6570</v>
      </c>
      <c r="H130" s="14"/>
      <c r="I130" s="14"/>
      <c r="J130" s="15">
        <f>F130*(G130+ (G130= 0))*(H130+ (H130= 0))*(I130+ (I130= 0))</f>
        <v>6570</v>
      </c>
      <c r="K130" s="13"/>
      <c r="L130" s="13"/>
      <c r="M130" s="13"/>
    </row>
    <row r="131" spans="1:13" x14ac:dyDescent="0.25">
      <c r="A131" s="13"/>
      <c r="B131" s="13"/>
      <c r="C131" s="13"/>
      <c r="D131" s="16"/>
      <c r="E131" s="11" t="s">
        <v>146</v>
      </c>
      <c r="F131" s="13">
        <v>1</v>
      </c>
      <c r="G131" s="14">
        <v>850</v>
      </c>
      <c r="H131" s="14"/>
      <c r="I131" s="14"/>
      <c r="J131" s="15">
        <f>F131*(G131+ (G131= 0))*(H131+ (H131= 0))*(I131+ (I131= 0))</f>
        <v>850</v>
      </c>
      <c r="K131" s="13"/>
      <c r="L131" s="13"/>
      <c r="M131" s="13"/>
    </row>
    <row r="132" spans="1:13" x14ac:dyDescent="0.25">
      <c r="A132" s="13"/>
      <c r="B132" s="13"/>
      <c r="C132" s="13"/>
      <c r="D132" s="16"/>
      <c r="E132" s="13"/>
      <c r="F132" s="13"/>
      <c r="G132" s="13"/>
      <c r="H132" s="13"/>
      <c r="I132" s="13"/>
      <c r="J132" s="17" t="s">
        <v>147</v>
      </c>
      <c r="K132" s="10">
        <f>SUM(J129:J131)</f>
        <v>7420</v>
      </c>
      <c r="L132" s="14"/>
      <c r="M132" s="10">
        <f>ROUND(L132*K132,2)</f>
        <v>0</v>
      </c>
    </row>
    <row r="133" spans="1:13" ht="3" customHeight="1" x14ac:dyDescent="0.25">
      <c r="A133" s="18"/>
      <c r="B133" s="18"/>
      <c r="C133" s="18"/>
      <c r="D133" s="19"/>
      <c r="E133" s="18"/>
      <c r="F133" s="18"/>
      <c r="G133" s="18"/>
      <c r="H133" s="18"/>
      <c r="I133" s="18"/>
      <c r="J133" s="18"/>
      <c r="K133" s="18"/>
      <c r="L133" s="18"/>
      <c r="M133" s="18"/>
    </row>
    <row r="134" spans="1:13" x14ac:dyDescent="0.25">
      <c r="A134" s="17" t="s">
        <v>148</v>
      </c>
      <c r="B134" s="11" t="s">
        <v>21</v>
      </c>
      <c r="C134" s="11" t="s">
        <v>132</v>
      </c>
      <c r="D134" s="12" t="s">
        <v>149</v>
      </c>
      <c r="E134" s="13"/>
      <c r="F134" s="13"/>
      <c r="G134" s="13"/>
      <c r="H134" s="13"/>
      <c r="I134" s="13"/>
      <c r="J134" s="13"/>
      <c r="K134" s="15">
        <f>K137</f>
        <v>50</v>
      </c>
      <c r="L134" s="15">
        <f>L137</f>
        <v>0</v>
      </c>
      <c r="M134" s="15">
        <f>M137</f>
        <v>0</v>
      </c>
    </row>
    <row r="135" spans="1:13" ht="213.75" x14ac:dyDescent="0.25">
      <c r="A135" s="13"/>
      <c r="B135" s="13"/>
      <c r="C135" s="13"/>
      <c r="D135" s="16" t="s">
        <v>150</v>
      </c>
      <c r="E135" s="13"/>
      <c r="F135" s="13"/>
      <c r="G135" s="13"/>
      <c r="H135" s="13"/>
      <c r="I135" s="13"/>
      <c r="J135" s="13"/>
      <c r="K135" s="13"/>
      <c r="L135" s="13"/>
      <c r="M135" s="13"/>
    </row>
    <row r="136" spans="1:13" x14ac:dyDescent="0.25">
      <c r="A136" s="13"/>
      <c r="B136" s="13"/>
      <c r="C136" s="13"/>
      <c r="D136" s="16"/>
      <c r="E136" s="11" t="s">
        <v>151</v>
      </c>
      <c r="F136" s="13">
        <v>50</v>
      </c>
      <c r="G136" s="14"/>
      <c r="H136" s="14"/>
      <c r="I136" s="14"/>
      <c r="J136" s="15">
        <f>F136*(G136+ (G136= 0))*(H136+ (H136= 0))*(I136+ (I136= 0))</f>
        <v>50</v>
      </c>
      <c r="K136" s="13"/>
      <c r="L136" s="13"/>
      <c r="M136" s="13"/>
    </row>
    <row r="137" spans="1:13" x14ac:dyDescent="0.25">
      <c r="A137" s="13"/>
      <c r="B137" s="13"/>
      <c r="C137" s="13"/>
      <c r="D137" s="16"/>
      <c r="E137" s="13"/>
      <c r="F137" s="13"/>
      <c r="G137" s="13"/>
      <c r="H137" s="13"/>
      <c r="I137" s="13"/>
      <c r="J137" s="17" t="s">
        <v>152</v>
      </c>
      <c r="K137" s="10">
        <f>SUM(J136:J136)</f>
        <v>50</v>
      </c>
      <c r="L137" s="14"/>
      <c r="M137" s="10">
        <f>ROUND(L137*K137,2)</f>
        <v>0</v>
      </c>
    </row>
    <row r="138" spans="1:13" ht="3" customHeight="1" x14ac:dyDescent="0.25">
      <c r="A138" s="18"/>
      <c r="B138" s="18"/>
      <c r="C138" s="18"/>
      <c r="D138" s="19"/>
      <c r="E138" s="18"/>
      <c r="F138" s="18"/>
      <c r="G138" s="18"/>
      <c r="H138" s="18"/>
      <c r="I138" s="18"/>
      <c r="J138" s="18"/>
      <c r="K138" s="18"/>
      <c r="L138" s="18"/>
      <c r="M138" s="18"/>
    </row>
    <row r="139" spans="1:13" x14ac:dyDescent="0.25">
      <c r="A139" s="13"/>
      <c r="B139" s="13"/>
      <c r="C139" s="13"/>
      <c r="D139" s="16"/>
      <c r="E139" s="13"/>
      <c r="F139" s="13"/>
      <c r="G139" s="13"/>
      <c r="H139" s="13"/>
      <c r="I139" s="13"/>
      <c r="J139" s="17" t="s">
        <v>153</v>
      </c>
      <c r="K139" s="20">
        <v>1</v>
      </c>
      <c r="L139" s="10">
        <f>M108+M115+M125+M132+M137</f>
        <v>0</v>
      </c>
      <c r="M139" s="10">
        <f>ROUND(L139*K139,2)</f>
        <v>0</v>
      </c>
    </row>
    <row r="140" spans="1:13" ht="3" customHeight="1" x14ac:dyDescent="0.25">
      <c r="A140" s="18"/>
      <c r="B140" s="18"/>
      <c r="C140" s="18"/>
      <c r="D140" s="19"/>
      <c r="E140" s="18"/>
      <c r="F140" s="18"/>
      <c r="G140" s="18"/>
      <c r="H140" s="18"/>
      <c r="I140" s="18"/>
      <c r="J140" s="18"/>
      <c r="K140" s="18"/>
      <c r="L140" s="18"/>
      <c r="M140" s="18"/>
    </row>
    <row r="141" spans="1:13" x14ac:dyDescent="0.25">
      <c r="A141" s="6" t="s">
        <v>154</v>
      </c>
      <c r="B141" s="6" t="s">
        <v>17</v>
      </c>
      <c r="C141" s="6" t="s">
        <v>18</v>
      </c>
      <c r="D141" s="7" t="s">
        <v>155</v>
      </c>
      <c r="E141" s="8"/>
      <c r="F141" s="8"/>
      <c r="G141" s="8"/>
      <c r="H141" s="8"/>
      <c r="I141" s="8"/>
      <c r="J141" s="8"/>
      <c r="K141" s="9">
        <f>K250</f>
        <v>1</v>
      </c>
      <c r="L141" s="10">
        <f>L250</f>
        <v>0</v>
      </c>
      <c r="M141" s="10">
        <f>M250</f>
        <v>0</v>
      </c>
    </row>
    <row r="142" spans="1:13" ht="78.75" x14ac:dyDescent="0.25">
      <c r="A142" s="13"/>
      <c r="B142" s="13"/>
      <c r="C142" s="13"/>
      <c r="D142" s="16" t="s">
        <v>156</v>
      </c>
      <c r="E142" s="13"/>
      <c r="F142" s="13"/>
      <c r="G142" s="13"/>
      <c r="H142" s="13"/>
      <c r="I142" s="13"/>
      <c r="J142" s="13"/>
      <c r="K142" s="13"/>
      <c r="L142" s="13"/>
      <c r="M142" s="13"/>
    </row>
    <row r="143" spans="1:13" x14ac:dyDescent="0.25">
      <c r="A143" s="17" t="s">
        <v>157</v>
      </c>
      <c r="B143" s="11" t="s">
        <v>21</v>
      </c>
      <c r="C143" s="11" t="s">
        <v>132</v>
      </c>
      <c r="D143" s="12" t="s">
        <v>158</v>
      </c>
      <c r="E143" s="13"/>
      <c r="F143" s="13"/>
      <c r="G143" s="13"/>
      <c r="H143" s="13"/>
      <c r="I143" s="13"/>
      <c r="J143" s="13"/>
      <c r="K143" s="15">
        <f>K151</f>
        <v>401.5</v>
      </c>
      <c r="L143" s="15">
        <f>L151</f>
        <v>0</v>
      </c>
      <c r="M143" s="15">
        <f>M151</f>
        <v>0</v>
      </c>
    </row>
    <row r="144" spans="1:13" ht="225" x14ac:dyDescent="0.25">
      <c r="A144" s="13"/>
      <c r="B144" s="13"/>
      <c r="C144" s="13"/>
      <c r="D144" s="16" t="s">
        <v>159</v>
      </c>
      <c r="E144" s="13"/>
      <c r="F144" s="13"/>
      <c r="G144" s="13"/>
      <c r="H144" s="13"/>
      <c r="I144" s="13"/>
      <c r="J144" s="13"/>
      <c r="K144" s="13"/>
      <c r="L144" s="13"/>
      <c r="M144" s="13"/>
    </row>
    <row r="145" spans="1:13" x14ac:dyDescent="0.25">
      <c r="A145" s="13"/>
      <c r="B145" s="13"/>
      <c r="C145" s="13"/>
      <c r="D145" s="16"/>
      <c r="E145" s="11" t="s">
        <v>160</v>
      </c>
      <c r="F145" s="13"/>
      <c r="G145" s="14"/>
      <c r="H145" s="14"/>
      <c r="I145" s="14"/>
      <c r="J145" s="15">
        <f>F145*(G145+ (G145= 0))*(H145+ (H145= 0))*(I145+ (I145= 0))</f>
        <v>0</v>
      </c>
      <c r="K145" s="13"/>
      <c r="L145" s="13"/>
      <c r="M145" s="13"/>
    </row>
    <row r="146" spans="1:13" x14ac:dyDescent="0.25">
      <c r="A146" s="13"/>
      <c r="B146" s="13"/>
      <c r="C146" s="13"/>
      <c r="D146" s="16"/>
      <c r="E146" s="11" t="s">
        <v>161</v>
      </c>
      <c r="F146" s="13">
        <v>1</v>
      </c>
      <c r="G146" s="14">
        <v>160</v>
      </c>
      <c r="H146" s="14">
        <v>1.2</v>
      </c>
      <c r="I146" s="14">
        <v>1.2</v>
      </c>
      <c r="J146" s="15">
        <f>F146*(G146+ (G146= 0))*(H146+ (H146= 0))*(I146+ (I146= 0))</f>
        <v>230.4</v>
      </c>
      <c r="K146" s="13"/>
      <c r="L146" s="13"/>
      <c r="M146" s="13"/>
    </row>
    <row r="147" spans="1:13" x14ac:dyDescent="0.25">
      <c r="A147" s="13"/>
      <c r="B147" s="13"/>
      <c r="C147" s="13"/>
      <c r="D147" s="16"/>
      <c r="E147" s="11" t="s">
        <v>162</v>
      </c>
      <c r="F147" s="13">
        <v>1</v>
      </c>
      <c r="G147" s="14">
        <v>160</v>
      </c>
      <c r="H147" s="14">
        <v>1.65</v>
      </c>
      <c r="I147" s="14">
        <v>0.3</v>
      </c>
      <c r="J147" s="15">
        <f>F147*(G147+ (G147= 0))*(H147+ (H147= 0))*(I147+ (I147= 0))</f>
        <v>79.2</v>
      </c>
      <c r="K147" s="13"/>
      <c r="L147" s="13"/>
      <c r="M147" s="13"/>
    </row>
    <row r="148" spans="1:13" x14ac:dyDescent="0.25">
      <c r="A148" s="13"/>
      <c r="B148" s="13"/>
      <c r="C148" s="13"/>
      <c r="D148" s="16"/>
      <c r="E148" s="11" t="s">
        <v>163</v>
      </c>
      <c r="F148" s="13"/>
      <c r="G148" s="14"/>
      <c r="H148" s="14"/>
      <c r="I148" s="14"/>
      <c r="J148" s="15">
        <f>F148*(G148+ (G148= 0))*(H148+ (H148= 0))*(I148+ (I148= 0))</f>
        <v>0</v>
      </c>
      <c r="K148" s="13"/>
      <c r="L148" s="13"/>
      <c r="M148" s="13"/>
    </row>
    <row r="149" spans="1:13" x14ac:dyDescent="0.25">
      <c r="A149" s="13"/>
      <c r="B149" s="13"/>
      <c r="C149" s="13"/>
      <c r="D149" s="16"/>
      <c r="E149" s="11" t="s">
        <v>164</v>
      </c>
      <c r="F149" s="13">
        <v>1</v>
      </c>
      <c r="G149" s="14">
        <v>5</v>
      </c>
      <c r="H149" s="14">
        <v>5</v>
      </c>
      <c r="I149" s="14"/>
      <c r="J149" s="15">
        <f>F149*(G149+ (G149= 0))*(H149+ (H149= 0))*(I149+ (I149= 0))</f>
        <v>25</v>
      </c>
      <c r="K149" s="13"/>
      <c r="L149" s="13"/>
      <c r="M149" s="13"/>
    </row>
    <row r="150" spans="1:13" x14ac:dyDescent="0.25">
      <c r="A150" s="13"/>
      <c r="B150" s="13"/>
      <c r="C150" s="13"/>
      <c r="D150" s="16"/>
      <c r="E150" s="11" t="s">
        <v>165</v>
      </c>
      <c r="F150" s="13">
        <v>1</v>
      </c>
      <c r="G150" s="14">
        <v>66.900000000000006</v>
      </c>
      <c r="H150" s="14"/>
      <c r="I150" s="14"/>
      <c r="J150" s="15">
        <f>F150*(G150+ (G150= 0))*(H150+ (H150= 0))*(I150+ (I150= 0))</f>
        <v>66.900000000000006</v>
      </c>
      <c r="K150" s="13"/>
      <c r="L150" s="13"/>
      <c r="M150" s="13"/>
    </row>
    <row r="151" spans="1:13" x14ac:dyDescent="0.25">
      <c r="A151" s="13"/>
      <c r="B151" s="13"/>
      <c r="C151" s="13"/>
      <c r="D151" s="16"/>
      <c r="E151" s="13"/>
      <c r="F151" s="13"/>
      <c r="G151" s="13"/>
      <c r="H151" s="13"/>
      <c r="I151" s="13"/>
      <c r="J151" s="17" t="s">
        <v>166</v>
      </c>
      <c r="K151" s="10">
        <f>SUM(J145:J150)</f>
        <v>401.5</v>
      </c>
      <c r="L151" s="14"/>
      <c r="M151" s="10">
        <f>ROUND(L151*K151,2)</f>
        <v>0</v>
      </c>
    </row>
    <row r="152" spans="1:13" ht="3" customHeight="1" x14ac:dyDescent="0.25">
      <c r="A152" s="18"/>
      <c r="B152" s="18"/>
      <c r="C152" s="18"/>
      <c r="D152" s="19"/>
      <c r="E152" s="18"/>
      <c r="F152" s="18"/>
      <c r="G152" s="18"/>
      <c r="H152" s="18"/>
      <c r="I152" s="18"/>
      <c r="J152" s="18"/>
      <c r="K152" s="18"/>
      <c r="L152" s="18"/>
      <c r="M152" s="18"/>
    </row>
    <row r="153" spans="1:13" x14ac:dyDescent="0.25">
      <c r="A153" s="17" t="s">
        <v>167</v>
      </c>
      <c r="B153" s="11" t="s">
        <v>21</v>
      </c>
      <c r="C153" s="11" t="s">
        <v>132</v>
      </c>
      <c r="D153" s="12" t="s">
        <v>168</v>
      </c>
      <c r="E153" s="13"/>
      <c r="F153" s="13"/>
      <c r="G153" s="13"/>
      <c r="H153" s="13"/>
      <c r="I153" s="13"/>
      <c r="J153" s="13"/>
      <c r="K153" s="15">
        <f>K161</f>
        <v>100.7</v>
      </c>
      <c r="L153" s="15">
        <f>L161</f>
        <v>0</v>
      </c>
      <c r="M153" s="15">
        <f>M161</f>
        <v>0</v>
      </c>
    </row>
    <row r="154" spans="1:13" ht="67.5" x14ac:dyDescent="0.25">
      <c r="A154" s="13"/>
      <c r="B154" s="13"/>
      <c r="C154" s="13"/>
      <c r="D154" s="16" t="s">
        <v>169</v>
      </c>
      <c r="E154" s="13"/>
      <c r="F154" s="13"/>
      <c r="G154" s="13"/>
      <c r="H154" s="13"/>
      <c r="I154" s="13"/>
      <c r="J154" s="13"/>
      <c r="K154" s="13"/>
      <c r="L154" s="13"/>
      <c r="M154" s="13"/>
    </row>
    <row r="155" spans="1:13" x14ac:dyDescent="0.25">
      <c r="A155" s="13"/>
      <c r="B155" s="13"/>
      <c r="C155" s="13"/>
      <c r="D155" s="16"/>
      <c r="E155" s="11" t="s">
        <v>170</v>
      </c>
      <c r="F155" s="13"/>
      <c r="G155" s="14"/>
      <c r="H155" s="14"/>
      <c r="I155" s="14"/>
      <c r="J155" s="15">
        <f>F155*(G155+ (G155= 0))*(H155+ (H155= 0))*(I155+ (I155= 0))</f>
        <v>0</v>
      </c>
      <c r="K155" s="13"/>
      <c r="L155" s="13"/>
      <c r="M155" s="13"/>
    </row>
    <row r="156" spans="1:13" x14ac:dyDescent="0.25">
      <c r="A156" s="13"/>
      <c r="B156" s="13"/>
      <c r="C156" s="13"/>
      <c r="D156" s="16"/>
      <c r="E156" s="11" t="s">
        <v>160</v>
      </c>
      <c r="F156" s="13"/>
      <c r="G156" s="14"/>
      <c r="H156" s="14"/>
      <c r="I156" s="14"/>
      <c r="J156" s="15">
        <f>F156*(G156+ (G156= 0))*(H156+ (H156= 0))*(I156+ (I156= 0))</f>
        <v>0</v>
      </c>
      <c r="K156" s="13"/>
      <c r="L156" s="13"/>
      <c r="M156" s="13"/>
    </row>
    <row r="157" spans="1:13" x14ac:dyDescent="0.25">
      <c r="A157" s="13"/>
      <c r="B157" s="13"/>
      <c r="C157" s="13"/>
      <c r="D157" s="16"/>
      <c r="E157" s="11" t="s">
        <v>161</v>
      </c>
      <c r="F157" s="13">
        <v>1</v>
      </c>
      <c r="G157" s="14">
        <v>160</v>
      </c>
      <c r="H157" s="14">
        <v>0.55000000000000004</v>
      </c>
      <c r="I157" s="14"/>
      <c r="J157" s="15">
        <f>F157*(G157+ (G157= 0))*(H157+ (H157= 0))*(I157+ (I157= 0))</f>
        <v>88</v>
      </c>
      <c r="K157" s="13"/>
      <c r="L157" s="13"/>
      <c r="M157" s="13"/>
    </row>
    <row r="158" spans="1:13" x14ac:dyDescent="0.25">
      <c r="A158" s="13"/>
      <c r="B158" s="13"/>
      <c r="C158" s="13"/>
      <c r="D158" s="16"/>
      <c r="E158" s="11" t="s">
        <v>171</v>
      </c>
      <c r="F158" s="13">
        <v>-1</v>
      </c>
      <c r="G158" s="14">
        <v>160</v>
      </c>
      <c r="H158" s="14">
        <v>0.05</v>
      </c>
      <c r="I158" s="14"/>
      <c r="J158" s="15">
        <f>F158*(G158+ (G158= 0))*(H158+ (H158= 0))*(I158+ (I158= 0))</f>
        <v>-8</v>
      </c>
      <c r="K158" s="13"/>
      <c r="L158" s="13"/>
      <c r="M158" s="13"/>
    </row>
    <row r="159" spans="1:13" x14ac:dyDescent="0.25">
      <c r="A159" s="13"/>
      <c r="B159" s="13"/>
      <c r="C159" s="13"/>
      <c r="D159" s="16"/>
      <c r="E159" s="11" t="s">
        <v>172</v>
      </c>
      <c r="F159" s="13">
        <v>1</v>
      </c>
      <c r="G159" s="14">
        <v>5</v>
      </c>
      <c r="H159" s="14">
        <v>3</v>
      </c>
      <c r="I159" s="14"/>
      <c r="J159" s="15">
        <f>F159*(G159+ (G159= 0))*(H159+ (H159= 0))*(I159+ (I159= 0))</f>
        <v>15</v>
      </c>
      <c r="K159" s="13"/>
      <c r="L159" s="13"/>
      <c r="M159" s="13"/>
    </row>
    <row r="160" spans="1:13" x14ac:dyDescent="0.25">
      <c r="A160" s="13"/>
      <c r="B160" s="13"/>
      <c r="C160" s="13"/>
      <c r="D160" s="16"/>
      <c r="E160" s="11" t="s">
        <v>173</v>
      </c>
      <c r="F160" s="13">
        <v>1</v>
      </c>
      <c r="G160" s="14">
        <v>5.7</v>
      </c>
      <c r="H160" s="14"/>
      <c r="I160" s="14"/>
      <c r="J160" s="15">
        <f>F160*(G160+ (G160= 0))*(H160+ (H160= 0))*(I160+ (I160= 0))</f>
        <v>5.7</v>
      </c>
      <c r="K160" s="13"/>
      <c r="L160" s="13"/>
      <c r="M160" s="13"/>
    </row>
    <row r="161" spans="1:13" x14ac:dyDescent="0.25">
      <c r="A161" s="13"/>
      <c r="B161" s="13"/>
      <c r="C161" s="13"/>
      <c r="D161" s="16"/>
      <c r="E161" s="13"/>
      <c r="F161" s="13"/>
      <c r="G161" s="13"/>
      <c r="H161" s="13"/>
      <c r="I161" s="13"/>
      <c r="J161" s="17" t="s">
        <v>174</v>
      </c>
      <c r="K161" s="10">
        <f>SUM(J155:J160)</f>
        <v>100.7</v>
      </c>
      <c r="L161" s="14"/>
      <c r="M161" s="10">
        <f>ROUND(L161*K161,2)</f>
        <v>0</v>
      </c>
    </row>
    <row r="162" spans="1:13" ht="3" customHeight="1" x14ac:dyDescent="0.25">
      <c r="A162" s="18"/>
      <c r="B162" s="18"/>
      <c r="C162" s="18"/>
      <c r="D162" s="19"/>
      <c r="E162" s="18"/>
      <c r="F162" s="18"/>
      <c r="G162" s="18"/>
      <c r="H162" s="18"/>
      <c r="I162" s="18"/>
      <c r="J162" s="18"/>
      <c r="K162" s="18"/>
      <c r="L162" s="18"/>
      <c r="M162" s="18"/>
    </row>
    <row r="163" spans="1:13" ht="22.5" x14ac:dyDescent="0.25">
      <c r="A163" s="17" t="s">
        <v>175</v>
      </c>
      <c r="B163" s="11" t="s">
        <v>21</v>
      </c>
      <c r="C163" s="11" t="s">
        <v>132</v>
      </c>
      <c r="D163" s="12" t="s">
        <v>176</v>
      </c>
      <c r="E163" s="13"/>
      <c r="F163" s="13"/>
      <c r="G163" s="13"/>
      <c r="H163" s="13"/>
      <c r="I163" s="13"/>
      <c r="J163" s="13"/>
      <c r="K163" s="15">
        <f>K169</f>
        <v>149.76</v>
      </c>
      <c r="L163" s="15">
        <f>L169</f>
        <v>0</v>
      </c>
      <c r="M163" s="15">
        <f>M169</f>
        <v>0</v>
      </c>
    </row>
    <row r="164" spans="1:13" ht="101.25" x14ac:dyDescent="0.25">
      <c r="A164" s="13"/>
      <c r="B164" s="13"/>
      <c r="C164" s="13"/>
      <c r="D164" s="16" t="s">
        <v>177</v>
      </c>
      <c r="E164" s="13"/>
      <c r="F164" s="13"/>
      <c r="G164" s="13"/>
      <c r="H164" s="13"/>
      <c r="I164" s="13"/>
      <c r="J164" s="13"/>
      <c r="K164" s="13"/>
      <c r="L164" s="13"/>
      <c r="M164" s="13"/>
    </row>
    <row r="165" spans="1:13" x14ac:dyDescent="0.25">
      <c r="A165" s="13"/>
      <c r="B165" s="13"/>
      <c r="C165" s="13"/>
      <c r="D165" s="16"/>
      <c r="E165" s="11" t="s">
        <v>170</v>
      </c>
      <c r="F165" s="13"/>
      <c r="G165" s="14"/>
      <c r="H165" s="14"/>
      <c r="I165" s="14"/>
      <c r="J165" s="15">
        <f>F165*(G165+ (G165= 0))*(H165+ (H165= 0))*(I165+ (I165= 0))</f>
        <v>0</v>
      </c>
      <c r="K165" s="13"/>
      <c r="L165" s="13"/>
      <c r="M165" s="13"/>
    </row>
    <row r="166" spans="1:13" x14ac:dyDescent="0.25">
      <c r="A166" s="13"/>
      <c r="B166" s="13"/>
      <c r="C166" s="13"/>
      <c r="D166" s="16"/>
      <c r="E166" s="11" t="s">
        <v>160</v>
      </c>
      <c r="F166" s="13"/>
      <c r="G166" s="14"/>
      <c r="H166" s="14"/>
      <c r="I166" s="14"/>
      <c r="J166" s="15">
        <f>F166*(G166+ (G166= 0))*(H166+ (H166= 0))*(I166+ (I166= 0))</f>
        <v>0</v>
      </c>
      <c r="K166" s="13"/>
      <c r="L166" s="13"/>
      <c r="M166" s="13"/>
    </row>
    <row r="167" spans="1:13" x14ac:dyDescent="0.25">
      <c r="A167" s="13"/>
      <c r="B167" s="13"/>
      <c r="C167" s="13"/>
      <c r="D167" s="16"/>
      <c r="E167" s="11" t="s">
        <v>161</v>
      </c>
      <c r="F167" s="13">
        <v>1</v>
      </c>
      <c r="G167" s="14">
        <v>160</v>
      </c>
      <c r="H167" s="14">
        <v>0.9</v>
      </c>
      <c r="I167" s="14"/>
      <c r="J167" s="15">
        <f>F167*(G167+ (G167= 0))*(H167+ (H167= 0))*(I167+ (I167= 0))</f>
        <v>144</v>
      </c>
      <c r="K167" s="13"/>
      <c r="L167" s="13"/>
      <c r="M167" s="13"/>
    </row>
    <row r="168" spans="1:13" x14ac:dyDescent="0.25">
      <c r="A168" s="13"/>
      <c r="B168" s="13"/>
      <c r="C168" s="13"/>
      <c r="D168" s="16"/>
      <c r="E168" s="11" t="s">
        <v>173</v>
      </c>
      <c r="F168" s="13">
        <v>1</v>
      </c>
      <c r="G168" s="14">
        <v>5.76</v>
      </c>
      <c r="H168" s="14"/>
      <c r="I168" s="14"/>
      <c r="J168" s="15">
        <f>F168*(G168+ (G168= 0))*(H168+ (H168= 0))*(I168+ (I168= 0))</f>
        <v>5.76</v>
      </c>
      <c r="K168" s="13"/>
      <c r="L168" s="13"/>
      <c r="M168" s="13"/>
    </row>
    <row r="169" spans="1:13" x14ac:dyDescent="0.25">
      <c r="A169" s="13"/>
      <c r="B169" s="13"/>
      <c r="C169" s="13"/>
      <c r="D169" s="16"/>
      <c r="E169" s="13"/>
      <c r="F169" s="13"/>
      <c r="G169" s="13"/>
      <c r="H169" s="13"/>
      <c r="I169" s="13"/>
      <c r="J169" s="17" t="s">
        <v>178</v>
      </c>
      <c r="K169" s="10">
        <f>SUM(J165:J168)</f>
        <v>149.76</v>
      </c>
      <c r="L169" s="14"/>
      <c r="M169" s="10">
        <f>ROUND(L169*K169,2)</f>
        <v>0</v>
      </c>
    </row>
    <row r="170" spans="1:13" ht="3" customHeight="1" x14ac:dyDescent="0.25">
      <c r="A170" s="18"/>
      <c r="B170" s="18"/>
      <c r="C170" s="18"/>
      <c r="D170" s="19"/>
      <c r="E170" s="18"/>
      <c r="F170" s="18"/>
      <c r="G170" s="18"/>
      <c r="H170" s="18"/>
      <c r="I170" s="18"/>
      <c r="J170" s="18"/>
      <c r="K170" s="18"/>
      <c r="L170" s="18"/>
      <c r="M170" s="18"/>
    </row>
    <row r="171" spans="1:13" x14ac:dyDescent="0.25">
      <c r="A171" s="17" t="s">
        <v>179</v>
      </c>
      <c r="B171" s="11" t="s">
        <v>21</v>
      </c>
      <c r="C171" s="11" t="s">
        <v>113</v>
      </c>
      <c r="D171" s="12" t="s">
        <v>180</v>
      </c>
      <c r="E171" s="13"/>
      <c r="F171" s="13"/>
      <c r="G171" s="13"/>
      <c r="H171" s="13"/>
      <c r="I171" s="13"/>
      <c r="J171" s="13"/>
      <c r="K171" s="15">
        <f>K176</f>
        <v>150</v>
      </c>
      <c r="L171" s="15">
        <f>L176</f>
        <v>0</v>
      </c>
      <c r="M171" s="15">
        <f>M176</f>
        <v>0</v>
      </c>
    </row>
    <row r="172" spans="1:13" ht="146.25" x14ac:dyDescent="0.25">
      <c r="A172" s="13"/>
      <c r="B172" s="13"/>
      <c r="C172" s="13"/>
      <c r="D172" s="16" t="s">
        <v>181</v>
      </c>
      <c r="E172" s="13"/>
      <c r="F172" s="13"/>
      <c r="G172" s="13"/>
      <c r="H172" s="13"/>
      <c r="I172" s="13"/>
      <c r="J172" s="13"/>
      <c r="K172" s="13"/>
      <c r="L172" s="13"/>
      <c r="M172" s="13"/>
    </row>
    <row r="173" spans="1:13" x14ac:dyDescent="0.25">
      <c r="A173" s="13"/>
      <c r="B173" s="13"/>
      <c r="C173" s="13"/>
      <c r="D173" s="16"/>
      <c r="E173" s="11" t="s">
        <v>182</v>
      </c>
      <c r="F173" s="13"/>
      <c r="G173" s="14"/>
      <c r="H173" s="14"/>
      <c r="I173" s="14"/>
      <c r="J173" s="15">
        <f>F173*(G173+ (G173= 0))*(H173+ (H173= 0))*(I173+ (I173= 0))</f>
        <v>0</v>
      </c>
      <c r="K173" s="13"/>
      <c r="L173" s="13"/>
      <c r="M173" s="13"/>
    </row>
    <row r="174" spans="1:13" x14ac:dyDescent="0.25">
      <c r="A174" s="13"/>
      <c r="B174" s="13"/>
      <c r="C174" s="13"/>
      <c r="D174" s="16"/>
      <c r="E174" s="11" t="s">
        <v>183</v>
      </c>
      <c r="F174" s="13"/>
      <c r="G174" s="14"/>
      <c r="H174" s="14"/>
      <c r="I174" s="14"/>
      <c r="J174" s="15">
        <f>F174*(G174+ (G174= 0))*(H174+ (H174= 0))*(I174+ (I174= 0))</f>
        <v>0</v>
      </c>
      <c r="K174" s="13"/>
      <c r="L174" s="13"/>
      <c r="M174" s="13"/>
    </row>
    <row r="175" spans="1:13" x14ac:dyDescent="0.25">
      <c r="A175" s="13"/>
      <c r="B175" s="13"/>
      <c r="C175" s="13"/>
      <c r="D175" s="16"/>
      <c r="E175" s="11" t="s">
        <v>160</v>
      </c>
      <c r="F175" s="13">
        <v>1</v>
      </c>
      <c r="G175" s="14">
        <v>150</v>
      </c>
      <c r="H175" s="14"/>
      <c r="I175" s="14"/>
      <c r="J175" s="15">
        <f>F175*(G175+ (G175= 0))*(H175+ (H175= 0))*(I175+ (I175= 0))</f>
        <v>150</v>
      </c>
      <c r="K175" s="13"/>
      <c r="L175" s="13"/>
      <c r="M175" s="13"/>
    </row>
    <row r="176" spans="1:13" x14ac:dyDescent="0.25">
      <c r="A176" s="13"/>
      <c r="B176" s="13"/>
      <c r="C176" s="13"/>
      <c r="D176" s="16"/>
      <c r="E176" s="13"/>
      <c r="F176" s="13"/>
      <c r="G176" s="13"/>
      <c r="H176" s="13"/>
      <c r="I176" s="13"/>
      <c r="J176" s="17" t="s">
        <v>184</v>
      </c>
      <c r="K176" s="10">
        <f>SUM(J173:J175)</f>
        <v>150</v>
      </c>
      <c r="L176" s="14"/>
      <c r="M176" s="10">
        <f>ROUND(L176*K176,2)</f>
        <v>0</v>
      </c>
    </row>
    <row r="177" spans="1:13" ht="3" customHeight="1" x14ac:dyDescent="0.25">
      <c r="A177" s="18"/>
      <c r="B177" s="18"/>
      <c r="C177" s="18"/>
      <c r="D177" s="19"/>
      <c r="E177" s="18"/>
      <c r="F177" s="18"/>
      <c r="G177" s="18"/>
      <c r="H177" s="18"/>
      <c r="I177" s="18"/>
      <c r="J177" s="18"/>
      <c r="K177" s="18"/>
      <c r="L177" s="18"/>
      <c r="M177" s="18"/>
    </row>
    <row r="178" spans="1:13" x14ac:dyDescent="0.25">
      <c r="A178" s="17" t="s">
        <v>185</v>
      </c>
      <c r="B178" s="11" t="s">
        <v>21</v>
      </c>
      <c r="C178" s="11" t="s">
        <v>43</v>
      </c>
      <c r="D178" s="12" t="s">
        <v>186</v>
      </c>
      <c r="E178" s="13"/>
      <c r="F178" s="13"/>
      <c r="G178" s="13"/>
      <c r="H178" s="13"/>
      <c r="I178" s="13"/>
      <c r="J178" s="13"/>
      <c r="K178" s="15">
        <f>K181</f>
        <v>25</v>
      </c>
      <c r="L178" s="15">
        <f>L181</f>
        <v>0</v>
      </c>
      <c r="M178" s="15">
        <f>M181</f>
        <v>0</v>
      </c>
    </row>
    <row r="179" spans="1:13" ht="225" x14ac:dyDescent="0.25">
      <c r="A179" s="13"/>
      <c r="B179" s="13"/>
      <c r="C179" s="13"/>
      <c r="D179" s="16" t="s">
        <v>187</v>
      </c>
      <c r="E179" s="13"/>
      <c r="F179" s="13"/>
      <c r="G179" s="13"/>
      <c r="H179" s="13"/>
      <c r="I179" s="13"/>
      <c r="J179" s="13"/>
      <c r="K179" s="13"/>
      <c r="L179" s="13"/>
      <c r="M179" s="13"/>
    </row>
    <row r="180" spans="1:13" x14ac:dyDescent="0.25">
      <c r="A180" s="13"/>
      <c r="B180" s="13"/>
      <c r="C180" s="13"/>
      <c r="D180" s="16"/>
      <c r="E180" s="11" t="s">
        <v>188</v>
      </c>
      <c r="F180" s="13">
        <v>25</v>
      </c>
      <c r="G180" s="14"/>
      <c r="H180" s="14"/>
      <c r="I180" s="14"/>
      <c r="J180" s="15">
        <f>F180*(G180+ (G180= 0))*(H180+ (H180= 0))*(I180+ (I180= 0))</f>
        <v>25</v>
      </c>
      <c r="K180" s="13"/>
      <c r="L180" s="13"/>
      <c r="M180" s="13"/>
    </row>
    <row r="181" spans="1:13" x14ac:dyDescent="0.25">
      <c r="A181" s="13"/>
      <c r="B181" s="13"/>
      <c r="C181" s="13"/>
      <c r="D181" s="16"/>
      <c r="E181" s="13"/>
      <c r="F181" s="13"/>
      <c r="G181" s="13"/>
      <c r="H181" s="13"/>
      <c r="I181" s="13"/>
      <c r="J181" s="17" t="s">
        <v>185</v>
      </c>
      <c r="K181" s="10">
        <f>SUM(J180:J180)</f>
        <v>25</v>
      </c>
      <c r="L181" s="14"/>
      <c r="M181" s="10">
        <f>ROUND(L181*K181,2)</f>
        <v>0</v>
      </c>
    </row>
    <row r="182" spans="1:13" ht="3" customHeight="1" x14ac:dyDescent="0.25">
      <c r="A182" s="18"/>
      <c r="B182" s="18"/>
      <c r="C182" s="18"/>
      <c r="D182" s="19"/>
      <c r="E182" s="18"/>
      <c r="F182" s="18"/>
      <c r="G182" s="18"/>
      <c r="H182" s="18"/>
      <c r="I182" s="18"/>
      <c r="J182" s="18"/>
      <c r="K182" s="18"/>
      <c r="L182" s="18"/>
      <c r="M182" s="18"/>
    </row>
    <row r="183" spans="1:13" x14ac:dyDescent="0.25">
      <c r="A183" s="17" t="s">
        <v>189</v>
      </c>
      <c r="B183" s="11" t="s">
        <v>21</v>
      </c>
      <c r="C183" s="11" t="s">
        <v>113</v>
      </c>
      <c r="D183" s="12" t="s">
        <v>190</v>
      </c>
      <c r="E183" s="13"/>
      <c r="F183" s="13"/>
      <c r="G183" s="13"/>
      <c r="H183" s="13"/>
      <c r="I183" s="13"/>
      <c r="J183" s="13"/>
      <c r="K183" s="15">
        <f>K188</f>
        <v>200</v>
      </c>
      <c r="L183" s="15">
        <f>L188</f>
        <v>0</v>
      </c>
      <c r="M183" s="15">
        <f>M188</f>
        <v>0</v>
      </c>
    </row>
    <row r="184" spans="1:13" ht="101.25" x14ac:dyDescent="0.25">
      <c r="A184" s="13"/>
      <c r="B184" s="13"/>
      <c r="C184" s="13"/>
      <c r="D184" s="16" t="s">
        <v>191</v>
      </c>
      <c r="E184" s="13"/>
      <c r="F184" s="13"/>
      <c r="G184" s="13"/>
      <c r="H184" s="13"/>
      <c r="I184" s="13"/>
      <c r="J184" s="13"/>
      <c r="K184" s="13"/>
      <c r="L184" s="13"/>
      <c r="M184" s="13"/>
    </row>
    <row r="185" spans="1:13" x14ac:dyDescent="0.25">
      <c r="A185" s="13"/>
      <c r="B185" s="13"/>
      <c r="C185" s="13"/>
      <c r="D185" s="16"/>
      <c r="E185" s="11" t="s">
        <v>182</v>
      </c>
      <c r="F185" s="13">
        <v>50</v>
      </c>
      <c r="G185" s="14"/>
      <c r="H185" s="14"/>
      <c r="I185" s="14"/>
      <c r="J185" s="15">
        <f>F185*(G185+ (G185= 0))*(H185+ (H185= 0))*(I185+ (I185= 0))</f>
        <v>50</v>
      </c>
      <c r="K185" s="13"/>
      <c r="L185" s="13"/>
      <c r="M185" s="13"/>
    </row>
    <row r="186" spans="1:13" x14ac:dyDescent="0.25">
      <c r="A186" s="13"/>
      <c r="B186" s="13"/>
      <c r="C186" s="13"/>
      <c r="D186" s="16"/>
      <c r="E186" s="11" t="s">
        <v>192</v>
      </c>
      <c r="F186" s="13"/>
      <c r="G186" s="14"/>
      <c r="H186" s="14"/>
      <c r="I186" s="14"/>
      <c r="J186" s="15">
        <f>F186*(G186+ (G186= 0))*(H186+ (H186= 0))*(I186+ (I186= 0))</f>
        <v>0</v>
      </c>
      <c r="K186" s="13"/>
      <c r="L186" s="13"/>
      <c r="M186" s="13"/>
    </row>
    <row r="187" spans="1:13" x14ac:dyDescent="0.25">
      <c r="A187" s="13"/>
      <c r="B187" s="13"/>
      <c r="C187" s="13"/>
      <c r="D187" s="16"/>
      <c r="E187" s="11" t="s">
        <v>193</v>
      </c>
      <c r="F187" s="13">
        <v>30</v>
      </c>
      <c r="G187" s="14">
        <v>5</v>
      </c>
      <c r="H187" s="14"/>
      <c r="I187" s="14"/>
      <c r="J187" s="15">
        <f>F187*(G187+ (G187= 0))*(H187+ (H187= 0))*(I187+ (I187= 0))</f>
        <v>150</v>
      </c>
      <c r="K187" s="13"/>
      <c r="L187" s="13"/>
      <c r="M187" s="13"/>
    </row>
    <row r="188" spans="1:13" x14ac:dyDescent="0.25">
      <c r="A188" s="13"/>
      <c r="B188" s="13"/>
      <c r="C188" s="13"/>
      <c r="D188" s="16"/>
      <c r="E188" s="13"/>
      <c r="F188" s="13"/>
      <c r="G188" s="13"/>
      <c r="H188" s="13"/>
      <c r="I188" s="13"/>
      <c r="J188" s="17" t="s">
        <v>194</v>
      </c>
      <c r="K188" s="10">
        <f>SUM(J185:J187)</f>
        <v>200</v>
      </c>
      <c r="L188" s="14"/>
      <c r="M188" s="10">
        <f>ROUND(L188*K188,2)</f>
        <v>0</v>
      </c>
    </row>
    <row r="189" spans="1:13" ht="3" customHeight="1" x14ac:dyDescent="0.25">
      <c r="A189" s="18"/>
      <c r="B189" s="18"/>
      <c r="C189" s="18"/>
      <c r="D189" s="19"/>
      <c r="E189" s="18"/>
      <c r="F189" s="18"/>
      <c r="G189" s="18"/>
      <c r="H189" s="18"/>
      <c r="I189" s="18"/>
      <c r="J189" s="18"/>
      <c r="K189" s="18"/>
      <c r="L189" s="18"/>
      <c r="M189" s="18"/>
    </row>
    <row r="190" spans="1:13" x14ac:dyDescent="0.25">
      <c r="A190" s="17" t="s">
        <v>195</v>
      </c>
      <c r="B190" s="11" t="s">
        <v>21</v>
      </c>
      <c r="C190" s="11" t="s">
        <v>43</v>
      </c>
      <c r="D190" s="12" t="s">
        <v>196</v>
      </c>
      <c r="E190" s="13"/>
      <c r="F190" s="13"/>
      <c r="G190" s="13"/>
      <c r="H190" s="13"/>
      <c r="I190" s="13"/>
      <c r="J190" s="13"/>
      <c r="K190" s="15">
        <f>K193</f>
        <v>5</v>
      </c>
      <c r="L190" s="15">
        <f>L193</f>
        <v>0</v>
      </c>
      <c r="M190" s="15">
        <f>M193</f>
        <v>0</v>
      </c>
    </row>
    <row r="191" spans="1:13" ht="191.25" x14ac:dyDescent="0.25">
      <c r="A191" s="13"/>
      <c r="B191" s="13"/>
      <c r="C191" s="13"/>
      <c r="D191" s="16" t="s">
        <v>197</v>
      </c>
      <c r="E191" s="13"/>
      <c r="F191" s="13"/>
      <c r="G191" s="13"/>
      <c r="H191" s="13"/>
      <c r="I191" s="13"/>
      <c r="J191" s="13"/>
      <c r="K191" s="13"/>
      <c r="L191" s="13"/>
      <c r="M191" s="13"/>
    </row>
    <row r="192" spans="1:13" x14ac:dyDescent="0.25">
      <c r="A192" s="13"/>
      <c r="B192" s="13"/>
      <c r="C192" s="13"/>
      <c r="D192" s="16"/>
      <c r="E192" s="11" t="s">
        <v>198</v>
      </c>
      <c r="F192" s="13">
        <v>5</v>
      </c>
      <c r="G192" s="14"/>
      <c r="H192" s="14"/>
      <c r="I192" s="14"/>
      <c r="J192" s="15">
        <f>F192*(G192+ (G192= 0))*(H192+ (H192= 0))*(I192+ (I192= 0))</f>
        <v>5</v>
      </c>
      <c r="K192" s="13"/>
      <c r="L192" s="13"/>
      <c r="M192" s="13"/>
    </row>
    <row r="193" spans="1:13" x14ac:dyDescent="0.25">
      <c r="A193" s="13"/>
      <c r="B193" s="13"/>
      <c r="C193" s="13"/>
      <c r="D193" s="16"/>
      <c r="E193" s="13"/>
      <c r="F193" s="13"/>
      <c r="G193" s="13"/>
      <c r="H193" s="13"/>
      <c r="I193" s="13"/>
      <c r="J193" s="17" t="s">
        <v>199</v>
      </c>
      <c r="K193" s="10">
        <f>SUM(J192:J192)</f>
        <v>5</v>
      </c>
      <c r="L193" s="14"/>
      <c r="M193" s="10">
        <f>ROUND(L193*K193,2)</f>
        <v>0</v>
      </c>
    </row>
    <row r="194" spans="1:13" ht="3" customHeight="1" x14ac:dyDescent="0.25">
      <c r="A194" s="18"/>
      <c r="B194" s="18"/>
      <c r="C194" s="18"/>
      <c r="D194" s="19"/>
      <c r="E194" s="18"/>
      <c r="F194" s="18"/>
      <c r="G194" s="18"/>
      <c r="H194" s="18"/>
      <c r="I194" s="18"/>
      <c r="J194" s="18"/>
      <c r="K194" s="18"/>
      <c r="L194" s="18"/>
      <c r="M194" s="18"/>
    </row>
    <row r="195" spans="1:13" x14ac:dyDescent="0.25">
      <c r="A195" s="17" t="s">
        <v>200</v>
      </c>
      <c r="B195" s="11" t="s">
        <v>21</v>
      </c>
      <c r="C195" s="11" t="s">
        <v>43</v>
      </c>
      <c r="D195" s="12" t="s">
        <v>201</v>
      </c>
      <c r="E195" s="13"/>
      <c r="F195" s="13"/>
      <c r="G195" s="13"/>
      <c r="H195" s="13"/>
      <c r="I195" s="13"/>
      <c r="J195" s="13"/>
      <c r="K195" s="15">
        <f>K198</f>
        <v>5</v>
      </c>
      <c r="L195" s="15">
        <f>L198</f>
        <v>0</v>
      </c>
      <c r="M195" s="15">
        <f>M198</f>
        <v>0</v>
      </c>
    </row>
    <row r="196" spans="1:13" ht="202.5" x14ac:dyDescent="0.25">
      <c r="A196" s="13"/>
      <c r="B196" s="13"/>
      <c r="C196" s="13"/>
      <c r="D196" s="16" t="s">
        <v>202</v>
      </c>
      <c r="E196" s="13"/>
      <c r="F196" s="13"/>
      <c r="G196" s="13"/>
      <c r="H196" s="13"/>
      <c r="I196" s="13"/>
      <c r="J196" s="13"/>
      <c r="K196" s="13"/>
      <c r="L196" s="13"/>
      <c r="M196" s="13"/>
    </row>
    <row r="197" spans="1:13" x14ac:dyDescent="0.25">
      <c r="A197" s="13"/>
      <c r="B197" s="13"/>
      <c r="C197" s="13"/>
      <c r="D197" s="16"/>
      <c r="E197" s="11" t="s">
        <v>203</v>
      </c>
      <c r="F197" s="13">
        <v>5</v>
      </c>
      <c r="G197" s="14"/>
      <c r="H197" s="14"/>
      <c r="I197" s="14"/>
      <c r="J197" s="15">
        <f>F197*(G197+ (G197= 0))*(H197+ (H197= 0))*(I197+ (I197= 0))</f>
        <v>5</v>
      </c>
      <c r="K197" s="13"/>
      <c r="L197" s="13"/>
      <c r="M197" s="13"/>
    </row>
    <row r="198" spans="1:13" x14ac:dyDescent="0.25">
      <c r="A198" s="13"/>
      <c r="B198" s="13"/>
      <c r="C198" s="13"/>
      <c r="D198" s="16"/>
      <c r="E198" s="13"/>
      <c r="F198" s="13"/>
      <c r="G198" s="13"/>
      <c r="H198" s="13"/>
      <c r="I198" s="13"/>
      <c r="J198" s="17" t="s">
        <v>204</v>
      </c>
      <c r="K198" s="10">
        <f>SUM(J197:J197)</f>
        <v>5</v>
      </c>
      <c r="L198" s="14"/>
      <c r="M198" s="10">
        <f>ROUND(L198*K198,2)</f>
        <v>0</v>
      </c>
    </row>
    <row r="199" spans="1:13" ht="3" customHeight="1" x14ac:dyDescent="0.25">
      <c r="A199" s="18"/>
      <c r="B199" s="18"/>
      <c r="C199" s="18"/>
      <c r="D199" s="19"/>
      <c r="E199" s="18"/>
      <c r="F199" s="18"/>
      <c r="G199" s="18"/>
      <c r="H199" s="18"/>
      <c r="I199" s="18"/>
      <c r="J199" s="18"/>
      <c r="K199" s="18"/>
      <c r="L199" s="18"/>
      <c r="M199" s="18"/>
    </row>
    <row r="200" spans="1:13" x14ac:dyDescent="0.25">
      <c r="A200" s="17" t="s">
        <v>205</v>
      </c>
      <c r="B200" s="11" t="s">
        <v>21</v>
      </c>
      <c r="C200" s="11" t="s">
        <v>43</v>
      </c>
      <c r="D200" s="12" t="s">
        <v>206</v>
      </c>
      <c r="E200" s="13"/>
      <c r="F200" s="13"/>
      <c r="G200" s="13"/>
      <c r="H200" s="13"/>
      <c r="I200" s="13"/>
      <c r="J200" s="13"/>
      <c r="K200" s="15">
        <f>K203</f>
        <v>5</v>
      </c>
      <c r="L200" s="15">
        <f>L203</f>
        <v>0</v>
      </c>
      <c r="M200" s="15">
        <f>M203</f>
        <v>0</v>
      </c>
    </row>
    <row r="201" spans="1:13" ht="180" x14ac:dyDescent="0.25">
      <c r="A201" s="13"/>
      <c r="B201" s="13"/>
      <c r="C201" s="13"/>
      <c r="D201" s="16" t="s">
        <v>207</v>
      </c>
      <c r="E201" s="13"/>
      <c r="F201" s="13"/>
      <c r="G201" s="13"/>
      <c r="H201" s="13"/>
      <c r="I201" s="13"/>
      <c r="J201" s="13"/>
      <c r="K201" s="13"/>
      <c r="L201" s="13"/>
      <c r="M201" s="13"/>
    </row>
    <row r="202" spans="1:13" x14ac:dyDescent="0.25">
      <c r="A202" s="13"/>
      <c r="B202" s="13"/>
      <c r="C202" s="13"/>
      <c r="D202" s="16"/>
      <c r="E202" s="11" t="s">
        <v>198</v>
      </c>
      <c r="F202" s="13">
        <v>5</v>
      </c>
      <c r="G202" s="14"/>
      <c r="H202" s="14"/>
      <c r="I202" s="14"/>
      <c r="J202" s="15">
        <f>F202*(G202+ (G202= 0))*(H202+ (H202= 0))*(I202+ (I202= 0))</f>
        <v>5</v>
      </c>
      <c r="K202" s="13"/>
      <c r="L202" s="13"/>
      <c r="M202" s="13"/>
    </row>
    <row r="203" spans="1:13" x14ac:dyDescent="0.25">
      <c r="A203" s="13"/>
      <c r="B203" s="13"/>
      <c r="C203" s="13"/>
      <c r="D203" s="16"/>
      <c r="E203" s="13"/>
      <c r="F203" s="13"/>
      <c r="G203" s="13"/>
      <c r="H203" s="13"/>
      <c r="I203" s="13"/>
      <c r="J203" s="17" t="s">
        <v>208</v>
      </c>
      <c r="K203" s="10">
        <f>SUM(J202:J202)</f>
        <v>5</v>
      </c>
      <c r="L203" s="14"/>
      <c r="M203" s="10">
        <f>ROUND(L203*K203,2)</f>
        <v>0</v>
      </c>
    </row>
    <row r="204" spans="1:13" ht="3" customHeight="1" x14ac:dyDescent="0.25">
      <c r="A204" s="18"/>
      <c r="B204" s="18"/>
      <c r="C204" s="18"/>
      <c r="D204" s="19"/>
      <c r="E204" s="18"/>
      <c r="F204" s="18"/>
      <c r="G204" s="18"/>
      <c r="H204" s="18"/>
      <c r="I204" s="18"/>
      <c r="J204" s="18"/>
      <c r="K204" s="18"/>
      <c r="L204" s="18"/>
      <c r="M204" s="18"/>
    </row>
    <row r="205" spans="1:13" x14ac:dyDescent="0.25">
      <c r="A205" s="17" t="s">
        <v>209</v>
      </c>
      <c r="B205" s="11" t="s">
        <v>21</v>
      </c>
      <c r="C205" s="11" t="s">
        <v>43</v>
      </c>
      <c r="D205" s="12" t="s">
        <v>210</v>
      </c>
      <c r="E205" s="13"/>
      <c r="F205" s="13"/>
      <c r="G205" s="13"/>
      <c r="H205" s="13"/>
      <c r="I205" s="13"/>
      <c r="J205" s="13"/>
      <c r="K205" s="15">
        <f>K208</f>
        <v>5</v>
      </c>
      <c r="L205" s="15">
        <f>L208</f>
        <v>0</v>
      </c>
      <c r="M205" s="15">
        <f>M208</f>
        <v>0</v>
      </c>
    </row>
    <row r="206" spans="1:13" ht="191.25" x14ac:dyDescent="0.25">
      <c r="A206" s="13"/>
      <c r="B206" s="13"/>
      <c r="C206" s="13"/>
      <c r="D206" s="16" t="s">
        <v>211</v>
      </c>
      <c r="E206" s="13"/>
      <c r="F206" s="13"/>
      <c r="G206" s="13"/>
      <c r="H206" s="13"/>
      <c r="I206" s="13"/>
      <c r="J206" s="13"/>
      <c r="K206" s="13"/>
      <c r="L206" s="13"/>
      <c r="M206" s="13"/>
    </row>
    <row r="207" spans="1:13" x14ac:dyDescent="0.25">
      <c r="A207" s="13"/>
      <c r="B207" s="13"/>
      <c r="C207" s="13"/>
      <c r="D207" s="16"/>
      <c r="E207" s="11" t="s">
        <v>198</v>
      </c>
      <c r="F207" s="13">
        <v>5</v>
      </c>
      <c r="G207" s="14"/>
      <c r="H207" s="14"/>
      <c r="I207" s="14"/>
      <c r="J207" s="15">
        <f>F207*(G207+ (G207= 0))*(H207+ (H207= 0))*(I207+ (I207= 0))</f>
        <v>5</v>
      </c>
      <c r="K207" s="13"/>
      <c r="L207" s="13"/>
      <c r="M207" s="13"/>
    </row>
    <row r="208" spans="1:13" x14ac:dyDescent="0.25">
      <c r="A208" s="13"/>
      <c r="B208" s="13"/>
      <c r="C208" s="13"/>
      <c r="D208" s="16"/>
      <c r="E208" s="13"/>
      <c r="F208" s="13"/>
      <c r="G208" s="13"/>
      <c r="H208" s="13"/>
      <c r="I208" s="13"/>
      <c r="J208" s="17" t="s">
        <v>212</v>
      </c>
      <c r="K208" s="10">
        <f>SUM(J207:J207)</f>
        <v>5</v>
      </c>
      <c r="L208" s="14"/>
      <c r="M208" s="10">
        <f>ROUND(L208*K208,2)</f>
        <v>0</v>
      </c>
    </row>
    <row r="209" spans="1:13" ht="3" customHeight="1" x14ac:dyDescent="0.25">
      <c r="A209" s="18"/>
      <c r="B209" s="18"/>
      <c r="C209" s="18"/>
      <c r="D209" s="19"/>
      <c r="E209" s="18"/>
      <c r="F209" s="18"/>
      <c r="G209" s="18"/>
      <c r="H209" s="18"/>
      <c r="I209" s="18"/>
      <c r="J209" s="18"/>
      <c r="K209" s="18"/>
      <c r="L209" s="18"/>
      <c r="M209" s="18"/>
    </row>
    <row r="210" spans="1:13" x14ac:dyDescent="0.25">
      <c r="A210" s="17" t="s">
        <v>213</v>
      </c>
      <c r="B210" s="11" t="s">
        <v>21</v>
      </c>
      <c r="C210" s="11" t="s">
        <v>43</v>
      </c>
      <c r="D210" s="12" t="s">
        <v>214</v>
      </c>
      <c r="E210" s="13"/>
      <c r="F210" s="13"/>
      <c r="G210" s="13"/>
      <c r="H210" s="13"/>
      <c r="I210" s="13"/>
      <c r="J210" s="13"/>
      <c r="K210" s="15">
        <f>K213</f>
        <v>5</v>
      </c>
      <c r="L210" s="15">
        <f>L213</f>
        <v>0</v>
      </c>
      <c r="M210" s="15">
        <f>M213</f>
        <v>0</v>
      </c>
    </row>
    <row r="211" spans="1:13" ht="191.25" x14ac:dyDescent="0.25">
      <c r="A211" s="13"/>
      <c r="B211" s="13"/>
      <c r="C211" s="13"/>
      <c r="D211" s="16" t="s">
        <v>215</v>
      </c>
      <c r="E211" s="13"/>
      <c r="F211" s="13"/>
      <c r="G211" s="13"/>
      <c r="H211" s="13"/>
      <c r="I211" s="13"/>
      <c r="J211" s="13"/>
      <c r="K211" s="13"/>
      <c r="L211" s="13"/>
      <c r="M211" s="13"/>
    </row>
    <row r="212" spans="1:13" x14ac:dyDescent="0.25">
      <c r="A212" s="13"/>
      <c r="B212" s="13"/>
      <c r="C212" s="13"/>
      <c r="D212" s="16"/>
      <c r="E212" s="11" t="s">
        <v>198</v>
      </c>
      <c r="F212" s="13">
        <v>5</v>
      </c>
      <c r="G212" s="14"/>
      <c r="H212" s="14"/>
      <c r="I212" s="14"/>
      <c r="J212" s="15">
        <f>F212*(G212+ (G212= 0))*(H212+ (H212= 0))*(I212+ (I212= 0))</f>
        <v>5</v>
      </c>
      <c r="K212" s="13"/>
      <c r="L212" s="13"/>
      <c r="M212" s="13"/>
    </row>
    <row r="213" spans="1:13" x14ac:dyDescent="0.25">
      <c r="A213" s="13"/>
      <c r="B213" s="13"/>
      <c r="C213" s="13"/>
      <c r="D213" s="16"/>
      <c r="E213" s="13"/>
      <c r="F213" s="13"/>
      <c r="G213" s="13"/>
      <c r="H213" s="13"/>
      <c r="I213" s="13"/>
      <c r="J213" s="17" t="s">
        <v>216</v>
      </c>
      <c r="K213" s="10">
        <f>SUM(J212:J212)</f>
        <v>5</v>
      </c>
      <c r="L213" s="14"/>
      <c r="M213" s="10">
        <f>ROUND(L213*K213,2)</f>
        <v>0</v>
      </c>
    </row>
    <row r="214" spans="1:13" ht="3" customHeight="1" x14ac:dyDescent="0.25">
      <c r="A214" s="18"/>
      <c r="B214" s="18"/>
      <c r="C214" s="18"/>
      <c r="D214" s="19"/>
      <c r="E214" s="18"/>
      <c r="F214" s="18"/>
      <c r="G214" s="18"/>
      <c r="H214" s="18"/>
      <c r="I214" s="18"/>
      <c r="J214" s="18"/>
      <c r="K214" s="18"/>
      <c r="L214" s="18"/>
      <c r="M214" s="18"/>
    </row>
    <row r="215" spans="1:13" x14ac:dyDescent="0.25">
      <c r="A215" s="17" t="s">
        <v>217</v>
      </c>
      <c r="B215" s="11" t="s">
        <v>21</v>
      </c>
      <c r="C215" s="11" t="s">
        <v>43</v>
      </c>
      <c r="D215" s="12" t="s">
        <v>218</v>
      </c>
      <c r="E215" s="13"/>
      <c r="F215" s="13"/>
      <c r="G215" s="13"/>
      <c r="H215" s="13"/>
      <c r="I215" s="13"/>
      <c r="J215" s="13"/>
      <c r="K215" s="15">
        <f>K219</f>
        <v>2</v>
      </c>
      <c r="L215" s="15">
        <f>L219</f>
        <v>0</v>
      </c>
      <c r="M215" s="15">
        <f>M219</f>
        <v>0</v>
      </c>
    </row>
    <row r="216" spans="1:13" ht="101.25" x14ac:dyDescent="0.25">
      <c r="A216" s="13"/>
      <c r="B216" s="13"/>
      <c r="C216" s="13"/>
      <c r="D216" s="16" t="s">
        <v>219</v>
      </c>
      <c r="E216" s="13"/>
      <c r="F216" s="13"/>
      <c r="G216" s="13"/>
      <c r="H216" s="13"/>
      <c r="I216" s="13"/>
      <c r="J216" s="13"/>
      <c r="K216" s="13"/>
      <c r="L216" s="13"/>
      <c r="M216" s="13"/>
    </row>
    <row r="217" spans="1:13" x14ac:dyDescent="0.25">
      <c r="A217" s="13"/>
      <c r="B217" s="13"/>
      <c r="C217" s="13"/>
      <c r="D217" s="16"/>
      <c r="E217" s="11" t="s">
        <v>220</v>
      </c>
      <c r="F217" s="13">
        <v>1</v>
      </c>
      <c r="G217" s="14"/>
      <c r="H217" s="14"/>
      <c r="I217" s="14"/>
      <c r="J217" s="15">
        <f>F217*(G217+ (G217= 0))*(H217+ (H217= 0))*(I217+ (I217= 0))</f>
        <v>1</v>
      </c>
      <c r="K217" s="13"/>
      <c r="L217" s="13"/>
      <c r="M217" s="13"/>
    </row>
    <row r="218" spans="1:13" x14ac:dyDescent="0.25">
      <c r="A218" s="13"/>
      <c r="B218" s="13"/>
      <c r="C218" s="13"/>
      <c r="D218" s="16"/>
      <c r="E218" s="11" t="s">
        <v>18</v>
      </c>
      <c r="F218" s="13">
        <v>1</v>
      </c>
      <c r="G218" s="14"/>
      <c r="H218" s="14"/>
      <c r="I218" s="14"/>
      <c r="J218" s="15">
        <f>F218*(G218+ (G218= 0))*(H218+ (H218= 0))*(I218+ (I218= 0))</f>
        <v>1</v>
      </c>
      <c r="K218" s="13"/>
      <c r="L218" s="13"/>
      <c r="M218" s="13"/>
    </row>
    <row r="219" spans="1:13" x14ac:dyDescent="0.25">
      <c r="A219" s="13"/>
      <c r="B219" s="13"/>
      <c r="C219" s="13"/>
      <c r="D219" s="16"/>
      <c r="E219" s="13"/>
      <c r="F219" s="13"/>
      <c r="G219" s="13"/>
      <c r="H219" s="13"/>
      <c r="I219" s="13"/>
      <c r="J219" s="17" t="s">
        <v>221</v>
      </c>
      <c r="K219" s="10">
        <f>SUM(J217:J218)</f>
        <v>2</v>
      </c>
      <c r="L219" s="14"/>
      <c r="M219" s="10">
        <f>ROUND(L219*K219,2)</f>
        <v>0</v>
      </c>
    </row>
    <row r="220" spans="1:13" ht="3" customHeight="1" x14ac:dyDescent="0.25">
      <c r="A220" s="18"/>
      <c r="B220" s="18"/>
      <c r="C220" s="18"/>
      <c r="D220" s="19"/>
      <c r="E220" s="18"/>
      <c r="F220" s="18"/>
      <c r="G220" s="18"/>
      <c r="H220" s="18"/>
      <c r="I220" s="18"/>
      <c r="J220" s="18"/>
      <c r="K220" s="18"/>
      <c r="L220" s="18"/>
      <c r="M220" s="18"/>
    </row>
    <row r="221" spans="1:13" x14ac:dyDescent="0.25">
      <c r="A221" s="11" t="s">
        <v>222</v>
      </c>
      <c r="B221" s="11" t="s">
        <v>21</v>
      </c>
      <c r="C221" s="11" t="s">
        <v>43</v>
      </c>
      <c r="D221" s="12" t="s">
        <v>223</v>
      </c>
      <c r="E221" s="13"/>
      <c r="F221" s="13"/>
      <c r="G221" s="13"/>
      <c r="H221" s="13"/>
      <c r="I221" s="13"/>
      <c r="J221" s="13"/>
      <c r="K221" s="14"/>
      <c r="L221" s="14"/>
      <c r="M221" s="15">
        <f>ROUND(K221*L221,2)</f>
        <v>0</v>
      </c>
    </row>
    <row r="222" spans="1:13" ht="236.25" x14ac:dyDescent="0.25">
      <c r="A222" s="13"/>
      <c r="B222" s="13"/>
      <c r="C222" s="13"/>
      <c r="D222" s="16" t="s">
        <v>224</v>
      </c>
      <c r="E222" s="13"/>
      <c r="F222" s="13"/>
      <c r="G222" s="13"/>
      <c r="H222" s="13"/>
      <c r="I222" s="13"/>
      <c r="J222" s="13"/>
      <c r="K222" s="13"/>
      <c r="L222" s="13"/>
      <c r="M222" s="13"/>
    </row>
    <row r="223" spans="1:13" x14ac:dyDescent="0.25">
      <c r="A223" s="17" t="s">
        <v>225</v>
      </c>
      <c r="B223" s="11" t="s">
        <v>21</v>
      </c>
      <c r="C223" s="11" t="s">
        <v>43</v>
      </c>
      <c r="D223" s="12" t="s">
        <v>226</v>
      </c>
      <c r="E223" s="13"/>
      <c r="F223" s="13"/>
      <c r="G223" s="13"/>
      <c r="H223" s="13"/>
      <c r="I223" s="13"/>
      <c r="J223" s="13"/>
      <c r="K223" s="15">
        <f>K226</f>
        <v>1</v>
      </c>
      <c r="L223" s="15">
        <f>L226</f>
        <v>0</v>
      </c>
      <c r="M223" s="15">
        <f>M226</f>
        <v>0</v>
      </c>
    </row>
    <row r="224" spans="1:13" ht="213.75" x14ac:dyDescent="0.25">
      <c r="A224" s="13"/>
      <c r="B224" s="13"/>
      <c r="C224" s="13"/>
      <c r="D224" s="16" t="s">
        <v>227</v>
      </c>
      <c r="E224" s="13"/>
      <c r="F224" s="13"/>
      <c r="G224" s="13"/>
      <c r="H224" s="13"/>
      <c r="I224" s="13"/>
      <c r="J224" s="13"/>
      <c r="K224" s="13"/>
      <c r="L224" s="13"/>
      <c r="M224" s="13"/>
    </row>
    <row r="225" spans="1:13" x14ac:dyDescent="0.25">
      <c r="A225" s="13"/>
      <c r="B225" s="13"/>
      <c r="C225" s="13"/>
      <c r="D225" s="16"/>
      <c r="E225" s="11" t="s">
        <v>228</v>
      </c>
      <c r="F225" s="13">
        <v>1</v>
      </c>
      <c r="G225" s="14"/>
      <c r="H225" s="14"/>
      <c r="I225" s="14"/>
      <c r="J225" s="15">
        <f>F225*(G225+ (G225= 0))*(H225+ (H225= 0))*(I225+ (I225= 0))</f>
        <v>1</v>
      </c>
      <c r="K225" s="13"/>
      <c r="L225" s="13"/>
      <c r="M225" s="13"/>
    </row>
    <row r="226" spans="1:13" x14ac:dyDescent="0.25">
      <c r="A226" s="13"/>
      <c r="B226" s="13"/>
      <c r="C226" s="13"/>
      <c r="D226" s="16"/>
      <c r="E226" s="13"/>
      <c r="F226" s="13"/>
      <c r="G226" s="13"/>
      <c r="H226" s="13"/>
      <c r="I226" s="13"/>
      <c r="J226" s="17" t="s">
        <v>229</v>
      </c>
      <c r="K226" s="10">
        <f>SUM(J225:J225)</f>
        <v>1</v>
      </c>
      <c r="L226" s="14"/>
      <c r="M226" s="10">
        <f>ROUND(L226*K226,2)</f>
        <v>0</v>
      </c>
    </row>
    <row r="227" spans="1:13" ht="3" customHeight="1" x14ac:dyDescent="0.25">
      <c r="A227" s="18"/>
      <c r="B227" s="18"/>
      <c r="C227" s="18"/>
      <c r="D227" s="19"/>
      <c r="E227" s="18"/>
      <c r="F227" s="18"/>
      <c r="G227" s="18"/>
      <c r="H227" s="18"/>
      <c r="I227" s="18"/>
      <c r="J227" s="18"/>
      <c r="K227" s="18"/>
      <c r="L227" s="18"/>
      <c r="M227" s="18"/>
    </row>
    <row r="228" spans="1:13" x14ac:dyDescent="0.25">
      <c r="A228" s="17" t="s">
        <v>230</v>
      </c>
      <c r="B228" s="11" t="s">
        <v>21</v>
      </c>
      <c r="C228" s="11" t="s">
        <v>43</v>
      </c>
      <c r="D228" s="12" t="s">
        <v>231</v>
      </c>
      <c r="E228" s="13"/>
      <c r="F228" s="13"/>
      <c r="G228" s="13"/>
      <c r="H228" s="13"/>
      <c r="I228" s="13"/>
      <c r="J228" s="13"/>
      <c r="K228" s="15">
        <f>K232</f>
        <v>27</v>
      </c>
      <c r="L228" s="15">
        <f>L232</f>
        <v>0</v>
      </c>
      <c r="M228" s="15">
        <f>M232</f>
        <v>0</v>
      </c>
    </row>
    <row r="229" spans="1:13" ht="101.25" x14ac:dyDescent="0.25">
      <c r="A229" s="13"/>
      <c r="B229" s="13"/>
      <c r="C229" s="13"/>
      <c r="D229" s="16" t="s">
        <v>232</v>
      </c>
      <c r="E229" s="13"/>
      <c r="F229" s="13"/>
      <c r="G229" s="13"/>
      <c r="H229" s="13"/>
      <c r="I229" s="13"/>
      <c r="J229" s="13"/>
      <c r="K229" s="13"/>
      <c r="L229" s="13"/>
      <c r="M229" s="13"/>
    </row>
    <row r="230" spans="1:13" x14ac:dyDescent="0.25">
      <c r="A230" s="13"/>
      <c r="B230" s="13"/>
      <c r="C230" s="13"/>
      <c r="D230" s="16"/>
      <c r="E230" s="11" t="s">
        <v>233</v>
      </c>
      <c r="F230" s="13"/>
      <c r="G230" s="14"/>
      <c r="H230" s="14"/>
      <c r="I230" s="14"/>
      <c r="J230" s="15">
        <f>F230*(G230+ (G230= 0))*(H230+ (H230= 0))*(I230+ (I230= 0))</f>
        <v>0</v>
      </c>
      <c r="K230" s="13"/>
      <c r="L230" s="13"/>
      <c r="M230" s="13"/>
    </row>
    <row r="231" spans="1:13" x14ac:dyDescent="0.25">
      <c r="A231" s="13"/>
      <c r="B231" s="13"/>
      <c r="C231" s="13"/>
      <c r="D231" s="16"/>
      <c r="E231" s="11" t="s">
        <v>234</v>
      </c>
      <c r="F231" s="13">
        <v>27</v>
      </c>
      <c r="G231" s="14"/>
      <c r="H231" s="14"/>
      <c r="I231" s="14"/>
      <c r="J231" s="15">
        <f>F231*(G231+ (G231= 0))*(H231+ (H231= 0))*(I231+ (I231= 0))</f>
        <v>27</v>
      </c>
      <c r="K231" s="13"/>
      <c r="L231" s="13"/>
      <c r="M231" s="13"/>
    </row>
    <row r="232" spans="1:13" x14ac:dyDescent="0.25">
      <c r="A232" s="13"/>
      <c r="B232" s="13"/>
      <c r="C232" s="13"/>
      <c r="D232" s="16"/>
      <c r="E232" s="13"/>
      <c r="F232" s="13"/>
      <c r="G232" s="13"/>
      <c r="H232" s="13"/>
      <c r="I232" s="13"/>
      <c r="J232" s="17" t="s">
        <v>235</v>
      </c>
      <c r="K232" s="10">
        <f>SUM(J230:J231)</f>
        <v>27</v>
      </c>
      <c r="L232" s="14"/>
      <c r="M232" s="10">
        <f>ROUND(L232*K232,2)</f>
        <v>0</v>
      </c>
    </row>
    <row r="233" spans="1:13" ht="3" customHeight="1" x14ac:dyDescent="0.25">
      <c r="A233" s="18"/>
      <c r="B233" s="18"/>
      <c r="C233" s="18"/>
      <c r="D233" s="19"/>
      <c r="E233" s="18"/>
      <c r="F233" s="18"/>
      <c r="G233" s="18"/>
      <c r="H233" s="18"/>
      <c r="I233" s="18"/>
      <c r="J233" s="18"/>
      <c r="K233" s="18"/>
      <c r="L233" s="18"/>
      <c r="M233" s="18"/>
    </row>
    <row r="234" spans="1:13" x14ac:dyDescent="0.25">
      <c r="A234" s="17" t="s">
        <v>236</v>
      </c>
      <c r="B234" s="11" t="s">
        <v>21</v>
      </c>
      <c r="C234" s="11" t="s">
        <v>43</v>
      </c>
      <c r="D234" s="12" t="s">
        <v>237</v>
      </c>
      <c r="E234" s="13"/>
      <c r="F234" s="13"/>
      <c r="G234" s="13"/>
      <c r="H234" s="13"/>
      <c r="I234" s="13"/>
      <c r="J234" s="13"/>
      <c r="K234" s="15">
        <f>K238</f>
        <v>15</v>
      </c>
      <c r="L234" s="15">
        <f>L238</f>
        <v>0</v>
      </c>
      <c r="M234" s="15">
        <f>M238</f>
        <v>0</v>
      </c>
    </row>
    <row r="235" spans="1:13" ht="123.75" x14ac:dyDescent="0.25">
      <c r="A235" s="13"/>
      <c r="B235" s="13"/>
      <c r="C235" s="13"/>
      <c r="D235" s="16" t="s">
        <v>238</v>
      </c>
      <c r="E235" s="13"/>
      <c r="F235" s="13"/>
      <c r="G235" s="13"/>
      <c r="H235" s="13"/>
      <c r="I235" s="13"/>
      <c r="J235" s="13"/>
      <c r="K235" s="13"/>
      <c r="L235" s="13"/>
      <c r="M235" s="13"/>
    </row>
    <row r="236" spans="1:13" x14ac:dyDescent="0.25">
      <c r="A236" s="13"/>
      <c r="B236" s="13"/>
      <c r="C236" s="13"/>
      <c r="D236" s="16"/>
      <c r="E236" s="11" t="s">
        <v>233</v>
      </c>
      <c r="F236" s="13"/>
      <c r="G236" s="14"/>
      <c r="H236" s="14"/>
      <c r="I236" s="14"/>
      <c r="J236" s="15">
        <f>F236*(G236+ (G236= 0))*(H236+ (H236= 0))*(I236+ (I236= 0))</f>
        <v>0</v>
      </c>
      <c r="K236" s="13"/>
      <c r="L236" s="13"/>
      <c r="M236" s="13"/>
    </row>
    <row r="237" spans="1:13" x14ac:dyDescent="0.25">
      <c r="A237" s="13"/>
      <c r="B237" s="13"/>
      <c r="C237" s="13"/>
      <c r="D237" s="16"/>
      <c r="E237" s="11" t="s">
        <v>234</v>
      </c>
      <c r="F237" s="13">
        <v>15</v>
      </c>
      <c r="G237" s="14"/>
      <c r="H237" s="14"/>
      <c r="I237" s="14"/>
      <c r="J237" s="15">
        <f>F237*(G237+ (G237= 0))*(H237+ (H237= 0))*(I237+ (I237= 0))</f>
        <v>15</v>
      </c>
      <c r="K237" s="13"/>
      <c r="L237" s="13"/>
      <c r="M237" s="13"/>
    </row>
    <row r="238" spans="1:13" x14ac:dyDescent="0.25">
      <c r="A238" s="13"/>
      <c r="B238" s="13"/>
      <c r="C238" s="13"/>
      <c r="D238" s="16"/>
      <c r="E238" s="13"/>
      <c r="F238" s="13"/>
      <c r="G238" s="13"/>
      <c r="H238" s="13"/>
      <c r="I238" s="13"/>
      <c r="J238" s="17" t="s">
        <v>239</v>
      </c>
      <c r="K238" s="10">
        <f>SUM(J236:J237)</f>
        <v>15</v>
      </c>
      <c r="L238" s="14"/>
      <c r="M238" s="10">
        <f>ROUND(L238*K238,2)</f>
        <v>0</v>
      </c>
    </row>
    <row r="239" spans="1:13" ht="3" customHeight="1" x14ac:dyDescent="0.25">
      <c r="A239" s="18"/>
      <c r="B239" s="18"/>
      <c r="C239" s="18"/>
      <c r="D239" s="19"/>
      <c r="E239" s="18"/>
      <c r="F239" s="18"/>
      <c r="G239" s="18"/>
      <c r="H239" s="18"/>
      <c r="I239" s="18"/>
      <c r="J239" s="18"/>
      <c r="K239" s="18"/>
      <c r="L239" s="18"/>
      <c r="M239" s="18"/>
    </row>
    <row r="240" spans="1:13" x14ac:dyDescent="0.25">
      <c r="A240" s="17" t="s">
        <v>148</v>
      </c>
      <c r="B240" s="11" t="s">
        <v>21</v>
      </c>
      <c r="C240" s="11" t="s">
        <v>132</v>
      </c>
      <c r="D240" s="12" t="s">
        <v>149</v>
      </c>
      <c r="E240" s="13"/>
      <c r="F240" s="13"/>
      <c r="G240" s="13"/>
      <c r="H240" s="13"/>
      <c r="I240" s="13"/>
      <c r="J240" s="13"/>
      <c r="K240" s="15">
        <f>K243</f>
        <v>50</v>
      </c>
      <c r="L240" s="15">
        <f>L243</f>
        <v>0</v>
      </c>
      <c r="M240" s="15">
        <f>M243</f>
        <v>0</v>
      </c>
    </row>
    <row r="241" spans="1:13" ht="213.75" x14ac:dyDescent="0.25">
      <c r="A241" s="13"/>
      <c r="B241" s="13"/>
      <c r="C241" s="13"/>
      <c r="D241" s="16" t="s">
        <v>150</v>
      </c>
      <c r="E241" s="13"/>
      <c r="F241" s="13"/>
      <c r="G241" s="13"/>
      <c r="H241" s="13"/>
      <c r="I241" s="13"/>
      <c r="J241" s="13"/>
      <c r="K241" s="13"/>
      <c r="L241" s="13"/>
      <c r="M241" s="13"/>
    </row>
    <row r="242" spans="1:13" x14ac:dyDescent="0.25">
      <c r="A242" s="13"/>
      <c r="B242" s="13"/>
      <c r="C242" s="13"/>
      <c r="D242" s="16"/>
      <c r="E242" s="11" t="s">
        <v>240</v>
      </c>
      <c r="F242" s="13">
        <v>50</v>
      </c>
      <c r="G242" s="14"/>
      <c r="H242" s="14"/>
      <c r="I242" s="14"/>
      <c r="J242" s="15">
        <f>F242*(G242+ (G242= 0))*(H242+ (H242= 0))*(I242+ (I242= 0))</f>
        <v>50</v>
      </c>
      <c r="K242" s="13"/>
      <c r="L242" s="13"/>
      <c r="M242" s="13"/>
    </row>
    <row r="243" spans="1:13" x14ac:dyDescent="0.25">
      <c r="A243" s="13"/>
      <c r="B243" s="13"/>
      <c r="C243" s="13"/>
      <c r="D243" s="16"/>
      <c r="E243" s="13"/>
      <c r="F243" s="13"/>
      <c r="G243" s="13"/>
      <c r="H243" s="13"/>
      <c r="I243" s="13"/>
      <c r="J243" s="17" t="s">
        <v>152</v>
      </c>
      <c r="K243" s="10">
        <f>SUM(J242:J242)</f>
        <v>50</v>
      </c>
      <c r="L243" s="14"/>
      <c r="M243" s="10">
        <f>ROUND(L243*K243,2)</f>
        <v>0</v>
      </c>
    </row>
    <row r="244" spans="1:13" ht="3" customHeight="1" x14ac:dyDescent="0.25">
      <c r="A244" s="18"/>
      <c r="B244" s="18"/>
      <c r="C244" s="18"/>
      <c r="D244" s="19"/>
      <c r="E244" s="18"/>
      <c r="F244" s="18"/>
      <c r="G244" s="18"/>
      <c r="H244" s="18"/>
      <c r="I244" s="18"/>
      <c r="J244" s="18"/>
      <c r="K244" s="18"/>
      <c r="L244" s="18"/>
      <c r="M244" s="18"/>
    </row>
    <row r="245" spans="1:13" x14ac:dyDescent="0.25">
      <c r="A245" s="17" t="s">
        <v>241</v>
      </c>
      <c r="B245" s="11" t="s">
        <v>21</v>
      </c>
      <c r="C245" s="11" t="s">
        <v>91</v>
      </c>
      <c r="D245" s="12" t="s">
        <v>242</v>
      </c>
      <c r="E245" s="13"/>
      <c r="F245" s="13"/>
      <c r="G245" s="13"/>
      <c r="H245" s="13"/>
      <c r="I245" s="13"/>
      <c r="J245" s="13"/>
      <c r="K245" s="15">
        <f>K248</f>
        <v>35</v>
      </c>
      <c r="L245" s="15">
        <f>L248</f>
        <v>0</v>
      </c>
      <c r="M245" s="15">
        <f>M248</f>
        <v>0</v>
      </c>
    </row>
    <row r="246" spans="1:13" ht="112.5" x14ac:dyDescent="0.25">
      <c r="A246" s="13"/>
      <c r="B246" s="13"/>
      <c r="C246" s="13"/>
      <c r="D246" s="16" t="s">
        <v>243</v>
      </c>
      <c r="E246" s="13"/>
      <c r="F246" s="13"/>
      <c r="G246" s="13"/>
      <c r="H246" s="13"/>
      <c r="I246" s="13"/>
      <c r="J246" s="13"/>
      <c r="K246" s="13"/>
      <c r="L246" s="13"/>
      <c r="M246" s="13"/>
    </row>
    <row r="247" spans="1:13" x14ac:dyDescent="0.25">
      <c r="A247" s="13"/>
      <c r="B247" s="13"/>
      <c r="C247" s="13"/>
      <c r="D247" s="16"/>
      <c r="E247" s="11" t="s">
        <v>244</v>
      </c>
      <c r="F247" s="13">
        <v>1</v>
      </c>
      <c r="G247" s="14">
        <v>35</v>
      </c>
      <c r="H247" s="14"/>
      <c r="I247" s="14"/>
      <c r="J247" s="15">
        <f>F247*(G247+ (G247= 0))*(H247+ (H247= 0))*(I247+ (I247= 0))</f>
        <v>35</v>
      </c>
      <c r="K247" s="13"/>
      <c r="L247" s="13"/>
      <c r="M247" s="13"/>
    </row>
    <row r="248" spans="1:13" x14ac:dyDescent="0.25">
      <c r="A248" s="13"/>
      <c r="B248" s="13"/>
      <c r="C248" s="13"/>
      <c r="D248" s="16"/>
      <c r="E248" s="13"/>
      <c r="F248" s="13"/>
      <c r="G248" s="13"/>
      <c r="H248" s="13"/>
      <c r="I248" s="13"/>
      <c r="J248" s="17" t="s">
        <v>245</v>
      </c>
      <c r="K248" s="10">
        <f>SUM(J247:J247)</f>
        <v>35</v>
      </c>
      <c r="L248" s="14"/>
      <c r="M248" s="10">
        <f>ROUND(L248*K248,2)</f>
        <v>0</v>
      </c>
    </row>
    <row r="249" spans="1:13" ht="3" customHeight="1" x14ac:dyDescent="0.25">
      <c r="A249" s="18"/>
      <c r="B249" s="18"/>
      <c r="C249" s="18"/>
      <c r="D249" s="19"/>
      <c r="E249" s="18"/>
      <c r="F249" s="18"/>
      <c r="G249" s="18"/>
      <c r="H249" s="18"/>
      <c r="I249" s="18"/>
      <c r="J249" s="18"/>
      <c r="K249" s="18"/>
      <c r="L249" s="18"/>
      <c r="M249" s="18"/>
    </row>
    <row r="250" spans="1:13" x14ac:dyDescent="0.25">
      <c r="A250" s="13"/>
      <c r="B250" s="13"/>
      <c r="C250" s="13"/>
      <c r="D250" s="16"/>
      <c r="E250" s="13"/>
      <c r="F250" s="13"/>
      <c r="G250" s="13"/>
      <c r="H250" s="13"/>
      <c r="I250" s="13"/>
      <c r="J250" s="17" t="s">
        <v>246</v>
      </c>
      <c r="K250" s="20">
        <v>1</v>
      </c>
      <c r="L250" s="10">
        <f>M151+M161+M169+M176+M181+M188+M193+M198+M203+M208+M213+M219+M221+M226+M232+M238+M243+M248</f>
        <v>0</v>
      </c>
      <c r="M250" s="10">
        <f>ROUND(L250*K250,2)</f>
        <v>0</v>
      </c>
    </row>
    <row r="251" spans="1:13" ht="3" customHeight="1" x14ac:dyDescent="0.25">
      <c r="A251" s="18"/>
      <c r="B251" s="18"/>
      <c r="C251" s="18"/>
      <c r="D251" s="19"/>
      <c r="E251" s="18"/>
      <c r="F251" s="18"/>
      <c r="G251" s="18"/>
      <c r="H251" s="18"/>
      <c r="I251" s="18"/>
      <c r="J251" s="18"/>
      <c r="K251" s="18"/>
      <c r="L251" s="18"/>
      <c r="M251" s="18"/>
    </row>
    <row r="252" spans="1:13" x14ac:dyDescent="0.25">
      <c r="A252" s="6" t="s">
        <v>247</v>
      </c>
      <c r="B252" s="6" t="s">
        <v>17</v>
      </c>
      <c r="C252" s="6" t="s">
        <v>18</v>
      </c>
      <c r="D252" s="7" t="s">
        <v>248</v>
      </c>
      <c r="E252" s="8"/>
      <c r="F252" s="8"/>
      <c r="G252" s="8"/>
      <c r="H252" s="8"/>
      <c r="I252" s="8"/>
      <c r="J252" s="8"/>
      <c r="K252" s="9">
        <f>K411</f>
        <v>1</v>
      </c>
      <c r="L252" s="10">
        <f>L411</f>
        <v>0</v>
      </c>
      <c r="M252" s="10">
        <f>M411</f>
        <v>0</v>
      </c>
    </row>
    <row r="253" spans="1:13" x14ac:dyDescent="0.25">
      <c r="A253" s="17" t="s">
        <v>157</v>
      </c>
      <c r="B253" s="11" t="s">
        <v>21</v>
      </c>
      <c r="C253" s="11" t="s">
        <v>132</v>
      </c>
      <c r="D253" s="12" t="s">
        <v>158</v>
      </c>
      <c r="E253" s="13"/>
      <c r="F253" s="13"/>
      <c r="G253" s="13"/>
      <c r="H253" s="13"/>
      <c r="I253" s="13"/>
      <c r="J253" s="13"/>
      <c r="K253" s="15">
        <f>K267</f>
        <v>506.2</v>
      </c>
      <c r="L253" s="15">
        <f>L267</f>
        <v>0</v>
      </c>
      <c r="M253" s="15">
        <f>M267</f>
        <v>0</v>
      </c>
    </row>
    <row r="254" spans="1:13" ht="225" x14ac:dyDescent="0.25">
      <c r="A254" s="13"/>
      <c r="B254" s="13"/>
      <c r="C254" s="13"/>
      <c r="D254" s="16" t="s">
        <v>159</v>
      </c>
      <c r="E254" s="13"/>
      <c r="F254" s="13"/>
      <c r="G254" s="13"/>
      <c r="H254" s="13"/>
      <c r="I254" s="13"/>
      <c r="J254" s="13"/>
      <c r="K254" s="13"/>
      <c r="L254" s="13"/>
      <c r="M254" s="13"/>
    </row>
    <row r="255" spans="1:13" x14ac:dyDescent="0.25">
      <c r="A255" s="13"/>
      <c r="B255" s="13"/>
      <c r="C255" s="13"/>
      <c r="D255" s="16"/>
      <c r="E255" s="11" t="s">
        <v>249</v>
      </c>
      <c r="F255" s="13"/>
      <c r="G255" s="14"/>
      <c r="H255" s="14"/>
      <c r="I255" s="14"/>
      <c r="J255" s="15">
        <f>F255*(G255+ (G255= 0))*(H255+ (H255= 0))*(I255+ (I255= 0))</f>
        <v>0</v>
      </c>
      <c r="K255" s="13"/>
      <c r="L255" s="13"/>
      <c r="M255" s="13"/>
    </row>
    <row r="256" spans="1:13" x14ac:dyDescent="0.25">
      <c r="A256" s="13"/>
      <c r="B256" s="13"/>
      <c r="C256" s="13"/>
      <c r="D256" s="16"/>
      <c r="E256" s="11" t="s">
        <v>250</v>
      </c>
      <c r="F256" s="13">
        <v>1</v>
      </c>
      <c r="G256" s="14">
        <v>73</v>
      </c>
      <c r="H256" s="14">
        <v>0.75</v>
      </c>
      <c r="I256" s="14"/>
      <c r="J256" s="15">
        <f>F256*(G256+ (G256= 0))*(H256+ (H256= 0))*(I256+ (I256= 0))</f>
        <v>54.75</v>
      </c>
      <c r="K256" s="13"/>
      <c r="L256" s="13"/>
      <c r="M256" s="13"/>
    </row>
    <row r="257" spans="1:13" x14ac:dyDescent="0.25">
      <c r="A257" s="13"/>
      <c r="B257" s="13"/>
      <c r="C257" s="13"/>
      <c r="D257" s="16"/>
      <c r="E257" s="11" t="s">
        <v>251</v>
      </c>
      <c r="F257" s="13">
        <v>1</v>
      </c>
      <c r="G257" s="14">
        <v>65</v>
      </c>
      <c r="H257" s="14">
        <v>0.65</v>
      </c>
      <c r="I257" s="14"/>
      <c r="J257" s="15">
        <f>F257*(G257+ (G257= 0))*(H257+ (H257= 0))*(I257+ (I257= 0))</f>
        <v>42.25</v>
      </c>
      <c r="K257" s="13"/>
      <c r="L257" s="13"/>
      <c r="M257" s="13"/>
    </row>
    <row r="258" spans="1:13" x14ac:dyDescent="0.25">
      <c r="A258" s="13"/>
      <c r="B258" s="13"/>
      <c r="C258" s="13"/>
      <c r="D258" s="16"/>
      <c r="E258" s="11" t="s">
        <v>252</v>
      </c>
      <c r="F258" s="13">
        <v>1</v>
      </c>
      <c r="G258" s="14">
        <v>100</v>
      </c>
      <c r="H258" s="14">
        <v>0.6</v>
      </c>
      <c r="I258" s="14"/>
      <c r="J258" s="15">
        <f>F258*(G258+ (G258= 0))*(H258+ (H258= 0))*(I258+ (I258= 0))</f>
        <v>60</v>
      </c>
      <c r="K258" s="13"/>
      <c r="L258" s="13"/>
      <c r="M258" s="13"/>
    </row>
    <row r="259" spans="1:13" x14ac:dyDescent="0.25">
      <c r="A259" s="13"/>
      <c r="B259" s="13"/>
      <c r="C259" s="13"/>
      <c r="D259" s="16"/>
      <c r="E259" s="11" t="s">
        <v>253</v>
      </c>
      <c r="F259" s="13">
        <v>1</v>
      </c>
      <c r="G259" s="14">
        <v>162</v>
      </c>
      <c r="H259" s="14">
        <v>0.54</v>
      </c>
      <c r="I259" s="14"/>
      <c r="J259" s="15">
        <f>F259*(G259+ (G259= 0))*(H259+ (H259= 0))*(I259+ (I259= 0))</f>
        <v>87.48</v>
      </c>
      <c r="K259" s="13"/>
      <c r="L259" s="13"/>
      <c r="M259" s="13"/>
    </row>
    <row r="260" spans="1:13" x14ac:dyDescent="0.25">
      <c r="A260" s="13"/>
      <c r="B260" s="13"/>
      <c r="C260" s="13"/>
      <c r="D260" s="16"/>
      <c r="E260" s="11" t="s">
        <v>18</v>
      </c>
      <c r="F260" s="13">
        <v>1</v>
      </c>
      <c r="G260" s="14">
        <v>37</v>
      </c>
      <c r="H260" s="14">
        <v>0.54</v>
      </c>
      <c r="I260" s="14"/>
      <c r="J260" s="15">
        <f>F260*(G260+ (G260= 0))*(H260+ (H260= 0))*(I260+ (I260= 0))</f>
        <v>19.98</v>
      </c>
      <c r="K260" s="13"/>
      <c r="L260" s="13"/>
      <c r="M260" s="13"/>
    </row>
    <row r="261" spans="1:13" x14ac:dyDescent="0.25">
      <c r="A261" s="13"/>
      <c r="B261" s="13"/>
      <c r="C261" s="13"/>
      <c r="D261" s="16"/>
      <c r="E261" s="11" t="s">
        <v>254</v>
      </c>
      <c r="F261" s="13">
        <v>1</v>
      </c>
      <c r="G261" s="14">
        <v>400</v>
      </c>
      <c r="H261" s="14">
        <v>0.9</v>
      </c>
      <c r="I261" s="14"/>
      <c r="J261" s="15">
        <f>F261*(G261+ (G261= 0))*(H261+ (H261= 0))*(I261+ (I261= 0))</f>
        <v>360</v>
      </c>
      <c r="K261" s="13"/>
      <c r="L261" s="13"/>
      <c r="M261" s="13"/>
    </row>
    <row r="262" spans="1:13" x14ac:dyDescent="0.25">
      <c r="A262" s="13"/>
      <c r="B262" s="13"/>
      <c r="C262" s="13"/>
      <c r="D262" s="16"/>
      <c r="E262" s="11" t="s">
        <v>255</v>
      </c>
      <c r="F262" s="13">
        <v>-1</v>
      </c>
      <c r="G262" s="14">
        <v>42</v>
      </c>
      <c r="H262" s="14">
        <v>0.54</v>
      </c>
      <c r="I262" s="14"/>
      <c r="J262" s="15">
        <f>F262*(G262+ (G262= 0))*(H262+ (H262= 0))*(I262+ (I262= 0))</f>
        <v>-22.68</v>
      </c>
      <c r="K262" s="13"/>
      <c r="L262" s="13"/>
      <c r="M262" s="13"/>
    </row>
    <row r="263" spans="1:13" x14ac:dyDescent="0.25">
      <c r="A263" s="13"/>
      <c r="B263" s="13"/>
      <c r="C263" s="13"/>
      <c r="D263" s="16"/>
      <c r="E263" s="11" t="s">
        <v>18</v>
      </c>
      <c r="F263" s="13">
        <v>-1</v>
      </c>
      <c r="G263" s="14">
        <v>32</v>
      </c>
      <c r="H263" s="14">
        <v>0.6</v>
      </c>
      <c r="I263" s="14"/>
      <c r="J263" s="15">
        <f>F263*(G263+ (G263= 0))*(H263+ (H263= 0))*(I263+ (I263= 0))</f>
        <v>-19.2</v>
      </c>
      <c r="K263" s="13"/>
      <c r="L263" s="13"/>
      <c r="M263" s="13"/>
    </row>
    <row r="264" spans="1:13" x14ac:dyDescent="0.25">
      <c r="A264" s="13"/>
      <c r="B264" s="13"/>
      <c r="C264" s="13"/>
      <c r="D264" s="16"/>
      <c r="E264" s="11" t="s">
        <v>256</v>
      </c>
      <c r="F264" s="13">
        <v>-1</v>
      </c>
      <c r="G264" s="14">
        <v>60</v>
      </c>
      <c r="H264" s="14">
        <v>0.54</v>
      </c>
      <c r="I264" s="14"/>
      <c r="J264" s="15">
        <f>F264*(G264+ (G264= 0))*(H264+ (H264= 0))*(I264+ (I264= 0))</f>
        <v>-32.4</v>
      </c>
      <c r="K264" s="13"/>
      <c r="L264" s="13"/>
      <c r="M264" s="13"/>
    </row>
    <row r="265" spans="1:13" x14ac:dyDescent="0.25">
      <c r="A265" s="13"/>
      <c r="B265" s="13"/>
      <c r="C265" s="13"/>
      <c r="D265" s="16"/>
      <c r="E265" s="11" t="s">
        <v>257</v>
      </c>
      <c r="F265" s="13">
        <v>-1</v>
      </c>
      <c r="G265" s="14">
        <v>100</v>
      </c>
      <c r="H265" s="14">
        <v>0.9</v>
      </c>
      <c r="I265" s="14"/>
      <c r="J265" s="15">
        <f>F265*(G265+ (G265= 0))*(H265+ (H265= 0))*(I265+ (I265= 0))</f>
        <v>-90</v>
      </c>
      <c r="K265" s="13"/>
      <c r="L265" s="13"/>
      <c r="M265" s="13"/>
    </row>
    <row r="266" spans="1:13" x14ac:dyDescent="0.25">
      <c r="A266" s="13"/>
      <c r="B266" s="13"/>
      <c r="C266" s="13"/>
      <c r="D266" s="16"/>
      <c r="E266" s="11" t="s">
        <v>173</v>
      </c>
      <c r="F266" s="13">
        <v>1</v>
      </c>
      <c r="G266" s="14">
        <v>46.02</v>
      </c>
      <c r="H266" s="14"/>
      <c r="I266" s="14"/>
      <c r="J266" s="15">
        <f>F266*(G266+ (G266= 0))*(H266+ (H266= 0))*(I266+ (I266= 0))</f>
        <v>46.02</v>
      </c>
      <c r="K266" s="13"/>
      <c r="L266" s="13"/>
      <c r="M266" s="13"/>
    </row>
    <row r="267" spans="1:13" x14ac:dyDescent="0.25">
      <c r="A267" s="13"/>
      <c r="B267" s="13"/>
      <c r="C267" s="13"/>
      <c r="D267" s="16"/>
      <c r="E267" s="13"/>
      <c r="F267" s="13"/>
      <c r="G267" s="13"/>
      <c r="H267" s="13"/>
      <c r="I267" s="13"/>
      <c r="J267" s="17" t="s">
        <v>166</v>
      </c>
      <c r="K267" s="10">
        <f>SUM(J255:J266)</f>
        <v>506.2</v>
      </c>
      <c r="L267" s="14"/>
      <c r="M267" s="10">
        <f>ROUND(L267*K267,2)</f>
        <v>0</v>
      </c>
    </row>
    <row r="268" spans="1:13" ht="3" customHeight="1" x14ac:dyDescent="0.25">
      <c r="A268" s="18"/>
      <c r="B268" s="18"/>
      <c r="C268" s="18"/>
      <c r="D268" s="19"/>
      <c r="E268" s="18"/>
      <c r="F268" s="18"/>
      <c r="G268" s="18"/>
      <c r="H268" s="18"/>
      <c r="I268" s="18"/>
      <c r="J268" s="18"/>
      <c r="K268" s="18"/>
      <c r="L268" s="18"/>
      <c r="M268" s="18"/>
    </row>
    <row r="269" spans="1:13" x14ac:dyDescent="0.25">
      <c r="A269" s="17" t="s">
        <v>167</v>
      </c>
      <c r="B269" s="11" t="s">
        <v>21</v>
      </c>
      <c r="C269" s="11" t="s">
        <v>132</v>
      </c>
      <c r="D269" s="12" t="s">
        <v>168</v>
      </c>
      <c r="E269" s="13"/>
      <c r="F269" s="13"/>
      <c r="G269" s="13"/>
      <c r="H269" s="13"/>
      <c r="I269" s="13"/>
      <c r="J269" s="13"/>
      <c r="K269" s="15">
        <f>K283</f>
        <v>260.31</v>
      </c>
      <c r="L269" s="15">
        <f>L283</f>
        <v>0</v>
      </c>
      <c r="M269" s="15">
        <f>M283</f>
        <v>0</v>
      </c>
    </row>
    <row r="270" spans="1:13" ht="67.5" x14ac:dyDescent="0.25">
      <c r="A270" s="13"/>
      <c r="B270" s="13"/>
      <c r="C270" s="13"/>
      <c r="D270" s="16" t="s">
        <v>169</v>
      </c>
      <c r="E270" s="13"/>
      <c r="F270" s="13"/>
      <c r="G270" s="13"/>
      <c r="H270" s="13"/>
      <c r="I270" s="13"/>
      <c r="J270" s="13"/>
      <c r="K270" s="13"/>
      <c r="L270" s="13"/>
      <c r="M270" s="13"/>
    </row>
    <row r="271" spans="1:13" x14ac:dyDescent="0.25">
      <c r="A271" s="13"/>
      <c r="B271" s="13"/>
      <c r="C271" s="13"/>
      <c r="D271" s="16"/>
      <c r="E271" s="11" t="s">
        <v>258</v>
      </c>
      <c r="F271" s="13"/>
      <c r="G271" s="14"/>
      <c r="H271" s="14"/>
      <c r="I271" s="14"/>
      <c r="J271" s="15">
        <f>F271*(G271+ (G271= 0))*(H271+ (H271= 0))*(I271+ (I271= 0))</f>
        <v>0</v>
      </c>
      <c r="K271" s="13"/>
      <c r="L271" s="13"/>
      <c r="M271" s="13"/>
    </row>
    <row r="272" spans="1:13" x14ac:dyDescent="0.25">
      <c r="A272" s="13"/>
      <c r="B272" s="13"/>
      <c r="C272" s="13"/>
      <c r="D272" s="16"/>
      <c r="E272" s="11" t="s">
        <v>250</v>
      </c>
      <c r="F272" s="13">
        <v>1</v>
      </c>
      <c r="G272" s="14">
        <v>73</v>
      </c>
      <c r="H272" s="14">
        <v>0.75</v>
      </c>
      <c r="I272" s="14"/>
      <c r="J272" s="15">
        <f>F272*(G272+ (G272= 0))*(H272+ (H272= 0))*(I272+ (I272= 0))</f>
        <v>54.75</v>
      </c>
      <c r="K272" s="13"/>
      <c r="L272" s="13"/>
      <c r="M272" s="13"/>
    </row>
    <row r="273" spans="1:13" x14ac:dyDescent="0.25">
      <c r="A273" s="13"/>
      <c r="B273" s="13"/>
      <c r="C273" s="13"/>
      <c r="D273" s="16"/>
      <c r="E273" s="11" t="s">
        <v>251</v>
      </c>
      <c r="F273" s="13">
        <v>1</v>
      </c>
      <c r="G273" s="14">
        <v>65</v>
      </c>
      <c r="H273" s="14">
        <v>0.85</v>
      </c>
      <c r="I273" s="14"/>
      <c r="J273" s="15">
        <f>F273*(G273+ (G273= 0))*(H273+ (H273= 0))*(I273+ (I273= 0))</f>
        <v>55.25</v>
      </c>
      <c r="K273" s="13"/>
      <c r="L273" s="13"/>
      <c r="M273" s="13"/>
    </row>
    <row r="274" spans="1:13" x14ac:dyDescent="0.25">
      <c r="A274" s="13"/>
      <c r="B274" s="13"/>
      <c r="C274" s="13"/>
      <c r="D274" s="16"/>
      <c r="E274" s="11" t="s">
        <v>252</v>
      </c>
      <c r="F274" s="13">
        <v>1</v>
      </c>
      <c r="G274" s="14">
        <v>68</v>
      </c>
      <c r="H274" s="14">
        <v>0.9</v>
      </c>
      <c r="I274" s="14"/>
      <c r="J274" s="15">
        <f>F274*(G274+ (G274= 0))*(H274+ (H274= 0))*(I274+ (I274= 0))</f>
        <v>61.2</v>
      </c>
      <c r="K274" s="13"/>
      <c r="L274" s="13"/>
      <c r="M274" s="13"/>
    </row>
    <row r="275" spans="1:13" x14ac:dyDescent="0.25">
      <c r="A275" s="13"/>
      <c r="B275" s="13"/>
      <c r="C275" s="13"/>
      <c r="D275" s="16"/>
      <c r="E275" s="11" t="s">
        <v>253</v>
      </c>
      <c r="F275" s="13">
        <v>1</v>
      </c>
      <c r="G275" s="14">
        <v>60</v>
      </c>
      <c r="H275" s="14">
        <v>1</v>
      </c>
      <c r="I275" s="14"/>
      <c r="J275" s="15">
        <f>F275*(G275+ (G275= 0))*(H275+ (H275= 0))*(I275+ (I275= 0))</f>
        <v>60</v>
      </c>
      <c r="K275" s="13"/>
      <c r="L275" s="13"/>
      <c r="M275" s="13"/>
    </row>
    <row r="276" spans="1:13" x14ac:dyDescent="0.25">
      <c r="A276" s="13"/>
      <c r="B276" s="13"/>
      <c r="C276" s="13"/>
      <c r="D276" s="16"/>
      <c r="E276" s="11" t="s">
        <v>18</v>
      </c>
      <c r="F276" s="13">
        <v>1</v>
      </c>
      <c r="G276" s="14">
        <v>37</v>
      </c>
      <c r="H276" s="14">
        <v>1</v>
      </c>
      <c r="I276" s="14"/>
      <c r="J276" s="15">
        <f>F276*(G276+ (G276= 0))*(H276+ (H276= 0))*(I276+ (I276= 0))</f>
        <v>37</v>
      </c>
      <c r="K276" s="13"/>
      <c r="L276" s="13"/>
      <c r="M276" s="13"/>
    </row>
    <row r="277" spans="1:13" x14ac:dyDescent="0.25">
      <c r="A277" s="13"/>
      <c r="B277" s="13"/>
      <c r="C277" s="13"/>
      <c r="D277" s="16"/>
      <c r="E277" s="11" t="s">
        <v>259</v>
      </c>
      <c r="F277" s="13"/>
      <c r="G277" s="14"/>
      <c r="H277" s="14"/>
      <c r="I277" s="14"/>
      <c r="J277" s="15">
        <f>F277*(G277+ (G277= 0))*(H277+ (H277= 0))*(I277+ (I277= 0))</f>
        <v>0</v>
      </c>
      <c r="K277" s="13"/>
      <c r="L277" s="13"/>
      <c r="M277" s="13"/>
    </row>
    <row r="278" spans="1:13" x14ac:dyDescent="0.25">
      <c r="A278" s="13"/>
      <c r="B278" s="13"/>
      <c r="C278" s="13"/>
      <c r="D278" s="16"/>
      <c r="E278" s="11" t="s">
        <v>250</v>
      </c>
      <c r="F278" s="13">
        <v>-1</v>
      </c>
      <c r="G278" s="14">
        <v>73</v>
      </c>
      <c r="H278" s="14">
        <v>0.2</v>
      </c>
      <c r="I278" s="14"/>
      <c r="J278" s="15">
        <f>F278*(G278+ (G278= 0))*(H278+ (H278= 0))*(I278+ (I278= 0))</f>
        <v>-14.6</v>
      </c>
      <c r="K278" s="13"/>
      <c r="L278" s="13"/>
      <c r="M278" s="13"/>
    </row>
    <row r="279" spans="1:13" x14ac:dyDescent="0.25">
      <c r="A279" s="13"/>
      <c r="B279" s="13"/>
      <c r="C279" s="13"/>
      <c r="D279" s="16"/>
      <c r="E279" s="11" t="s">
        <v>251</v>
      </c>
      <c r="F279" s="13">
        <v>-1</v>
      </c>
      <c r="G279" s="14">
        <v>65</v>
      </c>
      <c r="H279" s="14">
        <v>0.13</v>
      </c>
      <c r="I279" s="14"/>
      <c r="J279" s="15">
        <f>F279*(G279+ (G279= 0))*(H279+ (H279= 0))*(I279+ (I279= 0))</f>
        <v>-8.4499999999999993</v>
      </c>
      <c r="K279" s="13"/>
      <c r="L279" s="13"/>
      <c r="M279" s="13"/>
    </row>
    <row r="280" spans="1:13" x14ac:dyDescent="0.25">
      <c r="A280" s="13"/>
      <c r="B280" s="13"/>
      <c r="C280" s="13"/>
      <c r="D280" s="16"/>
      <c r="E280" s="11" t="s">
        <v>252</v>
      </c>
      <c r="F280" s="13">
        <v>-1</v>
      </c>
      <c r="G280" s="14">
        <v>68</v>
      </c>
      <c r="H280" s="14">
        <v>0.08</v>
      </c>
      <c r="I280" s="14"/>
      <c r="J280" s="15">
        <f>F280*(G280+ (G280= 0))*(H280+ (H280= 0))*(I280+ (I280= 0))</f>
        <v>-5.44</v>
      </c>
      <c r="K280" s="13"/>
      <c r="L280" s="13"/>
      <c r="M280" s="13"/>
    </row>
    <row r="281" spans="1:13" x14ac:dyDescent="0.25">
      <c r="A281" s="13"/>
      <c r="B281" s="13"/>
      <c r="C281" s="13"/>
      <c r="D281" s="16"/>
      <c r="E281" s="11" t="s">
        <v>253</v>
      </c>
      <c r="F281" s="13">
        <v>-1</v>
      </c>
      <c r="G281" s="14">
        <v>60</v>
      </c>
      <c r="H281" s="14">
        <v>0.05</v>
      </c>
      <c r="I281" s="14"/>
      <c r="J281" s="15">
        <f>F281*(G281+ (G281= 0))*(H281+ (H281= 0))*(I281+ (I281= 0))</f>
        <v>-3</v>
      </c>
      <c r="K281" s="13"/>
      <c r="L281" s="13"/>
      <c r="M281" s="13"/>
    </row>
    <row r="282" spans="1:13" x14ac:dyDescent="0.25">
      <c r="A282" s="13"/>
      <c r="B282" s="13"/>
      <c r="C282" s="13"/>
      <c r="D282" s="16"/>
      <c r="E282" s="11" t="s">
        <v>173</v>
      </c>
      <c r="F282" s="13">
        <v>1</v>
      </c>
      <c r="G282" s="14">
        <v>23.6</v>
      </c>
      <c r="H282" s="14"/>
      <c r="I282" s="14"/>
      <c r="J282" s="15">
        <f>F282*(G282+ (G282= 0))*(H282+ (H282= 0))*(I282+ (I282= 0))</f>
        <v>23.6</v>
      </c>
      <c r="K282" s="13"/>
      <c r="L282" s="13"/>
      <c r="M282" s="13"/>
    </row>
    <row r="283" spans="1:13" x14ac:dyDescent="0.25">
      <c r="A283" s="13"/>
      <c r="B283" s="13"/>
      <c r="C283" s="13"/>
      <c r="D283" s="16"/>
      <c r="E283" s="13"/>
      <c r="F283" s="13"/>
      <c r="G283" s="13"/>
      <c r="H283" s="13"/>
      <c r="I283" s="13"/>
      <c r="J283" s="17" t="s">
        <v>174</v>
      </c>
      <c r="K283" s="10">
        <f>SUM(J271:J282)</f>
        <v>260.31</v>
      </c>
      <c r="L283" s="14"/>
      <c r="M283" s="10">
        <f>ROUND(L283*K283,2)</f>
        <v>0</v>
      </c>
    </row>
    <row r="284" spans="1:13" ht="3" customHeight="1" x14ac:dyDescent="0.25">
      <c r="A284" s="18"/>
      <c r="B284" s="18"/>
      <c r="C284" s="18"/>
      <c r="D284" s="19"/>
      <c r="E284" s="18"/>
      <c r="F284" s="18"/>
      <c r="G284" s="18"/>
      <c r="H284" s="18"/>
      <c r="I284" s="18"/>
      <c r="J284" s="18"/>
      <c r="K284" s="18"/>
      <c r="L284" s="18"/>
      <c r="M284" s="18"/>
    </row>
    <row r="285" spans="1:13" ht="22.5" x14ac:dyDescent="0.25">
      <c r="A285" s="17" t="s">
        <v>175</v>
      </c>
      <c r="B285" s="11" t="s">
        <v>21</v>
      </c>
      <c r="C285" s="11" t="s">
        <v>132</v>
      </c>
      <c r="D285" s="12" t="s">
        <v>176</v>
      </c>
      <c r="E285" s="13"/>
      <c r="F285" s="13"/>
      <c r="G285" s="13"/>
      <c r="H285" s="13"/>
      <c r="I285" s="13"/>
      <c r="J285" s="13"/>
      <c r="K285" s="15">
        <f>K294</f>
        <v>299.89999999999998</v>
      </c>
      <c r="L285" s="15">
        <f>L294</f>
        <v>0</v>
      </c>
      <c r="M285" s="15">
        <f>M294</f>
        <v>0</v>
      </c>
    </row>
    <row r="286" spans="1:13" ht="101.25" x14ac:dyDescent="0.25">
      <c r="A286" s="13"/>
      <c r="B286" s="13"/>
      <c r="C286" s="13"/>
      <c r="D286" s="16" t="s">
        <v>177</v>
      </c>
      <c r="E286" s="13"/>
      <c r="F286" s="13"/>
      <c r="G286" s="13"/>
      <c r="H286" s="13"/>
      <c r="I286" s="13"/>
      <c r="J286" s="13"/>
      <c r="K286" s="13"/>
      <c r="L286" s="13"/>
      <c r="M286" s="13"/>
    </row>
    <row r="287" spans="1:13" x14ac:dyDescent="0.25">
      <c r="A287" s="13"/>
      <c r="B287" s="13"/>
      <c r="C287" s="13"/>
      <c r="D287" s="16"/>
      <c r="E287" s="11" t="s">
        <v>260</v>
      </c>
      <c r="F287" s="13"/>
      <c r="G287" s="14"/>
      <c r="H287" s="14"/>
      <c r="I287" s="14"/>
      <c r="J287" s="15">
        <f>F287*(G287+ (G287= 0))*(H287+ (H287= 0))*(I287+ (I287= 0))</f>
        <v>0</v>
      </c>
      <c r="K287" s="13"/>
      <c r="L287" s="13"/>
      <c r="M287" s="13"/>
    </row>
    <row r="288" spans="1:13" x14ac:dyDescent="0.25">
      <c r="A288" s="13"/>
      <c r="B288" s="13"/>
      <c r="C288" s="13"/>
      <c r="D288" s="16"/>
      <c r="E288" s="11" t="s">
        <v>250</v>
      </c>
      <c r="F288" s="13">
        <v>1</v>
      </c>
      <c r="G288" s="14">
        <v>73</v>
      </c>
      <c r="H288" s="14">
        <v>0.9</v>
      </c>
      <c r="I288" s="14"/>
      <c r="J288" s="15">
        <f>F288*(G288+ (G288= 0))*(H288+ (H288= 0))*(I288+ (I288= 0))</f>
        <v>65.7</v>
      </c>
      <c r="K288" s="13"/>
      <c r="L288" s="13"/>
      <c r="M288" s="13"/>
    </row>
    <row r="289" spans="1:13" x14ac:dyDescent="0.25">
      <c r="A289" s="13"/>
      <c r="B289" s="13"/>
      <c r="C289" s="13"/>
      <c r="D289" s="16"/>
      <c r="E289" s="11" t="s">
        <v>251</v>
      </c>
      <c r="F289" s="13">
        <v>1</v>
      </c>
      <c r="G289" s="14">
        <v>65</v>
      </c>
      <c r="H289" s="14">
        <v>0.9</v>
      </c>
      <c r="I289" s="14"/>
      <c r="J289" s="15">
        <f>F289*(G289+ (G289= 0))*(H289+ (H289= 0))*(I289+ (I289= 0))</f>
        <v>58.5</v>
      </c>
      <c r="K289" s="13"/>
      <c r="L289" s="13"/>
      <c r="M289" s="13"/>
    </row>
    <row r="290" spans="1:13" x14ac:dyDescent="0.25">
      <c r="A290" s="13"/>
      <c r="B290" s="13"/>
      <c r="C290" s="13"/>
      <c r="D290" s="16"/>
      <c r="E290" s="11" t="s">
        <v>252</v>
      </c>
      <c r="F290" s="13">
        <v>1</v>
      </c>
      <c r="G290" s="14">
        <v>68</v>
      </c>
      <c r="H290" s="14">
        <v>0.9</v>
      </c>
      <c r="I290" s="14"/>
      <c r="J290" s="15">
        <f>F290*(G290+ (G290= 0))*(H290+ (H290= 0))*(I290+ (I290= 0))</f>
        <v>61.2</v>
      </c>
      <c r="K290" s="13"/>
      <c r="L290" s="13"/>
      <c r="M290" s="13"/>
    </row>
    <row r="291" spans="1:13" x14ac:dyDescent="0.25">
      <c r="A291" s="13"/>
      <c r="B291" s="13"/>
      <c r="C291" s="13"/>
      <c r="D291" s="16"/>
      <c r="E291" s="11" t="s">
        <v>253</v>
      </c>
      <c r="F291" s="13">
        <v>1</v>
      </c>
      <c r="G291" s="14">
        <v>60</v>
      </c>
      <c r="H291" s="14">
        <v>0.9</v>
      </c>
      <c r="I291" s="14"/>
      <c r="J291" s="15">
        <f>F291*(G291+ (G291= 0))*(H291+ (H291= 0))*(I291+ (I291= 0))</f>
        <v>54</v>
      </c>
      <c r="K291" s="13"/>
      <c r="L291" s="13"/>
      <c r="M291" s="13"/>
    </row>
    <row r="292" spans="1:13" x14ac:dyDescent="0.25">
      <c r="A292" s="13"/>
      <c r="B292" s="13"/>
      <c r="C292" s="13"/>
      <c r="D292" s="16"/>
      <c r="E292" s="11" t="s">
        <v>18</v>
      </c>
      <c r="F292" s="13">
        <v>1</v>
      </c>
      <c r="G292" s="14">
        <v>37</v>
      </c>
      <c r="H292" s="14">
        <v>0.9</v>
      </c>
      <c r="I292" s="14"/>
      <c r="J292" s="15">
        <f>F292*(G292+ (G292= 0))*(H292+ (H292= 0))*(I292+ (I292= 0))</f>
        <v>33.299999999999997</v>
      </c>
      <c r="K292" s="13"/>
      <c r="L292" s="13"/>
      <c r="M292" s="13"/>
    </row>
    <row r="293" spans="1:13" x14ac:dyDescent="0.25">
      <c r="A293" s="13"/>
      <c r="B293" s="13"/>
      <c r="C293" s="13"/>
      <c r="D293" s="16"/>
      <c r="E293" s="11" t="s">
        <v>173</v>
      </c>
      <c r="F293" s="13">
        <v>1</v>
      </c>
      <c r="G293" s="14">
        <v>27.2</v>
      </c>
      <c r="H293" s="14"/>
      <c r="I293" s="14"/>
      <c r="J293" s="15">
        <f>F293*(G293+ (G293= 0))*(H293+ (H293= 0))*(I293+ (I293= 0))</f>
        <v>27.2</v>
      </c>
      <c r="K293" s="13"/>
      <c r="L293" s="13"/>
      <c r="M293" s="13"/>
    </row>
    <row r="294" spans="1:13" x14ac:dyDescent="0.25">
      <c r="A294" s="13"/>
      <c r="B294" s="13"/>
      <c r="C294" s="13"/>
      <c r="D294" s="16"/>
      <c r="E294" s="13"/>
      <c r="F294" s="13"/>
      <c r="G294" s="13"/>
      <c r="H294" s="13"/>
      <c r="I294" s="13"/>
      <c r="J294" s="17" t="s">
        <v>178</v>
      </c>
      <c r="K294" s="10">
        <f>SUM(J287:J293)</f>
        <v>299.89999999999998</v>
      </c>
      <c r="L294" s="14"/>
      <c r="M294" s="10">
        <f>ROUND(L294*K294,2)</f>
        <v>0</v>
      </c>
    </row>
    <row r="295" spans="1:13" ht="3" customHeight="1" x14ac:dyDescent="0.25">
      <c r="A295" s="18"/>
      <c r="B295" s="18"/>
      <c r="C295" s="18"/>
      <c r="D295" s="19"/>
      <c r="E295" s="18"/>
      <c r="F295" s="18"/>
      <c r="G295" s="18"/>
      <c r="H295" s="18"/>
      <c r="I295" s="18"/>
      <c r="J295" s="18"/>
      <c r="K295" s="18"/>
      <c r="L295" s="18"/>
      <c r="M295" s="18"/>
    </row>
    <row r="296" spans="1:13" x14ac:dyDescent="0.25">
      <c r="A296" s="17" t="s">
        <v>179</v>
      </c>
      <c r="B296" s="11" t="s">
        <v>21</v>
      </c>
      <c r="C296" s="11" t="s">
        <v>113</v>
      </c>
      <c r="D296" s="12" t="s">
        <v>180</v>
      </c>
      <c r="E296" s="13"/>
      <c r="F296" s="13"/>
      <c r="G296" s="13"/>
      <c r="H296" s="13"/>
      <c r="I296" s="13"/>
      <c r="J296" s="13"/>
      <c r="K296" s="15">
        <f>K301</f>
        <v>102</v>
      </c>
      <c r="L296" s="15">
        <f>L301</f>
        <v>0</v>
      </c>
      <c r="M296" s="15">
        <f>M301</f>
        <v>0</v>
      </c>
    </row>
    <row r="297" spans="1:13" ht="146.25" x14ac:dyDescent="0.25">
      <c r="A297" s="13"/>
      <c r="B297" s="13"/>
      <c r="C297" s="13"/>
      <c r="D297" s="16" t="s">
        <v>181</v>
      </c>
      <c r="E297" s="13"/>
      <c r="F297" s="13"/>
      <c r="G297" s="13"/>
      <c r="H297" s="13"/>
      <c r="I297" s="13"/>
      <c r="J297" s="13"/>
      <c r="K297" s="13"/>
      <c r="L297" s="13"/>
      <c r="M297" s="13"/>
    </row>
    <row r="298" spans="1:13" x14ac:dyDescent="0.25">
      <c r="A298" s="13"/>
      <c r="B298" s="13"/>
      <c r="C298" s="13"/>
      <c r="D298" s="16"/>
      <c r="E298" s="11" t="s">
        <v>253</v>
      </c>
      <c r="F298" s="13">
        <v>1</v>
      </c>
      <c r="G298" s="14">
        <v>60</v>
      </c>
      <c r="H298" s="14"/>
      <c r="I298" s="14"/>
      <c r="J298" s="15">
        <f>F298*(G298+ (G298= 0))*(H298+ (H298= 0))*(I298+ (I298= 0))</f>
        <v>60</v>
      </c>
      <c r="K298" s="13"/>
      <c r="L298" s="13"/>
      <c r="M298" s="13"/>
    </row>
    <row r="299" spans="1:13" x14ac:dyDescent="0.25">
      <c r="A299" s="13"/>
      <c r="B299" s="13"/>
      <c r="C299" s="13"/>
      <c r="D299" s="16"/>
      <c r="E299" s="11" t="s">
        <v>18</v>
      </c>
      <c r="F299" s="13">
        <v>1</v>
      </c>
      <c r="G299" s="14">
        <v>37</v>
      </c>
      <c r="H299" s="14"/>
      <c r="I299" s="14"/>
      <c r="J299" s="15">
        <f>F299*(G299+ (G299= 0))*(H299+ (H299= 0))*(I299+ (I299= 0))</f>
        <v>37</v>
      </c>
      <c r="K299" s="13"/>
      <c r="L299" s="13"/>
      <c r="M299" s="13"/>
    </row>
    <row r="300" spans="1:13" x14ac:dyDescent="0.25">
      <c r="A300" s="13"/>
      <c r="B300" s="13"/>
      <c r="C300" s="13"/>
      <c r="D300" s="16"/>
      <c r="E300" s="11" t="s">
        <v>18</v>
      </c>
      <c r="F300" s="13">
        <v>1</v>
      </c>
      <c r="G300" s="14">
        <v>5</v>
      </c>
      <c r="H300" s="14"/>
      <c r="I300" s="14"/>
      <c r="J300" s="15">
        <f>F300*(G300+ (G300= 0))*(H300+ (H300= 0))*(I300+ (I300= 0))</f>
        <v>5</v>
      </c>
      <c r="K300" s="13"/>
      <c r="L300" s="13"/>
      <c r="M300" s="13"/>
    </row>
    <row r="301" spans="1:13" x14ac:dyDescent="0.25">
      <c r="A301" s="13"/>
      <c r="B301" s="13"/>
      <c r="C301" s="13"/>
      <c r="D301" s="16"/>
      <c r="E301" s="13"/>
      <c r="F301" s="13"/>
      <c r="G301" s="13"/>
      <c r="H301" s="13"/>
      <c r="I301" s="13"/>
      <c r="J301" s="17" t="s">
        <v>184</v>
      </c>
      <c r="K301" s="10">
        <f>SUM(J298:J300)</f>
        <v>102</v>
      </c>
      <c r="L301" s="14"/>
      <c r="M301" s="10">
        <f>ROUND(L301*K301,2)</f>
        <v>0</v>
      </c>
    </row>
    <row r="302" spans="1:13" ht="3" customHeight="1" x14ac:dyDescent="0.25">
      <c r="A302" s="18"/>
      <c r="B302" s="18"/>
      <c r="C302" s="18"/>
      <c r="D302" s="19"/>
      <c r="E302" s="18"/>
      <c r="F302" s="18"/>
      <c r="G302" s="18"/>
      <c r="H302" s="18"/>
      <c r="I302" s="18"/>
      <c r="J302" s="18"/>
      <c r="K302" s="18"/>
      <c r="L302" s="18"/>
      <c r="M302" s="18"/>
    </row>
    <row r="303" spans="1:13" x14ac:dyDescent="0.25">
      <c r="A303" s="17" t="s">
        <v>261</v>
      </c>
      <c r="B303" s="11" t="s">
        <v>21</v>
      </c>
      <c r="C303" s="11" t="s">
        <v>113</v>
      </c>
      <c r="D303" s="12" t="s">
        <v>262</v>
      </c>
      <c r="E303" s="13"/>
      <c r="F303" s="13"/>
      <c r="G303" s="13"/>
      <c r="H303" s="13"/>
      <c r="I303" s="13"/>
      <c r="J303" s="13"/>
      <c r="K303" s="15">
        <f>K307</f>
        <v>72</v>
      </c>
      <c r="L303" s="15">
        <f>L307</f>
        <v>0</v>
      </c>
      <c r="M303" s="15">
        <f>M307</f>
        <v>0</v>
      </c>
    </row>
    <row r="304" spans="1:13" ht="146.25" x14ac:dyDescent="0.25">
      <c r="A304" s="13"/>
      <c r="B304" s="13"/>
      <c r="C304" s="13"/>
      <c r="D304" s="16" t="s">
        <v>263</v>
      </c>
      <c r="E304" s="13"/>
      <c r="F304" s="13"/>
      <c r="G304" s="13"/>
      <c r="H304" s="13"/>
      <c r="I304" s="13"/>
      <c r="J304" s="13"/>
      <c r="K304" s="13"/>
      <c r="L304" s="13"/>
      <c r="M304" s="13"/>
    </row>
    <row r="305" spans="1:13" x14ac:dyDescent="0.25">
      <c r="A305" s="13"/>
      <c r="B305" s="13"/>
      <c r="C305" s="13"/>
      <c r="D305" s="16"/>
      <c r="E305" s="11" t="s">
        <v>252</v>
      </c>
      <c r="F305" s="13">
        <v>1</v>
      </c>
      <c r="G305" s="14">
        <v>68</v>
      </c>
      <c r="H305" s="14"/>
      <c r="I305" s="14"/>
      <c r="J305" s="15">
        <f>F305*(G305+ (G305= 0))*(H305+ (H305= 0))*(I305+ (I305= 0))</f>
        <v>68</v>
      </c>
      <c r="K305" s="13"/>
      <c r="L305" s="13"/>
      <c r="M305" s="13"/>
    </row>
    <row r="306" spans="1:13" x14ac:dyDescent="0.25">
      <c r="A306" s="13"/>
      <c r="B306" s="13"/>
      <c r="C306" s="13"/>
      <c r="D306" s="16"/>
      <c r="E306" s="11" t="s">
        <v>18</v>
      </c>
      <c r="F306" s="13">
        <v>1</v>
      </c>
      <c r="G306" s="14">
        <v>4</v>
      </c>
      <c r="H306" s="14"/>
      <c r="I306" s="14"/>
      <c r="J306" s="15">
        <f>F306*(G306+ (G306= 0))*(H306+ (H306= 0))*(I306+ (I306= 0))</f>
        <v>4</v>
      </c>
      <c r="K306" s="13"/>
      <c r="L306" s="13"/>
      <c r="M306" s="13"/>
    </row>
    <row r="307" spans="1:13" x14ac:dyDescent="0.25">
      <c r="A307" s="13"/>
      <c r="B307" s="13"/>
      <c r="C307" s="13"/>
      <c r="D307" s="16"/>
      <c r="E307" s="13"/>
      <c r="F307" s="13"/>
      <c r="G307" s="13"/>
      <c r="H307" s="13"/>
      <c r="I307" s="13"/>
      <c r="J307" s="17" t="s">
        <v>264</v>
      </c>
      <c r="K307" s="10">
        <f>SUM(J305:J306)</f>
        <v>72</v>
      </c>
      <c r="L307" s="14"/>
      <c r="M307" s="10">
        <f>ROUND(L307*K307,2)</f>
        <v>0</v>
      </c>
    </row>
    <row r="308" spans="1:13" ht="3" customHeight="1" x14ac:dyDescent="0.25">
      <c r="A308" s="18"/>
      <c r="B308" s="18"/>
      <c r="C308" s="18"/>
      <c r="D308" s="19"/>
      <c r="E308" s="18"/>
      <c r="F308" s="18"/>
      <c r="G308" s="18"/>
      <c r="H308" s="18"/>
      <c r="I308" s="18"/>
      <c r="J308" s="18"/>
      <c r="K308" s="18"/>
      <c r="L308" s="18"/>
      <c r="M308" s="18"/>
    </row>
    <row r="309" spans="1:13" x14ac:dyDescent="0.25">
      <c r="A309" s="17" t="s">
        <v>265</v>
      </c>
      <c r="B309" s="11" t="s">
        <v>21</v>
      </c>
      <c r="C309" s="11" t="s">
        <v>113</v>
      </c>
      <c r="D309" s="12" t="s">
        <v>266</v>
      </c>
      <c r="E309" s="13"/>
      <c r="F309" s="13"/>
      <c r="G309" s="13"/>
      <c r="H309" s="13"/>
      <c r="I309" s="13"/>
      <c r="J309" s="13"/>
      <c r="K309" s="15">
        <f>K312</f>
        <v>65</v>
      </c>
      <c r="L309" s="15">
        <f>L312</f>
        <v>0</v>
      </c>
      <c r="M309" s="15">
        <f>M312</f>
        <v>0</v>
      </c>
    </row>
    <row r="310" spans="1:13" ht="146.25" x14ac:dyDescent="0.25">
      <c r="A310" s="13"/>
      <c r="B310" s="13"/>
      <c r="C310" s="13"/>
      <c r="D310" s="16" t="s">
        <v>267</v>
      </c>
      <c r="E310" s="13"/>
      <c r="F310" s="13"/>
      <c r="G310" s="13"/>
      <c r="H310" s="13"/>
      <c r="I310" s="13"/>
      <c r="J310" s="13"/>
      <c r="K310" s="13"/>
      <c r="L310" s="13"/>
      <c r="M310" s="13"/>
    </row>
    <row r="311" spans="1:13" x14ac:dyDescent="0.25">
      <c r="A311" s="13"/>
      <c r="B311" s="13"/>
      <c r="C311" s="13"/>
      <c r="D311" s="16"/>
      <c r="E311" s="11" t="s">
        <v>251</v>
      </c>
      <c r="F311" s="13">
        <v>1</v>
      </c>
      <c r="G311" s="14">
        <v>65</v>
      </c>
      <c r="H311" s="14"/>
      <c r="I311" s="14"/>
      <c r="J311" s="15">
        <f>F311*(G311+ (G311= 0))*(H311+ (H311= 0))*(I311+ (I311= 0))</f>
        <v>65</v>
      </c>
      <c r="K311" s="13"/>
      <c r="L311" s="13"/>
      <c r="M311" s="13"/>
    </row>
    <row r="312" spans="1:13" x14ac:dyDescent="0.25">
      <c r="A312" s="13"/>
      <c r="B312" s="13"/>
      <c r="C312" s="13"/>
      <c r="D312" s="16"/>
      <c r="E312" s="13"/>
      <c r="F312" s="13"/>
      <c r="G312" s="13"/>
      <c r="H312" s="13"/>
      <c r="I312" s="13"/>
      <c r="J312" s="17" t="s">
        <v>268</v>
      </c>
      <c r="K312" s="10">
        <f>SUM(J311:J311)</f>
        <v>65</v>
      </c>
      <c r="L312" s="14"/>
      <c r="M312" s="10">
        <f>ROUND(L312*K312,2)</f>
        <v>0</v>
      </c>
    </row>
    <row r="313" spans="1:13" ht="3" customHeight="1" x14ac:dyDescent="0.25">
      <c r="A313" s="18"/>
      <c r="B313" s="18"/>
      <c r="C313" s="18"/>
      <c r="D313" s="19"/>
      <c r="E313" s="18"/>
      <c r="F313" s="18"/>
      <c r="G313" s="18"/>
      <c r="H313" s="18"/>
      <c r="I313" s="18"/>
      <c r="J313" s="18"/>
      <c r="K313" s="18"/>
      <c r="L313" s="18"/>
      <c r="M313" s="18"/>
    </row>
    <row r="314" spans="1:13" x14ac:dyDescent="0.25">
      <c r="A314" s="17" t="s">
        <v>269</v>
      </c>
      <c r="B314" s="11" t="s">
        <v>21</v>
      </c>
      <c r="C314" s="11" t="s">
        <v>113</v>
      </c>
      <c r="D314" s="12" t="s">
        <v>270</v>
      </c>
      <c r="E314" s="13"/>
      <c r="F314" s="13"/>
      <c r="G314" s="13"/>
      <c r="H314" s="13"/>
      <c r="I314" s="13"/>
      <c r="J314" s="13"/>
      <c r="K314" s="15">
        <f>K317</f>
        <v>73</v>
      </c>
      <c r="L314" s="15">
        <f>L317</f>
        <v>0</v>
      </c>
      <c r="M314" s="15">
        <f>M317</f>
        <v>0</v>
      </c>
    </row>
    <row r="315" spans="1:13" ht="146.25" x14ac:dyDescent="0.25">
      <c r="A315" s="13"/>
      <c r="B315" s="13"/>
      <c r="C315" s="13"/>
      <c r="D315" s="16" t="s">
        <v>271</v>
      </c>
      <c r="E315" s="13"/>
      <c r="F315" s="13"/>
      <c r="G315" s="13"/>
      <c r="H315" s="13"/>
      <c r="I315" s="13"/>
      <c r="J315" s="13"/>
      <c r="K315" s="13"/>
      <c r="L315" s="13"/>
      <c r="M315" s="13"/>
    </row>
    <row r="316" spans="1:13" x14ac:dyDescent="0.25">
      <c r="A316" s="13"/>
      <c r="B316" s="13"/>
      <c r="C316" s="13"/>
      <c r="D316" s="16"/>
      <c r="E316" s="11" t="s">
        <v>250</v>
      </c>
      <c r="F316" s="13">
        <v>1</v>
      </c>
      <c r="G316" s="14">
        <v>73</v>
      </c>
      <c r="H316" s="14"/>
      <c r="I316" s="14"/>
      <c r="J316" s="15">
        <f>F316*(G316+ (G316= 0))*(H316+ (H316= 0))*(I316+ (I316= 0))</f>
        <v>73</v>
      </c>
      <c r="K316" s="13"/>
      <c r="L316" s="13"/>
      <c r="M316" s="13"/>
    </row>
    <row r="317" spans="1:13" x14ac:dyDescent="0.25">
      <c r="A317" s="13"/>
      <c r="B317" s="13"/>
      <c r="C317" s="13"/>
      <c r="D317" s="16"/>
      <c r="E317" s="13"/>
      <c r="F317" s="13"/>
      <c r="G317" s="13"/>
      <c r="H317" s="13"/>
      <c r="I317" s="13"/>
      <c r="J317" s="17" t="s">
        <v>272</v>
      </c>
      <c r="K317" s="10">
        <f>SUM(J316:J316)</f>
        <v>73</v>
      </c>
      <c r="L317" s="14"/>
      <c r="M317" s="10">
        <f>ROUND(L317*K317,2)</f>
        <v>0</v>
      </c>
    </row>
    <row r="318" spans="1:13" ht="3" customHeight="1" x14ac:dyDescent="0.25">
      <c r="A318" s="18"/>
      <c r="B318" s="18"/>
      <c r="C318" s="18"/>
      <c r="D318" s="19"/>
      <c r="E318" s="18"/>
      <c r="F318" s="18"/>
      <c r="G318" s="18"/>
      <c r="H318" s="18"/>
      <c r="I318" s="18"/>
      <c r="J318" s="18"/>
      <c r="K318" s="18"/>
      <c r="L318" s="18"/>
      <c r="M318" s="18"/>
    </row>
    <row r="319" spans="1:13" x14ac:dyDescent="0.25">
      <c r="A319" s="17" t="s">
        <v>189</v>
      </c>
      <c r="B319" s="11" t="s">
        <v>21</v>
      </c>
      <c r="C319" s="11" t="s">
        <v>113</v>
      </c>
      <c r="D319" s="12" t="s">
        <v>190</v>
      </c>
      <c r="E319" s="13"/>
      <c r="F319" s="13"/>
      <c r="G319" s="13"/>
      <c r="H319" s="13"/>
      <c r="I319" s="13"/>
      <c r="J319" s="13"/>
      <c r="K319" s="15">
        <f>K326</f>
        <v>303</v>
      </c>
      <c r="L319" s="15">
        <f>L326</f>
        <v>0</v>
      </c>
      <c r="M319" s="15">
        <f>M326</f>
        <v>0</v>
      </c>
    </row>
    <row r="320" spans="1:13" ht="101.25" x14ac:dyDescent="0.25">
      <c r="A320" s="13"/>
      <c r="B320" s="13"/>
      <c r="C320" s="13"/>
      <c r="D320" s="16" t="s">
        <v>191</v>
      </c>
      <c r="E320" s="13"/>
      <c r="F320" s="13"/>
      <c r="G320" s="13"/>
      <c r="H320" s="13"/>
      <c r="I320" s="13"/>
      <c r="J320" s="13"/>
      <c r="K320" s="13"/>
      <c r="L320" s="13"/>
      <c r="M320" s="13"/>
    </row>
    <row r="321" spans="1:13" x14ac:dyDescent="0.25">
      <c r="A321" s="13"/>
      <c r="B321" s="13"/>
      <c r="C321" s="13"/>
      <c r="D321" s="16"/>
      <c r="E321" s="11" t="s">
        <v>250</v>
      </c>
      <c r="F321" s="13">
        <v>1</v>
      </c>
      <c r="G321" s="14">
        <v>73</v>
      </c>
      <c r="H321" s="14"/>
      <c r="I321" s="14"/>
      <c r="J321" s="15">
        <f>F321*(G321+ (G321= 0))*(H321+ (H321= 0))*(I321+ (I321= 0))</f>
        <v>73</v>
      </c>
      <c r="K321" s="13"/>
      <c r="L321" s="13"/>
      <c r="M321" s="13"/>
    </row>
    <row r="322" spans="1:13" x14ac:dyDescent="0.25">
      <c r="A322" s="13"/>
      <c r="B322" s="13"/>
      <c r="C322" s="13"/>
      <c r="D322" s="16"/>
      <c r="E322" s="11" t="s">
        <v>251</v>
      </c>
      <c r="F322" s="13">
        <v>1</v>
      </c>
      <c r="G322" s="14">
        <v>65</v>
      </c>
      <c r="H322" s="14"/>
      <c r="I322" s="14"/>
      <c r="J322" s="15">
        <f>F322*(G322+ (G322= 0))*(H322+ (H322= 0))*(I322+ (I322= 0))</f>
        <v>65</v>
      </c>
      <c r="K322" s="13"/>
      <c r="L322" s="13"/>
      <c r="M322" s="13"/>
    </row>
    <row r="323" spans="1:13" x14ac:dyDescent="0.25">
      <c r="A323" s="13"/>
      <c r="B323" s="13"/>
      <c r="C323" s="13"/>
      <c r="D323" s="16"/>
      <c r="E323" s="11" t="s">
        <v>252</v>
      </c>
      <c r="F323" s="13">
        <v>1</v>
      </c>
      <c r="G323" s="14">
        <v>68</v>
      </c>
      <c r="H323" s="14"/>
      <c r="I323" s="14"/>
      <c r="J323" s="15">
        <f>F323*(G323+ (G323= 0))*(H323+ (H323= 0))*(I323+ (I323= 0))</f>
        <v>68</v>
      </c>
      <c r="K323" s="13"/>
      <c r="L323" s="13"/>
      <c r="M323" s="13"/>
    </row>
    <row r="324" spans="1:13" x14ac:dyDescent="0.25">
      <c r="A324" s="13"/>
      <c r="B324" s="13"/>
      <c r="C324" s="13"/>
      <c r="D324" s="16"/>
      <c r="E324" s="11" t="s">
        <v>253</v>
      </c>
      <c r="F324" s="13">
        <v>1</v>
      </c>
      <c r="G324" s="14">
        <v>60</v>
      </c>
      <c r="H324" s="14"/>
      <c r="I324" s="14"/>
      <c r="J324" s="15">
        <f>F324*(G324+ (G324= 0))*(H324+ (H324= 0))*(I324+ (I324= 0))</f>
        <v>60</v>
      </c>
      <c r="K324" s="13"/>
      <c r="L324" s="13"/>
      <c r="M324" s="13"/>
    </row>
    <row r="325" spans="1:13" x14ac:dyDescent="0.25">
      <c r="A325" s="13"/>
      <c r="B325" s="13"/>
      <c r="C325" s="13"/>
      <c r="D325" s="16"/>
      <c r="E325" s="11" t="s">
        <v>18</v>
      </c>
      <c r="F325" s="13">
        <v>1</v>
      </c>
      <c r="G325" s="14">
        <v>37</v>
      </c>
      <c r="H325" s="14"/>
      <c r="I325" s="14"/>
      <c r="J325" s="15">
        <f>F325*(G325+ (G325= 0))*(H325+ (H325= 0))*(I325+ (I325= 0))</f>
        <v>37</v>
      </c>
      <c r="K325" s="13"/>
      <c r="L325" s="13"/>
      <c r="M325" s="13"/>
    </row>
    <row r="326" spans="1:13" x14ac:dyDescent="0.25">
      <c r="A326" s="13"/>
      <c r="B326" s="13"/>
      <c r="C326" s="13"/>
      <c r="D326" s="16"/>
      <c r="E326" s="13"/>
      <c r="F326" s="13"/>
      <c r="G326" s="13"/>
      <c r="H326" s="13"/>
      <c r="I326" s="13"/>
      <c r="J326" s="17" t="s">
        <v>194</v>
      </c>
      <c r="K326" s="10">
        <f>SUM(J321:J325)</f>
        <v>303</v>
      </c>
      <c r="L326" s="14"/>
      <c r="M326" s="10">
        <f>ROUND(L326*K326,2)</f>
        <v>0</v>
      </c>
    </row>
    <row r="327" spans="1:13" ht="3" customHeight="1" x14ac:dyDescent="0.25">
      <c r="A327" s="18"/>
      <c r="B327" s="18"/>
      <c r="C327" s="18"/>
      <c r="D327" s="19"/>
      <c r="E327" s="18"/>
      <c r="F327" s="18"/>
      <c r="G327" s="18"/>
      <c r="H327" s="18"/>
      <c r="I327" s="18"/>
      <c r="J327" s="18"/>
      <c r="K327" s="18"/>
      <c r="L327" s="18"/>
      <c r="M327" s="18"/>
    </row>
    <row r="328" spans="1:13" x14ac:dyDescent="0.25">
      <c r="A328" s="17" t="s">
        <v>195</v>
      </c>
      <c r="B328" s="11" t="s">
        <v>21</v>
      </c>
      <c r="C328" s="11" t="s">
        <v>43</v>
      </c>
      <c r="D328" s="12" t="s">
        <v>196</v>
      </c>
      <c r="E328" s="13"/>
      <c r="F328" s="13"/>
      <c r="G328" s="13"/>
      <c r="H328" s="13"/>
      <c r="I328" s="13"/>
      <c r="J328" s="13"/>
      <c r="K328" s="15">
        <f>K332</f>
        <v>11</v>
      </c>
      <c r="L328" s="15">
        <f>L332</f>
        <v>0</v>
      </c>
      <c r="M328" s="15">
        <f>M332</f>
        <v>0</v>
      </c>
    </row>
    <row r="329" spans="1:13" ht="191.25" x14ac:dyDescent="0.25">
      <c r="A329" s="13"/>
      <c r="B329" s="13"/>
      <c r="C329" s="13"/>
      <c r="D329" s="16" t="s">
        <v>197</v>
      </c>
      <c r="E329" s="13"/>
      <c r="F329" s="13"/>
      <c r="G329" s="13"/>
      <c r="H329" s="13"/>
      <c r="I329" s="13"/>
      <c r="J329" s="13"/>
      <c r="K329" s="13"/>
      <c r="L329" s="13"/>
      <c r="M329" s="13"/>
    </row>
    <row r="330" spans="1:13" x14ac:dyDescent="0.25">
      <c r="A330" s="13"/>
      <c r="B330" s="13"/>
      <c r="C330" s="13"/>
      <c r="D330" s="16"/>
      <c r="E330" s="11" t="s">
        <v>273</v>
      </c>
      <c r="F330" s="13">
        <v>10</v>
      </c>
      <c r="G330" s="14"/>
      <c r="H330" s="14"/>
      <c r="I330" s="14"/>
      <c r="J330" s="15">
        <f>F330*(G330+ (G330= 0))*(H330+ (H330= 0))*(I330+ (I330= 0))</f>
        <v>10</v>
      </c>
      <c r="K330" s="13"/>
      <c r="L330" s="13"/>
      <c r="M330" s="13"/>
    </row>
    <row r="331" spans="1:13" x14ac:dyDescent="0.25">
      <c r="A331" s="13"/>
      <c r="B331" s="13"/>
      <c r="C331" s="13"/>
      <c r="D331" s="16"/>
      <c r="E331" s="11" t="s">
        <v>274</v>
      </c>
      <c r="F331" s="13">
        <v>1</v>
      </c>
      <c r="G331" s="14"/>
      <c r="H331" s="14"/>
      <c r="I331" s="14"/>
      <c r="J331" s="15">
        <f>F331*(G331+ (G331= 0))*(H331+ (H331= 0))*(I331+ (I331= 0))</f>
        <v>1</v>
      </c>
      <c r="K331" s="13"/>
      <c r="L331" s="13"/>
      <c r="M331" s="13"/>
    </row>
    <row r="332" spans="1:13" x14ac:dyDescent="0.25">
      <c r="A332" s="13"/>
      <c r="B332" s="13"/>
      <c r="C332" s="13"/>
      <c r="D332" s="16"/>
      <c r="E332" s="13"/>
      <c r="F332" s="13"/>
      <c r="G332" s="13"/>
      <c r="H332" s="13"/>
      <c r="I332" s="13"/>
      <c r="J332" s="17" t="s">
        <v>199</v>
      </c>
      <c r="K332" s="10">
        <f>SUM(J330:J331)</f>
        <v>11</v>
      </c>
      <c r="L332" s="14"/>
      <c r="M332" s="10">
        <f>ROUND(L332*K332,2)</f>
        <v>0</v>
      </c>
    </row>
    <row r="333" spans="1:13" ht="3" customHeight="1" x14ac:dyDescent="0.25">
      <c r="A333" s="18"/>
      <c r="B333" s="18"/>
      <c r="C333" s="18"/>
      <c r="D333" s="19"/>
      <c r="E333" s="18"/>
      <c r="F333" s="18"/>
      <c r="G333" s="18"/>
      <c r="H333" s="18"/>
      <c r="I333" s="18"/>
      <c r="J333" s="18"/>
      <c r="K333" s="18"/>
      <c r="L333" s="18"/>
      <c r="M333" s="18"/>
    </row>
    <row r="334" spans="1:13" x14ac:dyDescent="0.25">
      <c r="A334" s="17" t="s">
        <v>205</v>
      </c>
      <c r="B334" s="11" t="s">
        <v>21</v>
      </c>
      <c r="C334" s="11" t="s">
        <v>43</v>
      </c>
      <c r="D334" s="12" t="s">
        <v>206</v>
      </c>
      <c r="E334" s="13"/>
      <c r="F334" s="13"/>
      <c r="G334" s="13"/>
      <c r="H334" s="13"/>
      <c r="I334" s="13"/>
      <c r="J334" s="13"/>
      <c r="K334" s="15">
        <f>K338</f>
        <v>11</v>
      </c>
      <c r="L334" s="15">
        <f>L338</f>
        <v>0</v>
      </c>
      <c r="M334" s="15">
        <f>M338</f>
        <v>0</v>
      </c>
    </row>
    <row r="335" spans="1:13" ht="180" x14ac:dyDescent="0.25">
      <c r="A335" s="13"/>
      <c r="B335" s="13"/>
      <c r="C335" s="13"/>
      <c r="D335" s="16" t="s">
        <v>207</v>
      </c>
      <c r="E335" s="13"/>
      <c r="F335" s="13"/>
      <c r="G335" s="13"/>
      <c r="H335" s="13"/>
      <c r="I335" s="13"/>
      <c r="J335" s="13"/>
      <c r="K335" s="13"/>
      <c r="L335" s="13"/>
      <c r="M335" s="13"/>
    </row>
    <row r="336" spans="1:13" x14ac:dyDescent="0.25">
      <c r="A336" s="13"/>
      <c r="B336" s="13"/>
      <c r="C336" s="13"/>
      <c r="D336" s="16"/>
      <c r="E336" s="11" t="s">
        <v>273</v>
      </c>
      <c r="F336" s="13">
        <v>10</v>
      </c>
      <c r="G336" s="14"/>
      <c r="H336" s="14"/>
      <c r="I336" s="14"/>
      <c r="J336" s="15">
        <f>F336*(G336+ (G336= 0))*(H336+ (H336= 0))*(I336+ (I336= 0))</f>
        <v>10</v>
      </c>
      <c r="K336" s="13"/>
      <c r="L336" s="13"/>
      <c r="M336" s="13"/>
    </row>
    <row r="337" spans="1:13" x14ac:dyDescent="0.25">
      <c r="A337" s="13"/>
      <c r="B337" s="13"/>
      <c r="C337" s="13"/>
      <c r="D337" s="16"/>
      <c r="E337" s="11" t="s">
        <v>274</v>
      </c>
      <c r="F337" s="13">
        <v>1</v>
      </c>
      <c r="G337" s="14"/>
      <c r="H337" s="14"/>
      <c r="I337" s="14"/>
      <c r="J337" s="15">
        <f>F337*(G337+ (G337= 0))*(H337+ (H337= 0))*(I337+ (I337= 0))</f>
        <v>1</v>
      </c>
      <c r="K337" s="13"/>
      <c r="L337" s="13"/>
      <c r="M337" s="13"/>
    </row>
    <row r="338" spans="1:13" x14ac:dyDescent="0.25">
      <c r="A338" s="13"/>
      <c r="B338" s="13"/>
      <c r="C338" s="13"/>
      <c r="D338" s="16"/>
      <c r="E338" s="13"/>
      <c r="F338" s="13"/>
      <c r="G338" s="13"/>
      <c r="H338" s="13"/>
      <c r="I338" s="13"/>
      <c r="J338" s="17" t="s">
        <v>208</v>
      </c>
      <c r="K338" s="10">
        <f>SUM(J336:J337)</f>
        <v>11</v>
      </c>
      <c r="L338" s="14"/>
      <c r="M338" s="10">
        <f>ROUND(L338*K338,2)</f>
        <v>0</v>
      </c>
    </row>
    <row r="339" spans="1:13" ht="3" customHeight="1" x14ac:dyDescent="0.25">
      <c r="A339" s="18"/>
      <c r="B339" s="18"/>
      <c r="C339" s="18"/>
      <c r="D339" s="19"/>
      <c r="E339" s="18"/>
      <c r="F339" s="18"/>
      <c r="G339" s="18"/>
      <c r="H339" s="18"/>
      <c r="I339" s="18"/>
      <c r="J339" s="18"/>
      <c r="K339" s="18"/>
      <c r="L339" s="18"/>
      <c r="M339" s="18"/>
    </row>
    <row r="340" spans="1:13" x14ac:dyDescent="0.25">
      <c r="A340" s="17" t="s">
        <v>209</v>
      </c>
      <c r="B340" s="11" t="s">
        <v>21</v>
      </c>
      <c r="C340" s="11" t="s">
        <v>43</v>
      </c>
      <c r="D340" s="12" t="s">
        <v>210</v>
      </c>
      <c r="E340" s="13"/>
      <c r="F340" s="13"/>
      <c r="G340" s="13"/>
      <c r="H340" s="13"/>
      <c r="I340" s="13"/>
      <c r="J340" s="13"/>
      <c r="K340" s="15">
        <f>K344</f>
        <v>11</v>
      </c>
      <c r="L340" s="15">
        <f>L344</f>
        <v>0</v>
      </c>
      <c r="M340" s="15">
        <f>M344</f>
        <v>0</v>
      </c>
    </row>
    <row r="341" spans="1:13" ht="191.25" x14ac:dyDescent="0.25">
      <c r="A341" s="13"/>
      <c r="B341" s="13"/>
      <c r="C341" s="13"/>
      <c r="D341" s="16" t="s">
        <v>211</v>
      </c>
      <c r="E341" s="13"/>
      <c r="F341" s="13"/>
      <c r="G341" s="13"/>
      <c r="H341" s="13"/>
      <c r="I341" s="13"/>
      <c r="J341" s="13"/>
      <c r="K341" s="13"/>
      <c r="L341" s="13"/>
      <c r="M341" s="13"/>
    </row>
    <row r="342" spans="1:13" x14ac:dyDescent="0.25">
      <c r="A342" s="13"/>
      <c r="B342" s="13"/>
      <c r="C342" s="13"/>
      <c r="D342" s="16"/>
      <c r="E342" s="11" t="s">
        <v>273</v>
      </c>
      <c r="F342" s="13">
        <v>10</v>
      </c>
      <c r="G342" s="14"/>
      <c r="H342" s="14"/>
      <c r="I342" s="14"/>
      <c r="J342" s="15">
        <f>F342*(G342+ (G342= 0))*(H342+ (H342= 0))*(I342+ (I342= 0))</f>
        <v>10</v>
      </c>
      <c r="K342" s="13"/>
      <c r="L342" s="13"/>
      <c r="M342" s="13"/>
    </row>
    <row r="343" spans="1:13" x14ac:dyDescent="0.25">
      <c r="A343" s="13"/>
      <c r="B343" s="13"/>
      <c r="C343" s="13"/>
      <c r="D343" s="16"/>
      <c r="E343" s="11" t="s">
        <v>274</v>
      </c>
      <c r="F343" s="13">
        <v>1</v>
      </c>
      <c r="G343" s="14"/>
      <c r="H343" s="14"/>
      <c r="I343" s="14"/>
      <c r="J343" s="15">
        <f>F343*(G343+ (G343= 0))*(H343+ (H343= 0))*(I343+ (I343= 0))</f>
        <v>1</v>
      </c>
      <c r="K343" s="13"/>
      <c r="L343" s="13"/>
      <c r="M343" s="13"/>
    </row>
    <row r="344" spans="1:13" x14ac:dyDescent="0.25">
      <c r="A344" s="13"/>
      <c r="B344" s="13"/>
      <c r="C344" s="13"/>
      <c r="D344" s="16"/>
      <c r="E344" s="13"/>
      <c r="F344" s="13"/>
      <c r="G344" s="13"/>
      <c r="H344" s="13"/>
      <c r="I344" s="13"/>
      <c r="J344" s="17" t="s">
        <v>212</v>
      </c>
      <c r="K344" s="10">
        <f>SUM(J342:J343)</f>
        <v>11</v>
      </c>
      <c r="L344" s="14"/>
      <c r="M344" s="10">
        <f>ROUND(L344*K344,2)</f>
        <v>0</v>
      </c>
    </row>
    <row r="345" spans="1:13" ht="3" customHeight="1" x14ac:dyDescent="0.25">
      <c r="A345" s="18"/>
      <c r="B345" s="18"/>
      <c r="C345" s="18"/>
      <c r="D345" s="19"/>
      <c r="E345" s="18"/>
      <c r="F345" s="18"/>
      <c r="G345" s="18"/>
      <c r="H345" s="18"/>
      <c r="I345" s="18"/>
      <c r="J345" s="18"/>
      <c r="K345" s="18"/>
      <c r="L345" s="18"/>
      <c r="M345" s="18"/>
    </row>
    <row r="346" spans="1:13" x14ac:dyDescent="0.25">
      <c r="A346" s="17" t="s">
        <v>213</v>
      </c>
      <c r="B346" s="11" t="s">
        <v>21</v>
      </c>
      <c r="C346" s="11" t="s">
        <v>43</v>
      </c>
      <c r="D346" s="12" t="s">
        <v>214</v>
      </c>
      <c r="E346" s="13"/>
      <c r="F346" s="13"/>
      <c r="G346" s="13"/>
      <c r="H346" s="13"/>
      <c r="I346" s="13"/>
      <c r="J346" s="13"/>
      <c r="K346" s="15">
        <f>K350</f>
        <v>11</v>
      </c>
      <c r="L346" s="15">
        <f>L350</f>
        <v>0</v>
      </c>
      <c r="M346" s="15">
        <f>M350</f>
        <v>0</v>
      </c>
    </row>
    <row r="347" spans="1:13" ht="191.25" x14ac:dyDescent="0.25">
      <c r="A347" s="13"/>
      <c r="B347" s="13"/>
      <c r="C347" s="13"/>
      <c r="D347" s="16" t="s">
        <v>215</v>
      </c>
      <c r="E347" s="13"/>
      <c r="F347" s="13"/>
      <c r="G347" s="13"/>
      <c r="H347" s="13"/>
      <c r="I347" s="13"/>
      <c r="J347" s="13"/>
      <c r="K347" s="13"/>
      <c r="L347" s="13"/>
      <c r="M347" s="13"/>
    </row>
    <row r="348" spans="1:13" x14ac:dyDescent="0.25">
      <c r="A348" s="13"/>
      <c r="B348" s="13"/>
      <c r="C348" s="13"/>
      <c r="D348" s="16"/>
      <c r="E348" s="11" t="s">
        <v>273</v>
      </c>
      <c r="F348" s="13">
        <v>10</v>
      </c>
      <c r="G348" s="14"/>
      <c r="H348" s="14"/>
      <c r="I348" s="14"/>
      <c r="J348" s="15">
        <f>F348*(G348+ (G348= 0))*(H348+ (H348= 0))*(I348+ (I348= 0))</f>
        <v>10</v>
      </c>
      <c r="K348" s="13"/>
      <c r="L348" s="13"/>
      <c r="M348" s="13"/>
    </row>
    <row r="349" spans="1:13" x14ac:dyDescent="0.25">
      <c r="A349" s="13"/>
      <c r="B349" s="13"/>
      <c r="C349" s="13"/>
      <c r="D349" s="16"/>
      <c r="E349" s="11" t="s">
        <v>274</v>
      </c>
      <c r="F349" s="13">
        <v>1</v>
      </c>
      <c r="G349" s="14"/>
      <c r="H349" s="14"/>
      <c r="I349" s="14"/>
      <c r="J349" s="15">
        <f>F349*(G349+ (G349= 0))*(H349+ (H349= 0))*(I349+ (I349= 0))</f>
        <v>1</v>
      </c>
      <c r="K349" s="13"/>
      <c r="L349" s="13"/>
      <c r="M349" s="13"/>
    </row>
    <row r="350" spans="1:13" x14ac:dyDescent="0.25">
      <c r="A350" s="13"/>
      <c r="B350" s="13"/>
      <c r="C350" s="13"/>
      <c r="D350" s="16"/>
      <c r="E350" s="13"/>
      <c r="F350" s="13"/>
      <c r="G350" s="13"/>
      <c r="H350" s="13"/>
      <c r="I350" s="13"/>
      <c r="J350" s="17" t="s">
        <v>216</v>
      </c>
      <c r="K350" s="10">
        <f>SUM(J348:J349)</f>
        <v>11</v>
      </c>
      <c r="L350" s="14"/>
      <c r="M350" s="10">
        <f>ROUND(L350*K350,2)</f>
        <v>0</v>
      </c>
    </row>
    <row r="351" spans="1:13" ht="3" customHeight="1" x14ac:dyDescent="0.25">
      <c r="A351" s="18"/>
      <c r="B351" s="18"/>
      <c r="C351" s="18"/>
      <c r="D351" s="19"/>
      <c r="E351" s="18"/>
      <c r="F351" s="18"/>
      <c r="G351" s="18"/>
      <c r="H351" s="18"/>
      <c r="I351" s="18"/>
      <c r="J351" s="18"/>
      <c r="K351" s="18"/>
      <c r="L351" s="18"/>
      <c r="M351" s="18"/>
    </row>
    <row r="352" spans="1:13" x14ac:dyDescent="0.25">
      <c r="A352" s="17" t="s">
        <v>217</v>
      </c>
      <c r="B352" s="11" t="s">
        <v>21</v>
      </c>
      <c r="C352" s="11" t="s">
        <v>43</v>
      </c>
      <c r="D352" s="12" t="s">
        <v>218</v>
      </c>
      <c r="E352" s="13"/>
      <c r="F352" s="13"/>
      <c r="G352" s="13"/>
      <c r="H352" s="13"/>
      <c r="I352" s="13"/>
      <c r="J352" s="13"/>
      <c r="K352" s="15">
        <f>K356</f>
        <v>11</v>
      </c>
      <c r="L352" s="15">
        <f>L356</f>
        <v>0</v>
      </c>
      <c r="M352" s="15">
        <f>M356</f>
        <v>0</v>
      </c>
    </row>
    <row r="353" spans="1:13" ht="101.25" x14ac:dyDescent="0.25">
      <c r="A353" s="13"/>
      <c r="B353" s="13"/>
      <c r="C353" s="13"/>
      <c r="D353" s="16" t="s">
        <v>219</v>
      </c>
      <c r="E353" s="13"/>
      <c r="F353" s="13"/>
      <c r="G353" s="13"/>
      <c r="H353" s="13"/>
      <c r="I353" s="13"/>
      <c r="J353" s="13"/>
      <c r="K353" s="13"/>
      <c r="L353" s="13"/>
      <c r="M353" s="13"/>
    </row>
    <row r="354" spans="1:13" x14ac:dyDescent="0.25">
      <c r="A354" s="13"/>
      <c r="B354" s="13"/>
      <c r="C354" s="13"/>
      <c r="D354" s="16"/>
      <c r="E354" s="11" t="s">
        <v>273</v>
      </c>
      <c r="F354" s="13">
        <v>10</v>
      </c>
      <c r="G354" s="14"/>
      <c r="H354" s="14"/>
      <c r="I354" s="14"/>
      <c r="J354" s="15">
        <f>F354*(G354+ (G354= 0))*(H354+ (H354= 0))*(I354+ (I354= 0))</f>
        <v>10</v>
      </c>
      <c r="K354" s="13"/>
      <c r="L354" s="13"/>
      <c r="M354" s="13"/>
    </row>
    <row r="355" spans="1:13" x14ac:dyDescent="0.25">
      <c r="A355" s="13"/>
      <c r="B355" s="13"/>
      <c r="C355" s="13"/>
      <c r="D355" s="16"/>
      <c r="E355" s="11" t="s">
        <v>274</v>
      </c>
      <c r="F355" s="13">
        <v>1</v>
      </c>
      <c r="G355" s="14"/>
      <c r="H355" s="14"/>
      <c r="I355" s="14"/>
      <c r="J355" s="15">
        <f>F355*(G355+ (G355= 0))*(H355+ (H355= 0))*(I355+ (I355= 0))</f>
        <v>1</v>
      </c>
      <c r="K355" s="13"/>
      <c r="L355" s="13"/>
      <c r="M355" s="13"/>
    </row>
    <row r="356" spans="1:13" x14ac:dyDescent="0.25">
      <c r="A356" s="13"/>
      <c r="B356" s="13"/>
      <c r="C356" s="13"/>
      <c r="D356" s="16"/>
      <c r="E356" s="13"/>
      <c r="F356" s="13"/>
      <c r="G356" s="13"/>
      <c r="H356" s="13"/>
      <c r="I356" s="13"/>
      <c r="J356" s="17" t="s">
        <v>221</v>
      </c>
      <c r="K356" s="10">
        <f>SUM(J354:J355)</f>
        <v>11</v>
      </c>
      <c r="L356" s="14"/>
      <c r="M356" s="10">
        <f>ROUND(L356*K356,2)</f>
        <v>0</v>
      </c>
    </row>
    <row r="357" spans="1:13" ht="3" customHeight="1" x14ac:dyDescent="0.25">
      <c r="A357" s="18"/>
      <c r="B357" s="18"/>
      <c r="C357" s="18"/>
      <c r="D357" s="19"/>
      <c r="E357" s="18"/>
      <c r="F357" s="18"/>
      <c r="G357" s="18"/>
      <c r="H357" s="18"/>
      <c r="I357" s="18"/>
      <c r="J357" s="18"/>
      <c r="K357" s="18"/>
      <c r="L357" s="18"/>
      <c r="M357" s="18"/>
    </row>
    <row r="358" spans="1:13" x14ac:dyDescent="0.25">
      <c r="A358" s="17" t="s">
        <v>275</v>
      </c>
      <c r="B358" s="11" t="s">
        <v>21</v>
      </c>
      <c r="C358" s="11" t="s">
        <v>43</v>
      </c>
      <c r="D358" s="12" t="s">
        <v>276</v>
      </c>
      <c r="E358" s="13"/>
      <c r="F358" s="13"/>
      <c r="G358" s="13"/>
      <c r="H358" s="13"/>
      <c r="I358" s="13"/>
      <c r="J358" s="13"/>
      <c r="K358" s="15">
        <f>K362</f>
        <v>13</v>
      </c>
      <c r="L358" s="15">
        <f>L362</f>
        <v>0</v>
      </c>
      <c r="M358" s="15">
        <f>M362</f>
        <v>0</v>
      </c>
    </row>
    <row r="359" spans="1:13" ht="213.75" x14ac:dyDescent="0.25">
      <c r="A359" s="13"/>
      <c r="B359" s="13"/>
      <c r="C359" s="13"/>
      <c r="D359" s="16" t="s">
        <v>277</v>
      </c>
      <c r="E359" s="13"/>
      <c r="F359" s="13"/>
      <c r="G359" s="13"/>
      <c r="H359" s="13"/>
      <c r="I359" s="13"/>
      <c r="J359" s="13"/>
      <c r="K359" s="13"/>
      <c r="L359" s="13"/>
      <c r="M359" s="13"/>
    </row>
    <row r="360" spans="1:13" x14ac:dyDescent="0.25">
      <c r="A360" s="13"/>
      <c r="B360" s="13"/>
      <c r="C360" s="13"/>
      <c r="D360" s="16"/>
      <c r="E360" s="11" t="s">
        <v>101</v>
      </c>
      <c r="F360" s="13">
        <v>11</v>
      </c>
      <c r="G360" s="14"/>
      <c r="H360" s="14"/>
      <c r="I360" s="14"/>
      <c r="J360" s="15">
        <f>F360*(G360+ (G360= 0))*(H360+ (H360= 0))*(I360+ (I360= 0))</f>
        <v>11</v>
      </c>
      <c r="K360" s="13"/>
      <c r="L360" s="13"/>
      <c r="M360" s="13"/>
    </row>
    <row r="361" spans="1:13" x14ac:dyDescent="0.25">
      <c r="A361" s="13"/>
      <c r="B361" s="13"/>
      <c r="C361" s="13"/>
      <c r="D361" s="16"/>
      <c r="E361" s="11" t="s">
        <v>18</v>
      </c>
      <c r="F361" s="13">
        <v>2</v>
      </c>
      <c r="G361" s="14"/>
      <c r="H361" s="14"/>
      <c r="I361" s="14"/>
      <c r="J361" s="15">
        <f>F361*(G361+ (G361= 0))*(H361+ (H361= 0))*(I361+ (I361= 0))</f>
        <v>2</v>
      </c>
      <c r="K361" s="13"/>
      <c r="L361" s="13"/>
      <c r="M361" s="13"/>
    </row>
    <row r="362" spans="1:13" x14ac:dyDescent="0.25">
      <c r="A362" s="13"/>
      <c r="B362" s="13"/>
      <c r="C362" s="13"/>
      <c r="D362" s="16"/>
      <c r="E362" s="13"/>
      <c r="F362" s="13"/>
      <c r="G362" s="13"/>
      <c r="H362" s="13"/>
      <c r="I362" s="13"/>
      <c r="J362" s="17" t="s">
        <v>278</v>
      </c>
      <c r="K362" s="10">
        <f>SUM(J360:J361)</f>
        <v>13</v>
      </c>
      <c r="L362" s="14"/>
      <c r="M362" s="10">
        <f>ROUND(L362*K362,2)</f>
        <v>0</v>
      </c>
    </row>
    <row r="363" spans="1:13" ht="3" customHeight="1" x14ac:dyDescent="0.25">
      <c r="A363" s="18"/>
      <c r="B363" s="18"/>
      <c r="C363" s="18"/>
      <c r="D363" s="19"/>
      <c r="E363" s="18"/>
      <c r="F363" s="18"/>
      <c r="G363" s="18"/>
      <c r="H363" s="18"/>
      <c r="I363" s="18"/>
      <c r="J363" s="18"/>
      <c r="K363" s="18"/>
      <c r="L363" s="18"/>
      <c r="M363" s="18"/>
    </row>
    <row r="364" spans="1:13" x14ac:dyDescent="0.25">
      <c r="A364" s="17" t="s">
        <v>279</v>
      </c>
      <c r="B364" s="11" t="s">
        <v>21</v>
      </c>
      <c r="C364" s="11" t="s">
        <v>113</v>
      </c>
      <c r="D364" s="12" t="s">
        <v>280</v>
      </c>
      <c r="E364" s="13"/>
      <c r="F364" s="13"/>
      <c r="G364" s="13"/>
      <c r="H364" s="13"/>
      <c r="I364" s="13"/>
      <c r="J364" s="13"/>
      <c r="K364" s="15">
        <f>K368</f>
        <v>5</v>
      </c>
      <c r="L364" s="15">
        <f>L368</f>
        <v>0</v>
      </c>
      <c r="M364" s="15">
        <f>M368</f>
        <v>0</v>
      </c>
    </row>
    <row r="365" spans="1:13" ht="180" x14ac:dyDescent="0.25">
      <c r="A365" s="13"/>
      <c r="B365" s="13"/>
      <c r="C365" s="13"/>
      <c r="D365" s="16" t="s">
        <v>281</v>
      </c>
      <c r="E365" s="13"/>
      <c r="F365" s="13"/>
      <c r="G365" s="13"/>
      <c r="H365" s="13"/>
      <c r="I365" s="13"/>
      <c r="J365" s="13"/>
      <c r="K365" s="13"/>
      <c r="L365" s="13"/>
      <c r="M365" s="13"/>
    </row>
    <row r="366" spans="1:13" x14ac:dyDescent="0.25">
      <c r="A366" s="13"/>
      <c r="B366" s="13"/>
      <c r="C366" s="13"/>
      <c r="D366" s="16"/>
      <c r="E366" s="11" t="s">
        <v>282</v>
      </c>
      <c r="F366" s="13">
        <v>1</v>
      </c>
      <c r="G366" s="14">
        <v>3</v>
      </c>
      <c r="H366" s="14"/>
      <c r="I366" s="14"/>
      <c r="J366" s="15">
        <f>F366*(G366+ (G366= 0))*(H366+ (H366= 0))*(I366+ (I366= 0))</f>
        <v>3</v>
      </c>
      <c r="K366" s="13"/>
      <c r="L366" s="13"/>
      <c r="M366" s="13"/>
    </row>
    <row r="367" spans="1:13" x14ac:dyDescent="0.25">
      <c r="A367" s="13"/>
      <c r="B367" s="13"/>
      <c r="C367" s="13"/>
      <c r="D367" s="16"/>
      <c r="E367" s="11" t="s">
        <v>18</v>
      </c>
      <c r="F367" s="13">
        <v>2</v>
      </c>
      <c r="G367" s="14"/>
      <c r="H367" s="14"/>
      <c r="I367" s="14"/>
      <c r="J367" s="15">
        <f>F367*(G367+ (G367= 0))*(H367+ (H367= 0))*(I367+ (I367= 0))</f>
        <v>2</v>
      </c>
      <c r="K367" s="13"/>
      <c r="L367" s="13"/>
      <c r="M367" s="13"/>
    </row>
    <row r="368" spans="1:13" x14ac:dyDescent="0.25">
      <c r="A368" s="13"/>
      <c r="B368" s="13"/>
      <c r="C368" s="13"/>
      <c r="D368" s="16"/>
      <c r="E368" s="13"/>
      <c r="F368" s="13"/>
      <c r="G368" s="13"/>
      <c r="H368" s="13"/>
      <c r="I368" s="13"/>
      <c r="J368" s="17" t="s">
        <v>283</v>
      </c>
      <c r="K368" s="10">
        <f>SUM(J366:J367)</f>
        <v>5</v>
      </c>
      <c r="L368" s="14"/>
      <c r="M368" s="10">
        <f>ROUND(L368*K368,2)</f>
        <v>0</v>
      </c>
    </row>
    <row r="369" spans="1:13" ht="3" customHeight="1" x14ac:dyDescent="0.25">
      <c r="A369" s="18"/>
      <c r="B369" s="18"/>
      <c r="C369" s="18"/>
      <c r="D369" s="19"/>
      <c r="E369" s="18"/>
      <c r="F369" s="18"/>
      <c r="G369" s="18"/>
      <c r="H369" s="18"/>
      <c r="I369" s="18"/>
      <c r="J369" s="18"/>
      <c r="K369" s="18"/>
      <c r="L369" s="18"/>
      <c r="M369" s="18"/>
    </row>
    <row r="370" spans="1:13" x14ac:dyDescent="0.25">
      <c r="A370" s="17" t="s">
        <v>284</v>
      </c>
      <c r="B370" s="11" t="s">
        <v>21</v>
      </c>
      <c r="C370" s="11" t="s">
        <v>43</v>
      </c>
      <c r="D370" s="12" t="s">
        <v>285</v>
      </c>
      <c r="E370" s="13"/>
      <c r="F370" s="13"/>
      <c r="G370" s="13"/>
      <c r="H370" s="13"/>
      <c r="I370" s="13"/>
      <c r="J370" s="13"/>
      <c r="K370" s="15">
        <f>K373</f>
        <v>5</v>
      </c>
      <c r="L370" s="15">
        <f>L373</f>
        <v>0</v>
      </c>
      <c r="M370" s="15">
        <f>M373</f>
        <v>0</v>
      </c>
    </row>
    <row r="371" spans="1:13" ht="236.25" x14ac:dyDescent="0.25">
      <c r="A371" s="13"/>
      <c r="B371" s="13"/>
      <c r="C371" s="13"/>
      <c r="D371" s="16" t="s">
        <v>286</v>
      </c>
      <c r="E371" s="13"/>
      <c r="F371" s="13"/>
      <c r="G371" s="13"/>
      <c r="H371" s="13"/>
      <c r="I371" s="13"/>
      <c r="J371" s="13"/>
      <c r="K371" s="13"/>
      <c r="L371" s="13"/>
      <c r="M371" s="13"/>
    </row>
    <row r="372" spans="1:13" x14ac:dyDescent="0.25">
      <c r="A372" s="13"/>
      <c r="B372" s="13"/>
      <c r="C372" s="13"/>
      <c r="D372" s="16"/>
      <c r="E372" s="11" t="s">
        <v>287</v>
      </c>
      <c r="F372" s="13">
        <v>5</v>
      </c>
      <c r="G372" s="14"/>
      <c r="H372" s="14"/>
      <c r="I372" s="14"/>
      <c r="J372" s="15">
        <f>F372*(G372+ (G372= 0))*(H372+ (H372= 0))*(I372+ (I372= 0))</f>
        <v>5</v>
      </c>
      <c r="K372" s="13"/>
      <c r="L372" s="13"/>
      <c r="M372" s="13"/>
    </row>
    <row r="373" spans="1:13" x14ac:dyDescent="0.25">
      <c r="A373" s="13"/>
      <c r="B373" s="13"/>
      <c r="C373" s="13"/>
      <c r="D373" s="16"/>
      <c r="E373" s="13"/>
      <c r="F373" s="13"/>
      <c r="G373" s="13"/>
      <c r="H373" s="13"/>
      <c r="I373" s="13"/>
      <c r="J373" s="17" t="s">
        <v>288</v>
      </c>
      <c r="K373" s="10">
        <f>SUM(J372:J372)</f>
        <v>5</v>
      </c>
      <c r="L373" s="14"/>
      <c r="M373" s="10">
        <f>ROUND(L373*K373,2)</f>
        <v>0</v>
      </c>
    </row>
    <row r="374" spans="1:13" ht="3" customHeight="1" x14ac:dyDescent="0.25">
      <c r="A374" s="18"/>
      <c r="B374" s="18"/>
      <c r="C374" s="18"/>
      <c r="D374" s="19"/>
      <c r="E374" s="18"/>
      <c r="F374" s="18"/>
      <c r="G374" s="18"/>
      <c r="H374" s="18"/>
      <c r="I374" s="18"/>
      <c r="J374" s="18"/>
      <c r="K374" s="18"/>
      <c r="L374" s="18"/>
      <c r="M374" s="18"/>
    </row>
    <row r="375" spans="1:13" x14ac:dyDescent="0.25">
      <c r="A375" s="17" t="s">
        <v>289</v>
      </c>
      <c r="B375" s="11" t="s">
        <v>21</v>
      </c>
      <c r="C375" s="11" t="s">
        <v>43</v>
      </c>
      <c r="D375" s="12" t="s">
        <v>290</v>
      </c>
      <c r="E375" s="13"/>
      <c r="F375" s="13"/>
      <c r="G375" s="13"/>
      <c r="H375" s="13"/>
      <c r="I375" s="13"/>
      <c r="J375" s="13"/>
      <c r="K375" s="15">
        <f>K378</f>
        <v>21</v>
      </c>
      <c r="L375" s="15">
        <f>L378</f>
        <v>0</v>
      </c>
      <c r="M375" s="15">
        <f>M378</f>
        <v>0</v>
      </c>
    </row>
    <row r="376" spans="1:13" ht="225" x14ac:dyDescent="0.25">
      <c r="A376" s="13"/>
      <c r="B376" s="13"/>
      <c r="C376" s="13"/>
      <c r="D376" s="16" t="s">
        <v>187</v>
      </c>
      <c r="E376" s="13"/>
      <c r="F376" s="13"/>
      <c r="G376" s="13"/>
      <c r="H376" s="13"/>
      <c r="I376" s="13"/>
      <c r="J376" s="13"/>
      <c r="K376" s="13"/>
      <c r="L376" s="13"/>
      <c r="M376" s="13"/>
    </row>
    <row r="377" spans="1:13" x14ac:dyDescent="0.25">
      <c r="A377" s="13"/>
      <c r="B377" s="13"/>
      <c r="C377" s="13"/>
      <c r="D377" s="16"/>
      <c r="E377" s="11" t="s">
        <v>188</v>
      </c>
      <c r="F377" s="13">
        <v>21</v>
      </c>
      <c r="G377" s="14"/>
      <c r="H377" s="14"/>
      <c r="I377" s="14"/>
      <c r="J377" s="15">
        <f>F377*(G377+ (G377= 0))*(H377+ (H377= 0))*(I377+ (I377= 0))</f>
        <v>21</v>
      </c>
      <c r="K377" s="13"/>
      <c r="L377" s="13"/>
      <c r="M377" s="13"/>
    </row>
    <row r="378" spans="1:13" x14ac:dyDescent="0.25">
      <c r="A378" s="13"/>
      <c r="B378" s="13"/>
      <c r="C378" s="13"/>
      <c r="D378" s="16"/>
      <c r="E378" s="13"/>
      <c r="F378" s="13"/>
      <c r="G378" s="13"/>
      <c r="H378" s="13"/>
      <c r="I378" s="13"/>
      <c r="J378" s="17" t="s">
        <v>291</v>
      </c>
      <c r="K378" s="10">
        <f>SUM(J377:J377)</f>
        <v>21</v>
      </c>
      <c r="L378" s="14"/>
      <c r="M378" s="10">
        <f>ROUND(L378*K378,2)</f>
        <v>0</v>
      </c>
    </row>
    <row r="379" spans="1:13" ht="3" customHeight="1" x14ac:dyDescent="0.25">
      <c r="A379" s="18"/>
      <c r="B379" s="18"/>
      <c r="C379" s="18"/>
      <c r="D379" s="19"/>
      <c r="E379" s="18"/>
      <c r="F379" s="18"/>
      <c r="G379" s="18"/>
      <c r="H379" s="18"/>
      <c r="I379" s="18"/>
      <c r="J379" s="18"/>
      <c r="K379" s="18"/>
      <c r="L379" s="18"/>
      <c r="M379" s="18"/>
    </row>
    <row r="380" spans="1:13" x14ac:dyDescent="0.25">
      <c r="A380" s="17" t="s">
        <v>292</v>
      </c>
      <c r="B380" s="11" t="s">
        <v>21</v>
      </c>
      <c r="C380" s="11" t="s">
        <v>43</v>
      </c>
      <c r="D380" s="12" t="s">
        <v>293</v>
      </c>
      <c r="E380" s="13"/>
      <c r="F380" s="13"/>
      <c r="G380" s="13"/>
      <c r="H380" s="13"/>
      <c r="I380" s="13"/>
      <c r="J380" s="13"/>
      <c r="K380" s="15">
        <f>K384</f>
        <v>5</v>
      </c>
      <c r="L380" s="15">
        <f>L384</f>
        <v>0</v>
      </c>
      <c r="M380" s="15">
        <f>M384</f>
        <v>0</v>
      </c>
    </row>
    <row r="381" spans="1:13" ht="225" x14ac:dyDescent="0.25">
      <c r="A381" s="13"/>
      <c r="B381" s="13"/>
      <c r="C381" s="13"/>
      <c r="D381" s="16" t="s">
        <v>294</v>
      </c>
      <c r="E381" s="13"/>
      <c r="F381" s="13"/>
      <c r="G381" s="13"/>
      <c r="H381" s="13"/>
      <c r="I381" s="13"/>
      <c r="J381" s="13"/>
      <c r="K381" s="13"/>
      <c r="L381" s="13"/>
      <c r="M381" s="13"/>
    </row>
    <row r="382" spans="1:13" x14ac:dyDescent="0.25">
      <c r="A382" s="13"/>
      <c r="B382" s="13"/>
      <c r="C382" s="13"/>
      <c r="D382" s="16"/>
      <c r="E382" s="11" t="s">
        <v>233</v>
      </c>
      <c r="F382" s="13"/>
      <c r="G382" s="14"/>
      <c r="H382" s="14"/>
      <c r="I382" s="14"/>
      <c r="J382" s="15">
        <f>F382*(G382+ (G382= 0))*(H382+ (H382= 0))*(I382+ (I382= 0))</f>
        <v>0</v>
      </c>
      <c r="K382" s="13"/>
      <c r="L382" s="13"/>
      <c r="M382" s="13"/>
    </row>
    <row r="383" spans="1:13" x14ac:dyDescent="0.25">
      <c r="A383" s="13"/>
      <c r="B383" s="13"/>
      <c r="C383" s="13"/>
      <c r="D383" s="16"/>
      <c r="E383" s="11" t="s">
        <v>295</v>
      </c>
      <c r="F383" s="13">
        <v>5</v>
      </c>
      <c r="G383" s="14"/>
      <c r="H383" s="14"/>
      <c r="I383" s="14"/>
      <c r="J383" s="15">
        <f>F383*(G383+ (G383= 0))*(H383+ (H383= 0))*(I383+ (I383= 0))</f>
        <v>5</v>
      </c>
      <c r="K383" s="13"/>
      <c r="L383" s="13"/>
      <c r="M383" s="13"/>
    </row>
    <row r="384" spans="1:13" x14ac:dyDescent="0.25">
      <c r="A384" s="13"/>
      <c r="B384" s="13"/>
      <c r="C384" s="13"/>
      <c r="D384" s="16"/>
      <c r="E384" s="13"/>
      <c r="F384" s="13"/>
      <c r="G384" s="13"/>
      <c r="H384" s="13"/>
      <c r="I384" s="13"/>
      <c r="J384" s="17" t="s">
        <v>296</v>
      </c>
      <c r="K384" s="10">
        <f>SUM(J382:J383)</f>
        <v>5</v>
      </c>
      <c r="L384" s="14"/>
      <c r="M384" s="10">
        <f>ROUND(L384*K384,2)</f>
        <v>0</v>
      </c>
    </row>
    <row r="385" spans="1:13" ht="3" customHeight="1" x14ac:dyDescent="0.25">
      <c r="A385" s="18"/>
      <c r="B385" s="18"/>
      <c r="C385" s="18"/>
      <c r="D385" s="19"/>
      <c r="E385" s="18"/>
      <c r="F385" s="18"/>
      <c r="G385" s="18"/>
      <c r="H385" s="18"/>
      <c r="I385" s="18"/>
      <c r="J385" s="18"/>
      <c r="K385" s="18"/>
      <c r="L385" s="18"/>
      <c r="M385" s="18"/>
    </row>
    <row r="386" spans="1:13" x14ac:dyDescent="0.25">
      <c r="A386" s="17" t="s">
        <v>230</v>
      </c>
      <c r="B386" s="11" t="s">
        <v>21</v>
      </c>
      <c r="C386" s="11" t="s">
        <v>43</v>
      </c>
      <c r="D386" s="12" t="s">
        <v>231</v>
      </c>
      <c r="E386" s="13"/>
      <c r="F386" s="13"/>
      <c r="G386" s="13"/>
      <c r="H386" s="13"/>
      <c r="I386" s="13"/>
      <c r="J386" s="13"/>
      <c r="K386" s="15">
        <f>K389</f>
        <v>23</v>
      </c>
      <c r="L386" s="15">
        <f>L389</f>
        <v>0</v>
      </c>
      <c r="M386" s="15">
        <f>M389</f>
        <v>0</v>
      </c>
    </row>
    <row r="387" spans="1:13" ht="101.25" x14ac:dyDescent="0.25">
      <c r="A387" s="13"/>
      <c r="B387" s="13"/>
      <c r="C387" s="13"/>
      <c r="D387" s="16" t="s">
        <v>232</v>
      </c>
      <c r="E387" s="13"/>
      <c r="F387" s="13"/>
      <c r="G387" s="13"/>
      <c r="H387" s="13"/>
      <c r="I387" s="13"/>
      <c r="J387" s="13"/>
      <c r="K387" s="13"/>
      <c r="L387" s="13"/>
      <c r="M387" s="13"/>
    </row>
    <row r="388" spans="1:13" x14ac:dyDescent="0.25">
      <c r="A388" s="13"/>
      <c r="B388" s="13"/>
      <c r="C388" s="13"/>
      <c r="D388" s="16"/>
      <c r="E388" s="11" t="s">
        <v>297</v>
      </c>
      <c r="F388" s="13">
        <v>23</v>
      </c>
      <c r="G388" s="14"/>
      <c r="H388" s="14"/>
      <c r="I388" s="14"/>
      <c r="J388" s="15">
        <f>F388*(G388+ (G388= 0))*(H388+ (H388= 0))*(I388+ (I388= 0))</f>
        <v>23</v>
      </c>
      <c r="K388" s="13"/>
      <c r="L388" s="13"/>
      <c r="M388" s="13"/>
    </row>
    <row r="389" spans="1:13" x14ac:dyDescent="0.25">
      <c r="A389" s="13"/>
      <c r="B389" s="13"/>
      <c r="C389" s="13"/>
      <c r="D389" s="16"/>
      <c r="E389" s="13"/>
      <c r="F389" s="13"/>
      <c r="G389" s="13"/>
      <c r="H389" s="13"/>
      <c r="I389" s="13"/>
      <c r="J389" s="17" t="s">
        <v>235</v>
      </c>
      <c r="K389" s="10">
        <f>SUM(J388:J388)</f>
        <v>23</v>
      </c>
      <c r="L389" s="14"/>
      <c r="M389" s="10">
        <f>ROUND(L389*K389,2)</f>
        <v>0</v>
      </c>
    </row>
    <row r="390" spans="1:13" ht="3" customHeight="1" x14ac:dyDescent="0.25">
      <c r="A390" s="18"/>
      <c r="B390" s="18"/>
      <c r="C390" s="18"/>
      <c r="D390" s="19"/>
      <c r="E390" s="18"/>
      <c r="F390" s="18"/>
      <c r="G390" s="18"/>
      <c r="H390" s="18"/>
      <c r="I390" s="18"/>
      <c r="J390" s="18"/>
      <c r="K390" s="18"/>
      <c r="L390" s="18"/>
      <c r="M390" s="18"/>
    </row>
    <row r="391" spans="1:13" x14ac:dyDescent="0.25">
      <c r="A391" s="17" t="s">
        <v>236</v>
      </c>
      <c r="B391" s="11" t="s">
        <v>21</v>
      </c>
      <c r="C391" s="11" t="s">
        <v>43</v>
      </c>
      <c r="D391" s="12" t="s">
        <v>237</v>
      </c>
      <c r="E391" s="13"/>
      <c r="F391" s="13"/>
      <c r="G391" s="13"/>
      <c r="H391" s="13"/>
      <c r="I391" s="13"/>
      <c r="J391" s="13"/>
      <c r="K391" s="15">
        <f>K394</f>
        <v>5</v>
      </c>
      <c r="L391" s="15">
        <f>L394</f>
        <v>0</v>
      </c>
      <c r="M391" s="15">
        <f>M394</f>
        <v>0</v>
      </c>
    </row>
    <row r="392" spans="1:13" ht="123.75" x14ac:dyDescent="0.25">
      <c r="A392" s="13"/>
      <c r="B392" s="13"/>
      <c r="C392" s="13"/>
      <c r="D392" s="16" t="s">
        <v>238</v>
      </c>
      <c r="E392" s="13"/>
      <c r="F392" s="13"/>
      <c r="G392" s="13"/>
      <c r="H392" s="13"/>
      <c r="I392" s="13"/>
      <c r="J392" s="13"/>
      <c r="K392" s="13"/>
      <c r="L392" s="13"/>
      <c r="M392" s="13"/>
    </row>
    <row r="393" spans="1:13" x14ac:dyDescent="0.25">
      <c r="A393" s="13"/>
      <c r="B393" s="13"/>
      <c r="C393" s="13"/>
      <c r="D393" s="16"/>
      <c r="E393" s="11" t="s">
        <v>18</v>
      </c>
      <c r="F393" s="13">
        <v>5</v>
      </c>
      <c r="G393" s="14"/>
      <c r="H393" s="14"/>
      <c r="I393" s="14"/>
      <c r="J393" s="15">
        <f>F393*(G393+ (G393= 0))*(H393+ (H393= 0))*(I393+ (I393= 0))</f>
        <v>5</v>
      </c>
      <c r="K393" s="13"/>
      <c r="L393" s="13"/>
      <c r="M393" s="13"/>
    </row>
    <row r="394" spans="1:13" x14ac:dyDescent="0.25">
      <c r="A394" s="13"/>
      <c r="B394" s="13"/>
      <c r="C394" s="13"/>
      <c r="D394" s="16"/>
      <c r="E394" s="13"/>
      <c r="F394" s="13"/>
      <c r="G394" s="13"/>
      <c r="H394" s="13"/>
      <c r="I394" s="13"/>
      <c r="J394" s="17" t="s">
        <v>239</v>
      </c>
      <c r="K394" s="10">
        <f>SUM(J393:J393)</f>
        <v>5</v>
      </c>
      <c r="L394" s="14"/>
      <c r="M394" s="10">
        <f>ROUND(L394*K394,2)</f>
        <v>0</v>
      </c>
    </row>
    <row r="395" spans="1:13" ht="3" customHeight="1" x14ac:dyDescent="0.25">
      <c r="A395" s="18"/>
      <c r="B395" s="18"/>
      <c r="C395" s="18"/>
      <c r="D395" s="19"/>
      <c r="E395" s="18"/>
      <c r="F395" s="18"/>
      <c r="G395" s="18"/>
      <c r="H395" s="18"/>
      <c r="I395" s="18"/>
      <c r="J395" s="18"/>
      <c r="K395" s="18"/>
      <c r="L395" s="18"/>
      <c r="M395" s="18"/>
    </row>
    <row r="396" spans="1:13" x14ac:dyDescent="0.25">
      <c r="A396" s="17" t="s">
        <v>298</v>
      </c>
      <c r="B396" s="11" t="s">
        <v>21</v>
      </c>
      <c r="C396" s="11" t="s">
        <v>43</v>
      </c>
      <c r="D396" s="12" t="s">
        <v>299</v>
      </c>
      <c r="E396" s="13"/>
      <c r="F396" s="13"/>
      <c r="G396" s="13"/>
      <c r="H396" s="13"/>
      <c r="I396" s="13"/>
      <c r="J396" s="13"/>
      <c r="K396" s="15">
        <f>K399</f>
        <v>5</v>
      </c>
      <c r="L396" s="15">
        <f>L399</f>
        <v>0</v>
      </c>
      <c r="M396" s="15">
        <f>M399</f>
        <v>0</v>
      </c>
    </row>
    <row r="397" spans="1:13" ht="123.75" x14ac:dyDescent="0.25">
      <c r="A397" s="13"/>
      <c r="B397" s="13"/>
      <c r="C397" s="13"/>
      <c r="D397" s="16" t="s">
        <v>300</v>
      </c>
      <c r="E397" s="13"/>
      <c r="F397" s="13"/>
      <c r="G397" s="13"/>
      <c r="H397" s="13"/>
      <c r="I397" s="13"/>
      <c r="J397" s="13"/>
      <c r="K397" s="13"/>
      <c r="L397" s="13"/>
      <c r="M397" s="13"/>
    </row>
    <row r="398" spans="1:13" x14ac:dyDescent="0.25">
      <c r="A398" s="13"/>
      <c r="B398" s="13"/>
      <c r="C398" s="13"/>
      <c r="D398" s="16"/>
      <c r="E398" s="11" t="s">
        <v>18</v>
      </c>
      <c r="F398" s="13">
        <v>5</v>
      </c>
      <c r="G398" s="14"/>
      <c r="H398" s="14"/>
      <c r="I398" s="14"/>
      <c r="J398" s="15">
        <f>F398*(G398+ (G398= 0))*(H398+ (H398= 0))*(I398+ (I398= 0))</f>
        <v>5</v>
      </c>
      <c r="K398" s="13"/>
      <c r="L398" s="13"/>
      <c r="M398" s="13"/>
    </row>
    <row r="399" spans="1:13" x14ac:dyDescent="0.25">
      <c r="A399" s="13"/>
      <c r="B399" s="13"/>
      <c r="C399" s="13"/>
      <c r="D399" s="16"/>
      <c r="E399" s="13"/>
      <c r="F399" s="13"/>
      <c r="G399" s="13"/>
      <c r="H399" s="13"/>
      <c r="I399" s="13"/>
      <c r="J399" s="17" t="s">
        <v>301</v>
      </c>
      <c r="K399" s="10">
        <f>SUM(J398:J398)</f>
        <v>5</v>
      </c>
      <c r="L399" s="14"/>
      <c r="M399" s="10">
        <f>ROUND(L399*K399,2)</f>
        <v>0</v>
      </c>
    </row>
    <row r="400" spans="1:13" ht="3" customHeight="1" x14ac:dyDescent="0.25">
      <c r="A400" s="18"/>
      <c r="B400" s="18"/>
      <c r="C400" s="18"/>
      <c r="D400" s="19"/>
      <c r="E400" s="18"/>
      <c r="F400" s="18"/>
      <c r="G400" s="18"/>
      <c r="H400" s="18"/>
      <c r="I400" s="18"/>
      <c r="J400" s="18"/>
      <c r="K400" s="18"/>
      <c r="L400" s="18"/>
      <c r="M400" s="18"/>
    </row>
    <row r="401" spans="1:13" x14ac:dyDescent="0.25">
      <c r="A401" s="17" t="s">
        <v>302</v>
      </c>
      <c r="B401" s="11" t="s">
        <v>21</v>
      </c>
      <c r="C401" s="11" t="s">
        <v>43</v>
      </c>
      <c r="D401" s="12" t="s">
        <v>303</v>
      </c>
      <c r="E401" s="13"/>
      <c r="F401" s="13"/>
      <c r="G401" s="13"/>
      <c r="H401" s="13"/>
      <c r="I401" s="13"/>
      <c r="J401" s="13"/>
      <c r="K401" s="15">
        <f>K404</f>
        <v>5</v>
      </c>
      <c r="L401" s="15">
        <f>L404</f>
        <v>0</v>
      </c>
      <c r="M401" s="15">
        <f>M404</f>
        <v>0</v>
      </c>
    </row>
    <row r="402" spans="1:13" ht="123.75" x14ac:dyDescent="0.25">
      <c r="A402" s="13"/>
      <c r="B402" s="13"/>
      <c r="C402" s="13"/>
      <c r="D402" s="16" t="s">
        <v>304</v>
      </c>
      <c r="E402" s="13"/>
      <c r="F402" s="13"/>
      <c r="G402" s="13"/>
      <c r="H402" s="13"/>
      <c r="I402" s="13"/>
      <c r="J402" s="13"/>
      <c r="K402" s="13"/>
      <c r="L402" s="13"/>
      <c r="M402" s="13"/>
    </row>
    <row r="403" spans="1:13" x14ac:dyDescent="0.25">
      <c r="A403" s="13"/>
      <c r="B403" s="13"/>
      <c r="C403" s="13"/>
      <c r="D403" s="16"/>
      <c r="E403" s="11" t="s">
        <v>18</v>
      </c>
      <c r="F403" s="13">
        <v>5</v>
      </c>
      <c r="G403" s="14"/>
      <c r="H403" s="14"/>
      <c r="I403" s="14"/>
      <c r="J403" s="15">
        <f>F403*(G403+ (G403= 0))*(H403+ (H403= 0))*(I403+ (I403= 0))</f>
        <v>5</v>
      </c>
      <c r="K403" s="13"/>
      <c r="L403" s="13"/>
      <c r="M403" s="13"/>
    </row>
    <row r="404" spans="1:13" x14ac:dyDescent="0.25">
      <c r="A404" s="13"/>
      <c r="B404" s="13"/>
      <c r="C404" s="13"/>
      <c r="D404" s="16"/>
      <c r="E404" s="13"/>
      <c r="F404" s="13"/>
      <c r="G404" s="13"/>
      <c r="H404" s="13"/>
      <c r="I404" s="13"/>
      <c r="J404" s="17" t="s">
        <v>305</v>
      </c>
      <c r="K404" s="10">
        <f>SUM(J403:J403)</f>
        <v>5</v>
      </c>
      <c r="L404" s="14"/>
      <c r="M404" s="10">
        <f>ROUND(L404*K404,2)</f>
        <v>0</v>
      </c>
    </row>
    <row r="405" spans="1:13" ht="3" customHeight="1" x14ac:dyDescent="0.25">
      <c r="A405" s="18"/>
      <c r="B405" s="18"/>
      <c r="C405" s="18"/>
      <c r="D405" s="19"/>
      <c r="E405" s="18"/>
      <c r="F405" s="18"/>
      <c r="G405" s="18"/>
      <c r="H405" s="18"/>
      <c r="I405" s="18"/>
      <c r="J405" s="18"/>
      <c r="K405" s="18"/>
      <c r="L405" s="18"/>
      <c r="M405" s="18"/>
    </row>
    <row r="406" spans="1:13" x14ac:dyDescent="0.25">
      <c r="A406" s="17" t="s">
        <v>148</v>
      </c>
      <c r="B406" s="11" t="s">
        <v>21</v>
      </c>
      <c r="C406" s="11" t="s">
        <v>132</v>
      </c>
      <c r="D406" s="12" t="s">
        <v>149</v>
      </c>
      <c r="E406" s="13"/>
      <c r="F406" s="13"/>
      <c r="G406" s="13"/>
      <c r="H406" s="13"/>
      <c r="I406" s="13"/>
      <c r="J406" s="13"/>
      <c r="K406" s="15">
        <f>K409</f>
        <v>25</v>
      </c>
      <c r="L406" s="15">
        <f>L409</f>
        <v>0</v>
      </c>
      <c r="M406" s="15">
        <f>M409</f>
        <v>0</v>
      </c>
    </row>
    <row r="407" spans="1:13" ht="213.75" x14ac:dyDescent="0.25">
      <c r="A407" s="13"/>
      <c r="B407" s="13"/>
      <c r="C407" s="13"/>
      <c r="D407" s="16" t="s">
        <v>150</v>
      </c>
      <c r="E407" s="13"/>
      <c r="F407" s="13"/>
      <c r="G407" s="13"/>
      <c r="H407" s="13"/>
      <c r="I407" s="13"/>
      <c r="J407" s="13"/>
      <c r="K407" s="13"/>
      <c r="L407" s="13"/>
      <c r="M407" s="13"/>
    </row>
    <row r="408" spans="1:13" x14ac:dyDescent="0.25">
      <c r="A408" s="13"/>
      <c r="B408" s="13"/>
      <c r="C408" s="13"/>
      <c r="D408" s="16"/>
      <c r="E408" s="11" t="s">
        <v>240</v>
      </c>
      <c r="F408" s="13">
        <v>25</v>
      </c>
      <c r="G408" s="14"/>
      <c r="H408" s="14"/>
      <c r="I408" s="14"/>
      <c r="J408" s="15">
        <f>F408*(G408+ (G408= 0))*(H408+ (H408= 0))*(I408+ (I408= 0))</f>
        <v>25</v>
      </c>
      <c r="K408" s="13"/>
      <c r="L408" s="13"/>
      <c r="M408" s="13"/>
    </row>
    <row r="409" spans="1:13" x14ac:dyDescent="0.25">
      <c r="A409" s="13"/>
      <c r="B409" s="13"/>
      <c r="C409" s="13"/>
      <c r="D409" s="16"/>
      <c r="E409" s="13"/>
      <c r="F409" s="13"/>
      <c r="G409" s="13"/>
      <c r="H409" s="13"/>
      <c r="I409" s="13"/>
      <c r="J409" s="17" t="s">
        <v>152</v>
      </c>
      <c r="K409" s="10">
        <f>SUM(J408:J408)</f>
        <v>25</v>
      </c>
      <c r="L409" s="14"/>
      <c r="M409" s="10">
        <f>ROUND(L409*K409,2)</f>
        <v>0</v>
      </c>
    </row>
    <row r="410" spans="1:13" ht="3" customHeight="1" x14ac:dyDescent="0.25">
      <c r="A410" s="18"/>
      <c r="B410" s="18"/>
      <c r="C410" s="18"/>
      <c r="D410" s="19"/>
      <c r="E410" s="18"/>
      <c r="F410" s="18"/>
      <c r="G410" s="18"/>
      <c r="H410" s="18"/>
      <c r="I410" s="18"/>
      <c r="J410" s="18"/>
      <c r="K410" s="18"/>
      <c r="L410" s="18"/>
      <c r="M410" s="18"/>
    </row>
    <row r="411" spans="1:13" x14ac:dyDescent="0.25">
      <c r="A411" s="13"/>
      <c r="B411" s="13"/>
      <c r="C411" s="13"/>
      <c r="D411" s="16"/>
      <c r="E411" s="13"/>
      <c r="F411" s="13"/>
      <c r="G411" s="13"/>
      <c r="H411" s="13"/>
      <c r="I411" s="13"/>
      <c r="J411" s="17" t="s">
        <v>306</v>
      </c>
      <c r="K411" s="20">
        <v>1</v>
      </c>
      <c r="L411" s="10">
        <f>M267+M283+M294+M301+M307+M312+M317+M326+M332+M338+M344+M350+M356+M362+M368+M373+M378+M384+M389+M394+M399+M404+M409</f>
        <v>0</v>
      </c>
      <c r="M411" s="10">
        <f>ROUND(L411*K411,2)</f>
        <v>0</v>
      </c>
    </row>
    <row r="412" spans="1:13" ht="3" customHeight="1" x14ac:dyDescent="0.25">
      <c r="A412" s="18"/>
      <c r="B412" s="18"/>
      <c r="C412" s="18"/>
      <c r="D412" s="19"/>
      <c r="E412" s="18"/>
      <c r="F412" s="18"/>
      <c r="G412" s="18"/>
      <c r="H412" s="18"/>
      <c r="I412" s="18"/>
      <c r="J412" s="18"/>
      <c r="K412" s="18"/>
      <c r="L412" s="18"/>
      <c r="M412" s="18"/>
    </row>
    <row r="413" spans="1:13" x14ac:dyDescent="0.25">
      <c r="A413" s="6" t="s">
        <v>307</v>
      </c>
      <c r="B413" s="6" t="s">
        <v>17</v>
      </c>
      <c r="C413" s="6" t="s">
        <v>18</v>
      </c>
      <c r="D413" s="7" t="s">
        <v>308</v>
      </c>
      <c r="E413" s="8"/>
      <c r="F413" s="8"/>
      <c r="G413" s="8"/>
      <c r="H413" s="8"/>
      <c r="I413" s="8"/>
      <c r="J413" s="8"/>
      <c r="K413" s="9">
        <f>K551</f>
        <v>1</v>
      </c>
      <c r="L413" s="10">
        <f>L551</f>
        <v>0</v>
      </c>
      <c r="M413" s="10">
        <f>M551</f>
        <v>0</v>
      </c>
    </row>
    <row r="414" spans="1:13" x14ac:dyDescent="0.25">
      <c r="A414" s="17" t="s">
        <v>157</v>
      </c>
      <c r="B414" s="11" t="s">
        <v>21</v>
      </c>
      <c r="C414" s="11" t="s">
        <v>132</v>
      </c>
      <c r="D414" s="12" t="s">
        <v>158</v>
      </c>
      <c r="E414" s="13"/>
      <c r="F414" s="13"/>
      <c r="G414" s="13"/>
      <c r="H414" s="13"/>
      <c r="I414" s="13"/>
      <c r="J414" s="13"/>
      <c r="K414" s="15">
        <f>K423</f>
        <v>427.9</v>
      </c>
      <c r="L414" s="15">
        <f>L423</f>
        <v>0</v>
      </c>
      <c r="M414" s="15">
        <f>M423</f>
        <v>0</v>
      </c>
    </row>
    <row r="415" spans="1:13" ht="225" x14ac:dyDescent="0.25">
      <c r="A415" s="13"/>
      <c r="B415" s="13"/>
      <c r="C415" s="13"/>
      <c r="D415" s="16" t="s">
        <v>159</v>
      </c>
      <c r="E415" s="13"/>
      <c r="F415" s="13"/>
      <c r="G415" s="13"/>
      <c r="H415" s="13"/>
      <c r="I415" s="13"/>
      <c r="J415" s="13"/>
      <c r="K415" s="13"/>
      <c r="L415" s="13"/>
      <c r="M415" s="13"/>
    </row>
    <row r="416" spans="1:13" x14ac:dyDescent="0.25">
      <c r="A416" s="13"/>
      <c r="B416" s="13"/>
      <c r="C416" s="13"/>
      <c r="D416" s="16"/>
      <c r="E416" s="11" t="s">
        <v>309</v>
      </c>
      <c r="F416" s="13"/>
      <c r="G416" s="14"/>
      <c r="H416" s="14"/>
      <c r="I416" s="14"/>
      <c r="J416" s="15">
        <f>F416*(G416+ (G416= 0))*(H416+ (H416= 0))*(I416+ (I416= 0))</f>
        <v>0</v>
      </c>
      <c r="K416" s="13"/>
      <c r="L416" s="13"/>
      <c r="M416" s="13"/>
    </row>
    <row r="417" spans="1:13" x14ac:dyDescent="0.25">
      <c r="A417" s="13"/>
      <c r="B417" s="13"/>
      <c r="C417" s="13"/>
      <c r="D417" s="16"/>
      <c r="E417" s="11" t="s">
        <v>310</v>
      </c>
      <c r="F417" s="13">
        <v>1</v>
      </c>
      <c r="G417" s="14">
        <v>168</v>
      </c>
      <c r="H417" s="14">
        <v>0.8</v>
      </c>
      <c r="I417" s="14">
        <v>1.45</v>
      </c>
      <c r="J417" s="15">
        <f>F417*(G417+ (G417= 0))*(H417+ (H417= 0))*(I417+ (I417= 0))</f>
        <v>194.88</v>
      </c>
      <c r="K417" s="13"/>
      <c r="L417" s="13"/>
      <c r="M417" s="13"/>
    </row>
    <row r="418" spans="1:13" x14ac:dyDescent="0.25">
      <c r="A418" s="13"/>
      <c r="B418" s="13"/>
      <c r="C418" s="13"/>
      <c r="D418" s="16"/>
      <c r="E418" s="11" t="s">
        <v>311</v>
      </c>
      <c r="F418" s="13">
        <v>1</v>
      </c>
      <c r="G418" s="14">
        <v>67</v>
      </c>
      <c r="H418" s="14">
        <v>0.8</v>
      </c>
      <c r="I418" s="14">
        <v>1.45</v>
      </c>
      <c r="J418" s="15">
        <f>F418*(G418+ (G418= 0))*(H418+ (H418= 0))*(I418+ (I418= 0))</f>
        <v>77.72</v>
      </c>
      <c r="K418" s="13"/>
      <c r="L418" s="13"/>
      <c r="M418" s="13"/>
    </row>
    <row r="419" spans="1:13" x14ac:dyDescent="0.25">
      <c r="A419" s="13"/>
      <c r="B419" s="13"/>
      <c r="C419" s="13"/>
      <c r="D419" s="16"/>
      <c r="E419" s="11" t="s">
        <v>312</v>
      </c>
      <c r="F419" s="13">
        <v>1</v>
      </c>
      <c r="G419" s="14">
        <v>7</v>
      </c>
      <c r="H419" s="14">
        <v>1</v>
      </c>
      <c r="I419" s="14">
        <v>1</v>
      </c>
      <c r="J419" s="15">
        <f>F419*(G419+ (G419= 0))*(H419+ (H419= 0))*(I419+ (I419= 0))</f>
        <v>7</v>
      </c>
      <c r="K419" s="13"/>
      <c r="L419" s="13"/>
      <c r="M419" s="13"/>
    </row>
    <row r="420" spans="1:13" x14ac:dyDescent="0.25">
      <c r="A420" s="13"/>
      <c r="B420" s="13"/>
      <c r="C420" s="13"/>
      <c r="D420" s="16"/>
      <c r="E420" s="11" t="s">
        <v>313</v>
      </c>
      <c r="F420" s="13">
        <v>15</v>
      </c>
      <c r="G420" s="14">
        <v>5</v>
      </c>
      <c r="H420" s="14">
        <v>0.8</v>
      </c>
      <c r="I420" s="14">
        <v>1.45</v>
      </c>
      <c r="J420" s="15">
        <f>F420*(G420+ (G420= 0))*(H420+ (H420= 0))*(I420+ (I420= 0))</f>
        <v>87</v>
      </c>
      <c r="K420" s="13"/>
      <c r="L420" s="13"/>
      <c r="M420" s="13"/>
    </row>
    <row r="421" spans="1:13" x14ac:dyDescent="0.25">
      <c r="A421" s="13"/>
      <c r="B421" s="13"/>
      <c r="C421" s="13"/>
      <c r="D421" s="16"/>
      <c r="E421" s="11" t="s">
        <v>314</v>
      </c>
      <c r="F421" s="13">
        <v>1</v>
      </c>
      <c r="G421" s="14">
        <v>35</v>
      </c>
      <c r="H421" s="14">
        <v>0.8</v>
      </c>
      <c r="I421" s="14">
        <v>0.8</v>
      </c>
      <c r="J421" s="15">
        <f>F421*(G421+ (G421= 0))*(H421+ (H421= 0))*(I421+ (I421= 0))</f>
        <v>22.4</v>
      </c>
      <c r="K421" s="13"/>
      <c r="L421" s="13"/>
      <c r="M421" s="13"/>
    </row>
    <row r="422" spans="1:13" x14ac:dyDescent="0.25">
      <c r="A422" s="13"/>
      <c r="B422" s="13"/>
      <c r="C422" s="13"/>
      <c r="D422" s="16"/>
      <c r="E422" s="11" t="s">
        <v>173</v>
      </c>
      <c r="F422" s="13">
        <v>1</v>
      </c>
      <c r="G422" s="14">
        <v>38.9</v>
      </c>
      <c r="H422" s="14"/>
      <c r="I422" s="14"/>
      <c r="J422" s="15">
        <f>F422*(G422+ (G422= 0))*(H422+ (H422= 0))*(I422+ (I422= 0))</f>
        <v>38.9</v>
      </c>
      <c r="K422" s="13"/>
      <c r="L422" s="13"/>
      <c r="M422" s="13"/>
    </row>
    <row r="423" spans="1:13" x14ac:dyDescent="0.25">
      <c r="A423" s="13"/>
      <c r="B423" s="13"/>
      <c r="C423" s="13"/>
      <c r="D423" s="16"/>
      <c r="E423" s="13"/>
      <c r="F423" s="13"/>
      <c r="G423" s="13"/>
      <c r="H423" s="13"/>
      <c r="I423" s="13"/>
      <c r="J423" s="17" t="s">
        <v>166</v>
      </c>
      <c r="K423" s="10">
        <f>SUM(J416:J422)</f>
        <v>427.9</v>
      </c>
      <c r="L423" s="14"/>
      <c r="M423" s="10">
        <f>ROUND(L423*K423,2)</f>
        <v>0</v>
      </c>
    </row>
    <row r="424" spans="1:13" ht="3" customHeight="1" x14ac:dyDescent="0.25">
      <c r="A424" s="18"/>
      <c r="B424" s="18"/>
      <c r="C424" s="18"/>
      <c r="D424" s="19"/>
      <c r="E424" s="18"/>
      <c r="F424" s="18"/>
      <c r="G424" s="18"/>
      <c r="H424" s="18"/>
      <c r="I424" s="18"/>
      <c r="J424" s="18"/>
      <c r="K424" s="18"/>
      <c r="L424" s="18"/>
      <c r="M424" s="18"/>
    </row>
    <row r="425" spans="1:13" x14ac:dyDescent="0.25">
      <c r="A425" s="17" t="s">
        <v>167</v>
      </c>
      <c r="B425" s="11" t="s">
        <v>21</v>
      </c>
      <c r="C425" s="11" t="s">
        <v>132</v>
      </c>
      <c r="D425" s="12" t="s">
        <v>168</v>
      </c>
      <c r="E425" s="13"/>
      <c r="F425" s="13"/>
      <c r="G425" s="13"/>
      <c r="H425" s="13"/>
      <c r="I425" s="13"/>
      <c r="J425" s="13"/>
      <c r="K425" s="15">
        <f>K434</f>
        <v>174.2</v>
      </c>
      <c r="L425" s="15">
        <f>L434</f>
        <v>0</v>
      </c>
      <c r="M425" s="15">
        <f>M434</f>
        <v>0</v>
      </c>
    </row>
    <row r="426" spans="1:13" ht="67.5" x14ac:dyDescent="0.25">
      <c r="A426" s="13"/>
      <c r="B426" s="13"/>
      <c r="C426" s="13"/>
      <c r="D426" s="16" t="s">
        <v>169</v>
      </c>
      <c r="E426" s="13"/>
      <c r="F426" s="13"/>
      <c r="G426" s="13"/>
      <c r="H426" s="13"/>
      <c r="I426" s="13"/>
      <c r="J426" s="13"/>
      <c r="K426" s="13"/>
      <c r="L426" s="13"/>
      <c r="M426" s="13"/>
    </row>
    <row r="427" spans="1:13" x14ac:dyDescent="0.25">
      <c r="A427" s="13"/>
      <c r="B427" s="13"/>
      <c r="C427" s="13"/>
      <c r="D427" s="16"/>
      <c r="E427" s="11" t="s">
        <v>309</v>
      </c>
      <c r="F427" s="13"/>
      <c r="G427" s="14"/>
      <c r="H427" s="14"/>
      <c r="I427" s="14"/>
      <c r="J427" s="15">
        <f>F427*(G427+ (G427= 0))*(H427+ (H427= 0))*(I427+ (I427= 0))</f>
        <v>0</v>
      </c>
      <c r="K427" s="13"/>
      <c r="L427" s="13"/>
      <c r="M427" s="13"/>
    </row>
    <row r="428" spans="1:13" x14ac:dyDescent="0.25">
      <c r="A428" s="13"/>
      <c r="B428" s="13"/>
      <c r="C428" s="13"/>
      <c r="D428" s="16"/>
      <c r="E428" s="11" t="s">
        <v>310</v>
      </c>
      <c r="F428" s="13">
        <v>1</v>
      </c>
      <c r="G428" s="14">
        <v>168</v>
      </c>
      <c r="H428" s="14">
        <v>0.45</v>
      </c>
      <c r="I428" s="14">
        <v>1</v>
      </c>
      <c r="J428" s="15">
        <f>F428*(G428+ (G428= 0))*(H428+ (H428= 0))*(I428+ (I428= 0))</f>
        <v>75.599999999999994</v>
      </c>
      <c r="K428" s="13"/>
      <c r="L428" s="13"/>
      <c r="M428" s="13"/>
    </row>
    <row r="429" spans="1:13" x14ac:dyDescent="0.25">
      <c r="A429" s="13"/>
      <c r="B429" s="13"/>
      <c r="C429" s="13"/>
      <c r="D429" s="16"/>
      <c r="E429" s="11" t="s">
        <v>311</v>
      </c>
      <c r="F429" s="13">
        <v>1</v>
      </c>
      <c r="G429" s="14">
        <v>67</v>
      </c>
      <c r="H429" s="14">
        <v>0.45</v>
      </c>
      <c r="I429" s="14">
        <v>1</v>
      </c>
      <c r="J429" s="15">
        <f>F429*(G429+ (G429= 0))*(H429+ (H429= 0))*(I429+ (I429= 0))</f>
        <v>30.15</v>
      </c>
      <c r="K429" s="13"/>
      <c r="L429" s="13"/>
      <c r="M429" s="13"/>
    </row>
    <row r="430" spans="1:13" x14ac:dyDescent="0.25">
      <c r="A430" s="13"/>
      <c r="B430" s="13"/>
      <c r="C430" s="13"/>
      <c r="D430" s="16"/>
      <c r="E430" s="11" t="s">
        <v>312</v>
      </c>
      <c r="F430" s="13">
        <v>1</v>
      </c>
      <c r="G430" s="14">
        <v>7</v>
      </c>
      <c r="H430" s="14">
        <v>0.45</v>
      </c>
      <c r="I430" s="14">
        <v>1</v>
      </c>
      <c r="J430" s="15">
        <f>F430*(G430+ (G430= 0))*(H430+ (H430= 0))*(I430+ (I430= 0))</f>
        <v>3.15</v>
      </c>
      <c r="K430" s="13"/>
      <c r="L430" s="13"/>
      <c r="M430" s="13"/>
    </row>
    <row r="431" spans="1:13" x14ac:dyDescent="0.25">
      <c r="A431" s="13"/>
      <c r="B431" s="13"/>
      <c r="C431" s="13"/>
      <c r="D431" s="16"/>
      <c r="E431" s="11" t="s">
        <v>313</v>
      </c>
      <c r="F431" s="13">
        <v>15</v>
      </c>
      <c r="G431" s="14">
        <v>5</v>
      </c>
      <c r="H431" s="14">
        <v>0.45</v>
      </c>
      <c r="I431" s="14">
        <v>1</v>
      </c>
      <c r="J431" s="15">
        <f>F431*(G431+ (G431= 0))*(H431+ (H431= 0))*(I431+ (I431= 0))</f>
        <v>33.75</v>
      </c>
      <c r="K431" s="13"/>
      <c r="L431" s="13"/>
      <c r="M431" s="13"/>
    </row>
    <row r="432" spans="1:13" x14ac:dyDescent="0.25">
      <c r="A432" s="13"/>
      <c r="B432" s="13"/>
      <c r="C432" s="13"/>
      <c r="D432" s="16"/>
      <c r="E432" s="11" t="s">
        <v>314</v>
      </c>
      <c r="F432" s="13">
        <v>1</v>
      </c>
      <c r="G432" s="14">
        <v>35</v>
      </c>
      <c r="H432" s="14">
        <v>0.45</v>
      </c>
      <c r="I432" s="14">
        <v>1</v>
      </c>
      <c r="J432" s="15">
        <f>F432*(G432+ (G432= 0))*(H432+ (H432= 0))*(I432+ (I432= 0))</f>
        <v>15.75</v>
      </c>
      <c r="K432" s="13"/>
      <c r="L432" s="13"/>
      <c r="M432" s="13"/>
    </row>
    <row r="433" spans="1:13" x14ac:dyDescent="0.25">
      <c r="A433" s="13"/>
      <c r="B433" s="13"/>
      <c r="C433" s="13"/>
      <c r="D433" s="16"/>
      <c r="E433" s="11" t="s">
        <v>173</v>
      </c>
      <c r="F433" s="13">
        <v>1</v>
      </c>
      <c r="G433" s="14">
        <v>15.8</v>
      </c>
      <c r="H433" s="14"/>
      <c r="I433" s="14"/>
      <c r="J433" s="15">
        <f>F433*(G433+ (G433= 0))*(H433+ (H433= 0))*(I433+ (I433= 0))</f>
        <v>15.8</v>
      </c>
      <c r="K433" s="13"/>
      <c r="L433" s="13"/>
      <c r="M433" s="13"/>
    </row>
    <row r="434" spans="1:13" x14ac:dyDescent="0.25">
      <c r="A434" s="13"/>
      <c r="B434" s="13"/>
      <c r="C434" s="13"/>
      <c r="D434" s="16"/>
      <c r="E434" s="13"/>
      <c r="F434" s="13"/>
      <c r="G434" s="13"/>
      <c r="H434" s="13"/>
      <c r="I434" s="13"/>
      <c r="J434" s="17" t="s">
        <v>174</v>
      </c>
      <c r="K434" s="10">
        <f>SUM(J427:J433)</f>
        <v>174.2</v>
      </c>
      <c r="L434" s="14"/>
      <c r="M434" s="10">
        <f>ROUND(L434*K434,2)</f>
        <v>0</v>
      </c>
    </row>
    <row r="435" spans="1:13" ht="3" customHeight="1" x14ac:dyDescent="0.25">
      <c r="A435" s="18"/>
      <c r="B435" s="18"/>
      <c r="C435" s="18"/>
      <c r="D435" s="19"/>
      <c r="E435" s="18"/>
      <c r="F435" s="18"/>
      <c r="G435" s="18"/>
      <c r="H435" s="18"/>
      <c r="I435" s="18"/>
      <c r="J435" s="18"/>
      <c r="K435" s="18"/>
      <c r="L435" s="18"/>
      <c r="M435" s="18"/>
    </row>
    <row r="436" spans="1:13" ht="22.5" x14ac:dyDescent="0.25">
      <c r="A436" s="17" t="s">
        <v>175</v>
      </c>
      <c r="B436" s="11" t="s">
        <v>21</v>
      </c>
      <c r="C436" s="11" t="s">
        <v>132</v>
      </c>
      <c r="D436" s="12" t="s">
        <v>176</v>
      </c>
      <c r="E436" s="13"/>
      <c r="F436" s="13"/>
      <c r="G436" s="13"/>
      <c r="H436" s="13"/>
      <c r="I436" s="13"/>
      <c r="J436" s="13"/>
      <c r="K436" s="15">
        <f>K445</f>
        <v>387.2</v>
      </c>
      <c r="L436" s="15">
        <f>L445</f>
        <v>0</v>
      </c>
      <c r="M436" s="15">
        <f>M445</f>
        <v>0</v>
      </c>
    </row>
    <row r="437" spans="1:13" ht="101.25" x14ac:dyDescent="0.25">
      <c r="A437" s="13"/>
      <c r="B437" s="13"/>
      <c r="C437" s="13"/>
      <c r="D437" s="16" t="s">
        <v>177</v>
      </c>
      <c r="E437" s="13"/>
      <c r="F437" s="13"/>
      <c r="G437" s="13"/>
      <c r="H437" s="13"/>
      <c r="I437" s="13"/>
      <c r="J437" s="13"/>
      <c r="K437" s="13"/>
      <c r="L437" s="13"/>
      <c r="M437" s="13"/>
    </row>
    <row r="438" spans="1:13" x14ac:dyDescent="0.25">
      <c r="A438" s="13"/>
      <c r="B438" s="13"/>
      <c r="C438" s="13"/>
      <c r="D438" s="16"/>
      <c r="E438" s="11" t="s">
        <v>309</v>
      </c>
      <c r="F438" s="13"/>
      <c r="G438" s="14"/>
      <c r="H438" s="14"/>
      <c r="I438" s="14"/>
      <c r="J438" s="15">
        <f>F438*(G438+ (G438= 0))*(H438+ (H438= 0))*(I438+ (I438= 0))</f>
        <v>0</v>
      </c>
      <c r="K438" s="13"/>
      <c r="L438" s="13"/>
      <c r="M438" s="13"/>
    </row>
    <row r="439" spans="1:13" x14ac:dyDescent="0.25">
      <c r="A439" s="13"/>
      <c r="B439" s="13"/>
      <c r="C439" s="13"/>
      <c r="D439" s="16"/>
      <c r="E439" s="11" t="s">
        <v>310</v>
      </c>
      <c r="F439" s="13">
        <v>1</v>
      </c>
      <c r="G439" s="14">
        <v>168</v>
      </c>
      <c r="H439" s="14">
        <v>1</v>
      </c>
      <c r="I439" s="14">
        <v>1</v>
      </c>
      <c r="J439" s="15">
        <f>F439*(G439+ (G439= 0))*(H439+ (H439= 0))*(I439+ (I439= 0))</f>
        <v>168</v>
      </c>
      <c r="K439" s="13"/>
      <c r="L439" s="13"/>
      <c r="M439" s="13"/>
    </row>
    <row r="440" spans="1:13" x14ac:dyDescent="0.25">
      <c r="A440" s="13"/>
      <c r="B440" s="13"/>
      <c r="C440" s="13"/>
      <c r="D440" s="16"/>
      <c r="E440" s="11" t="s">
        <v>311</v>
      </c>
      <c r="F440" s="13">
        <v>1</v>
      </c>
      <c r="G440" s="14">
        <v>67</v>
      </c>
      <c r="H440" s="14">
        <v>1</v>
      </c>
      <c r="I440" s="14">
        <v>1</v>
      </c>
      <c r="J440" s="15">
        <f>F440*(G440+ (G440= 0))*(H440+ (H440= 0))*(I440+ (I440= 0))</f>
        <v>67</v>
      </c>
      <c r="K440" s="13"/>
      <c r="L440" s="13"/>
      <c r="M440" s="13"/>
    </row>
    <row r="441" spans="1:13" x14ac:dyDescent="0.25">
      <c r="A441" s="13"/>
      <c r="B441" s="13"/>
      <c r="C441" s="13"/>
      <c r="D441" s="16"/>
      <c r="E441" s="11" t="s">
        <v>312</v>
      </c>
      <c r="F441" s="13">
        <v>1</v>
      </c>
      <c r="G441" s="14">
        <v>7</v>
      </c>
      <c r="H441" s="14">
        <v>1</v>
      </c>
      <c r="I441" s="14">
        <v>1</v>
      </c>
      <c r="J441" s="15">
        <f>F441*(G441+ (G441= 0))*(H441+ (H441= 0))*(I441+ (I441= 0))</f>
        <v>7</v>
      </c>
      <c r="K441" s="13"/>
      <c r="L441" s="13"/>
      <c r="M441" s="13"/>
    </row>
    <row r="442" spans="1:13" x14ac:dyDescent="0.25">
      <c r="A442" s="13"/>
      <c r="B442" s="13"/>
      <c r="C442" s="13"/>
      <c r="D442" s="16"/>
      <c r="E442" s="11" t="s">
        <v>313</v>
      </c>
      <c r="F442" s="13">
        <v>15</v>
      </c>
      <c r="G442" s="14">
        <v>5</v>
      </c>
      <c r="H442" s="14">
        <v>1</v>
      </c>
      <c r="I442" s="14">
        <v>1</v>
      </c>
      <c r="J442" s="15">
        <f>F442*(G442+ (G442= 0))*(H442+ (H442= 0))*(I442+ (I442= 0))</f>
        <v>75</v>
      </c>
      <c r="K442" s="13"/>
      <c r="L442" s="13"/>
      <c r="M442" s="13"/>
    </row>
    <row r="443" spans="1:13" x14ac:dyDescent="0.25">
      <c r="A443" s="13"/>
      <c r="B443" s="13"/>
      <c r="C443" s="13"/>
      <c r="D443" s="16"/>
      <c r="E443" s="11" t="s">
        <v>314</v>
      </c>
      <c r="F443" s="13">
        <v>1</v>
      </c>
      <c r="G443" s="14">
        <v>35</v>
      </c>
      <c r="H443" s="14">
        <v>1</v>
      </c>
      <c r="I443" s="14">
        <v>1</v>
      </c>
      <c r="J443" s="15">
        <f>F443*(G443+ (G443= 0))*(H443+ (H443= 0))*(I443+ (I443= 0))</f>
        <v>35</v>
      </c>
      <c r="K443" s="13"/>
      <c r="L443" s="13"/>
      <c r="M443" s="13"/>
    </row>
    <row r="444" spans="1:13" x14ac:dyDescent="0.25">
      <c r="A444" s="13"/>
      <c r="B444" s="13"/>
      <c r="C444" s="13"/>
      <c r="D444" s="16"/>
      <c r="E444" s="11" t="s">
        <v>173</v>
      </c>
      <c r="F444" s="13">
        <v>1</v>
      </c>
      <c r="G444" s="14">
        <v>35.200000000000003</v>
      </c>
      <c r="H444" s="14"/>
      <c r="I444" s="14"/>
      <c r="J444" s="15">
        <f>F444*(G444+ (G444= 0))*(H444+ (H444= 0))*(I444+ (I444= 0))</f>
        <v>35.200000000000003</v>
      </c>
      <c r="K444" s="13"/>
      <c r="L444" s="13"/>
      <c r="M444" s="13"/>
    </row>
    <row r="445" spans="1:13" x14ac:dyDescent="0.25">
      <c r="A445" s="13"/>
      <c r="B445" s="13"/>
      <c r="C445" s="13"/>
      <c r="D445" s="16"/>
      <c r="E445" s="13"/>
      <c r="F445" s="13"/>
      <c r="G445" s="13"/>
      <c r="H445" s="13"/>
      <c r="I445" s="13"/>
      <c r="J445" s="17" t="s">
        <v>178</v>
      </c>
      <c r="K445" s="10">
        <f>SUM(J438:J444)</f>
        <v>387.2</v>
      </c>
      <c r="L445" s="14"/>
      <c r="M445" s="10">
        <f>ROUND(L445*K445,2)</f>
        <v>0</v>
      </c>
    </row>
    <row r="446" spans="1:13" ht="3" customHeight="1" x14ac:dyDescent="0.25">
      <c r="A446" s="18"/>
      <c r="B446" s="18"/>
      <c r="C446" s="18"/>
      <c r="D446" s="19"/>
      <c r="E446" s="18"/>
      <c r="F446" s="18"/>
      <c r="G446" s="18"/>
      <c r="H446" s="18"/>
      <c r="I446" s="18"/>
      <c r="J446" s="18"/>
      <c r="K446" s="18"/>
      <c r="L446" s="18"/>
      <c r="M446" s="18"/>
    </row>
    <row r="447" spans="1:13" x14ac:dyDescent="0.25">
      <c r="A447" s="17" t="s">
        <v>315</v>
      </c>
      <c r="B447" s="11" t="s">
        <v>21</v>
      </c>
      <c r="C447" s="11" t="s">
        <v>317</v>
      </c>
      <c r="D447" s="12" t="s">
        <v>316</v>
      </c>
      <c r="E447" s="13"/>
      <c r="F447" s="13"/>
      <c r="G447" s="13"/>
      <c r="H447" s="13"/>
      <c r="I447" s="13"/>
      <c r="J447" s="13"/>
      <c r="K447" s="15">
        <f>K454</f>
        <v>247</v>
      </c>
      <c r="L447" s="15">
        <f>L454</f>
        <v>0</v>
      </c>
      <c r="M447" s="15">
        <f>M454</f>
        <v>0</v>
      </c>
    </row>
    <row r="448" spans="1:13" ht="180" x14ac:dyDescent="0.25">
      <c r="A448" s="13"/>
      <c r="B448" s="13"/>
      <c r="C448" s="13"/>
      <c r="D448" s="16" t="s">
        <v>318</v>
      </c>
      <c r="E448" s="13"/>
      <c r="F448" s="13"/>
      <c r="G448" s="13"/>
      <c r="H448" s="13"/>
      <c r="I448" s="13"/>
      <c r="J448" s="13"/>
      <c r="K448" s="13"/>
      <c r="L448" s="13"/>
      <c r="M448" s="13"/>
    </row>
    <row r="449" spans="1:13" x14ac:dyDescent="0.25">
      <c r="A449" s="13"/>
      <c r="B449" s="13"/>
      <c r="C449" s="13"/>
      <c r="D449" s="16"/>
      <c r="E449" s="11" t="s">
        <v>319</v>
      </c>
      <c r="F449" s="13"/>
      <c r="G449" s="14"/>
      <c r="H449" s="14"/>
      <c r="I449" s="14"/>
      <c r="J449" s="15">
        <f>F449*(G449+ (G449= 0))*(H449+ (H449= 0))*(I449+ (I449= 0))</f>
        <v>0</v>
      </c>
      <c r="K449" s="13"/>
      <c r="L449" s="13"/>
      <c r="M449" s="13"/>
    </row>
    <row r="450" spans="1:13" x14ac:dyDescent="0.25">
      <c r="A450" s="13"/>
      <c r="B450" s="13"/>
      <c r="C450" s="13"/>
      <c r="D450" s="16"/>
      <c r="E450" s="11" t="s">
        <v>309</v>
      </c>
      <c r="F450" s="13"/>
      <c r="G450" s="14"/>
      <c r="H450" s="14"/>
      <c r="I450" s="14"/>
      <c r="J450" s="15">
        <f>F450*(G450+ (G450= 0))*(H450+ (H450= 0))*(I450+ (I450= 0))</f>
        <v>0</v>
      </c>
      <c r="K450" s="13"/>
      <c r="L450" s="13"/>
      <c r="M450" s="13"/>
    </row>
    <row r="451" spans="1:13" x14ac:dyDescent="0.25">
      <c r="A451" s="13"/>
      <c r="B451" s="13"/>
      <c r="C451" s="13"/>
      <c r="D451" s="16"/>
      <c r="E451" s="11" t="s">
        <v>310</v>
      </c>
      <c r="F451" s="13">
        <v>1</v>
      </c>
      <c r="G451" s="14">
        <v>168</v>
      </c>
      <c r="H451" s="14"/>
      <c r="I451" s="14"/>
      <c r="J451" s="15">
        <f>F451*(G451+ (G451= 0))*(H451+ (H451= 0))*(I451+ (I451= 0))</f>
        <v>168</v>
      </c>
      <c r="K451" s="13"/>
      <c r="L451" s="13"/>
      <c r="M451" s="13"/>
    </row>
    <row r="452" spans="1:13" x14ac:dyDescent="0.25">
      <c r="A452" s="13"/>
      <c r="B452" s="13"/>
      <c r="C452" s="13"/>
      <c r="D452" s="16"/>
      <c r="E452" s="11" t="s">
        <v>311</v>
      </c>
      <c r="F452" s="13">
        <v>1</v>
      </c>
      <c r="G452" s="14">
        <v>67</v>
      </c>
      <c r="H452" s="14"/>
      <c r="I452" s="14"/>
      <c r="J452" s="15">
        <f>F452*(G452+ (G452= 0))*(H452+ (H452= 0))*(I452+ (I452= 0))</f>
        <v>67</v>
      </c>
      <c r="K452" s="13"/>
      <c r="L452" s="13"/>
      <c r="M452" s="13"/>
    </row>
    <row r="453" spans="1:13" x14ac:dyDescent="0.25">
      <c r="A453" s="13"/>
      <c r="B453" s="13"/>
      <c r="C453" s="13"/>
      <c r="D453" s="16"/>
      <c r="E453" s="11" t="s">
        <v>18</v>
      </c>
      <c r="F453" s="13">
        <v>1</v>
      </c>
      <c r="G453" s="14">
        <v>12</v>
      </c>
      <c r="H453" s="14"/>
      <c r="I453" s="14"/>
      <c r="J453" s="15">
        <f>F453*(G453+ (G453= 0))*(H453+ (H453= 0))*(I453+ (I453= 0))</f>
        <v>12</v>
      </c>
      <c r="K453" s="13"/>
      <c r="L453" s="13"/>
      <c r="M453" s="13"/>
    </row>
    <row r="454" spans="1:13" x14ac:dyDescent="0.25">
      <c r="A454" s="13"/>
      <c r="B454" s="13"/>
      <c r="C454" s="13"/>
      <c r="D454" s="16"/>
      <c r="E454" s="13"/>
      <c r="F454" s="13"/>
      <c r="G454" s="13"/>
      <c r="H454" s="13"/>
      <c r="I454" s="13"/>
      <c r="J454" s="17" t="s">
        <v>320</v>
      </c>
      <c r="K454" s="10">
        <f>SUM(J449:J453)</f>
        <v>247</v>
      </c>
      <c r="L454" s="14"/>
      <c r="M454" s="10">
        <f>ROUND(L454*K454,2)</f>
        <v>0</v>
      </c>
    </row>
    <row r="455" spans="1:13" ht="3" customHeight="1" x14ac:dyDescent="0.25">
      <c r="A455" s="18"/>
      <c r="B455" s="18"/>
      <c r="C455" s="18"/>
      <c r="D455" s="19"/>
      <c r="E455" s="18"/>
      <c r="F455" s="18"/>
      <c r="G455" s="18"/>
      <c r="H455" s="18"/>
      <c r="I455" s="18"/>
      <c r="J455" s="18"/>
      <c r="K455" s="18"/>
      <c r="L455" s="18"/>
      <c r="M455" s="18"/>
    </row>
    <row r="456" spans="1:13" x14ac:dyDescent="0.25">
      <c r="A456" s="17" t="s">
        <v>321</v>
      </c>
      <c r="B456" s="11" t="s">
        <v>21</v>
      </c>
      <c r="C456" s="11" t="s">
        <v>43</v>
      </c>
      <c r="D456" s="12" t="s">
        <v>322</v>
      </c>
      <c r="E456" s="13"/>
      <c r="F456" s="13"/>
      <c r="G456" s="13"/>
      <c r="H456" s="13"/>
      <c r="I456" s="13"/>
      <c r="J456" s="13"/>
      <c r="K456" s="15">
        <f>K462</f>
        <v>30</v>
      </c>
      <c r="L456" s="15">
        <f>L462</f>
        <v>0</v>
      </c>
      <c r="M456" s="15">
        <f>M462</f>
        <v>0</v>
      </c>
    </row>
    <row r="457" spans="1:13" ht="168.75" x14ac:dyDescent="0.25">
      <c r="A457" s="13"/>
      <c r="B457" s="13"/>
      <c r="C457" s="13"/>
      <c r="D457" s="16" t="s">
        <v>323</v>
      </c>
      <c r="E457" s="13"/>
      <c r="F457" s="13"/>
      <c r="G457" s="13"/>
      <c r="H457" s="13"/>
      <c r="I457" s="13"/>
      <c r="J457" s="13"/>
      <c r="K457" s="13"/>
      <c r="L457" s="13"/>
      <c r="M457" s="13"/>
    </row>
    <row r="458" spans="1:13" x14ac:dyDescent="0.25">
      <c r="A458" s="13"/>
      <c r="B458" s="13"/>
      <c r="C458" s="13"/>
      <c r="D458" s="16"/>
      <c r="E458" s="11" t="s">
        <v>233</v>
      </c>
      <c r="F458" s="13"/>
      <c r="G458" s="14"/>
      <c r="H458" s="14"/>
      <c r="I458" s="14"/>
      <c r="J458" s="15">
        <f>F458*(G458+ (G458= 0))*(H458+ (H458= 0))*(I458+ (I458= 0))</f>
        <v>0</v>
      </c>
      <c r="K458" s="13"/>
      <c r="L458" s="13"/>
      <c r="M458" s="13"/>
    </row>
    <row r="459" spans="1:13" x14ac:dyDescent="0.25">
      <c r="A459" s="13"/>
      <c r="B459" s="13"/>
      <c r="C459" s="13"/>
      <c r="D459" s="16"/>
      <c r="E459" s="11" t="s">
        <v>234</v>
      </c>
      <c r="F459" s="13">
        <v>27</v>
      </c>
      <c r="G459" s="14"/>
      <c r="H459" s="14"/>
      <c r="I459" s="14"/>
      <c r="J459" s="15">
        <f>F459*(G459+ (G459= 0))*(H459+ (H459= 0))*(I459+ (I459= 0))</f>
        <v>27</v>
      </c>
      <c r="K459" s="13"/>
      <c r="L459" s="13"/>
      <c r="M459" s="13"/>
    </row>
    <row r="460" spans="1:13" x14ac:dyDescent="0.25">
      <c r="A460" s="13"/>
      <c r="B460" s="13"/>
      <c r="C460" s="13"/>
      <c r="D460" s="16"/>
      <c r="E460" s="11" t="s">
        <v>324</v>
      </c>
      <c r="F460" s="13">
        <v>3</v>
      </c>
      <c r="G460" s="14"/>
      <c r="H460" s="14"/>
      <c r="I460" s="14"/>
      <c r="J460" s="15">
        <f>F460*(G460+ (G460= 0))*(H460+ (H460= 0))*(I460+ (I460= 0))</f>
        <v>3</v>
      </c>
      <c r="K460" s="13"/>
      <c r="L460" s="13"/>
      <c r="M460" s="13"/>
    </row>
    <row r="461" spans="1:13" x14ac:dyDescent="0.25">
      <c r="A461" s="13"/>
      <c r="B461" s="13"/>
      <c r="C461" s="13"/>
      <c r="D461" s="16"/>
      <c r="E461" s="11" t="s">
        <v>18</v>
      </c>
      <c r="F461" s="13"/>
      <c r="G461" s="14"/>
      <c r="H461" s="14"/>
      <c r="I461" s="14"/>
      <c r="J461" s="15">
        <f>F461*(G461+ (G461= 0))*(H461+ (H461= 0))*(I461+ (I461= 0))</f>
        <v>0</v>
      </c>
      <c r="K461" s="13"/>
      <c r="L461" s="13"/>
      <c r="M461" s="13"/>
    </row>
    <row r="462" spans="1:13" x14ac:dyDescent="0.25">
      <c r="A462" s="13"/>
      <c r="B462" s="13"/>
      <c r="C462" s="13"/>
      <c r="D462" s="16"/>
      <c r="E462" s="13"/>
      <c r="F462" s="13"/>
      <c r="G462" s="13"/>
      <c r="H462" s="13"/>
      <c r="I462" s="13"/>
      <c r="J462" s="17" t="s">
        <v>325</v>
      </c>
      <c r="K462" s="10">
        <f>SUM(J458:J461)</f>
        <v>30</v>
      </c>
      <c r="L462" s="14"/>
      <c r="M462" s="10">
        <f>ROUND(L462*K462,2)</f>
        <v>0</v>
      </c>
    </row>
    <row r="463" spans="1:13" ht="3" customHeight="1" x14ac:dyDescent="0.25">
      <c r="A463" s="18"/>
      <c r="B463" s="18"/>
      <c r="C463" s="18"/>
      <c r="D463" s="19"/>
      <c r="E463" s="18"/>
      <c r="F463" s="18"/>
      <c r="G463" s="18"/>
      <c r="H463" s="18"/>
      <c r="I463" s="18"/>
      <c r="J463" s="18"/>
      <c r="K463" s="18"/>
      <c r="L463" s="18"/>
      <c r="M463" s="18"/>
    </row>
    <row r="464" spans="1:13" x14ac:dyDescent="0.25">
      <c r="A464" s="17" t="s">
        <v>326</v>
      </c>
      <c r="B464" s="11" t="s">
        <v>21</v>
      </c>
      <c r="C464" s="11" t="s">
        <v>43</v>
      </c>
      <c r="D464" s="12" t="s">
        <v>327</v>
      </c>
      <c r="E464" s="13"/>
      <c r="F464" s="13"/>
      <c r="G464" s="13"/>
      <c r="H464" s="13"/>
      <c r="I464" s="13"/>
      <c r="J464" s="13"/>
      <c r="K464" s="15">
        <f>K467</f>
        <v>10</v>
      </c>
      <c r="L464" s="15">
        <f>L467</f>
        <v>0</v>
      </c>
      <c r="M464" s="15">
        <f>M467</f>
        <v>0</v>
      </c>
    </row>
    <row r="465" spans="1:13" ht="101.25" x14ac:dyDescent="0.25">
      <c r="A465" s="13"/>
      <c r="B465" s="13"/>
      <c r="C465" s="13"/>
      <c r="D465" s="16" t="s">
        <v>328</v>
      </c>
      <c r="E465" s="13"/>
      <c r="F465" s="13"/>
      <c r="G465" s="13"/>
      <c r="H465" s="13"/>
      <c r="I465" s="13"/>
      <c r="J465" s="13"/>
      <c r="K465" s="13"/>
      <c r="L465" s="13"/>
      <c r="M465" s="13"/>
    </row>
    <row r="466" spans="1:13" x14ac:dyDescent="0.25">
      <c r="A466" s="13"/>
      <c r="B466" s="13"/>
      <c r="C466" s="13"/>
      <c r="D466" s="16"/>
      <c r="E466" s="11" t="s">
        <v>329</v>
      </c>
      <c r="F466" s="13">
        <v>10</v>
      </c>
      <c r="G466" s="14"/>
      <c r="H466" s="14"/>
      <c r="I466" s="14"/>
      <c r="J466" s="15">
        <f>F466*(G466+ (G466= 0))*(H466+ (H466= 0))*(I466+ (I466= 0))</f>
        <v>10</v>
      </c>
      <c r="K466" s="13"/>
      <c r="L466" s="13"/>
      <c r="M466" s="13"/>
    </row>
    <row r="467" spans="1:13" x14ac:dyDescent="0.25">
      <c r="A467" s="13"/>
      <c r="B467" s="13"/>
      <c r="C467" s="13"/>
      <c r="D467" s="16"/>
      <c r="E467" s="13"/>
      <c r="F467" s="13"/>
      <c r="G467" s="13"/>
      <c r="H467" s="13"/>
      <c r="I467" s="13"/>
      <c r="J467" s="17" t="s">
        <v>330</v>
      </c>
      <c r="K467" s="10">
        <f>SUM(J466:J466)</f>
        <v>10</v>
      </c>
      <c r="L467" s="14"/>
      <c r="M467" s="10">
        <f>ROUND(L467*K467,2)</f>
        <v>0</v>
      </c>
    </row>
    <row r="468" spans="1:13" ht="3" customHeight="1" x14ac:dyDescent="0.25">
      <c r="A468" s="18"/>
      <c r="B468" s="18"/>
      <c r="C468" s="18"/>
      <c r="D468" s="19"/>
      <c r="E468" s="18"/>
      <c r="F468" s="18"/>
      <c r="G468" s="18"/>
      <c r="H468" s="18"/>
      <c r="I468" s="18"/>
      <c r="J468" s="18"/>
      <c r="K468" s="18"/>
      <c r="L468" s="18"/>
      <c r="M468" s="18"/>
    </row>
    <row r="469" spans="1:13" x14ac:dyDescent="0.25">
      <c r="A469" s="17" t="s">
        <v>331</v>
      </c>
      <c r="B469" s="11" t="s">
        <v>21</v>
      </c>
      <c r="C469" s="11" t="s">
        <v>43</v>
      </c>
      <c r="D469" s="12" t="s">
        <v>332</v>
      </c>
      <c r="E469" s="13"/>
      <c r="F469" s="13"/>
      <c r="G469" s="13"/>
      <c r="H469" s="13"/>
      <c r="I469" s="13"/>
      <c r="J469" s="13"/>
      <c r="K469" s="15">
        <f>K472</f>
        <v>24</v>
      </c>
      <c r="L469" s="15">
        <f>L472</f>
        <v>0</v>
      </c>
      <c r="M469" s="15">
        <f>M472</f>
        <v>0</v>
      </c>
    </row>
    <row r="470" spans="1:13" ht="247.5" x14ac:dyDescent="0.25">
      <c r="A470" s="13"/>
      <c r="B470" s="13"/>
      <c r="C470" s="13"/>
      <c r="D470" s="16" t="s">
        <v>333</v>
      </c>
      <c r="E470" s="13"/>
      <c r="F470" s="13"/>
      <c r="G470" s="13"/>
      <c r="H470" s="13"/>
      <c r="I470" s="13"/>
      <c r="J470" s="13"/>
      <c r="K470" s="13"/>
      <c r="L470" s="13"/>
      <c r="M470" s="13"/>
    </row>
    <row r="471" spans="1:13" x14ac:dyDescent="0.25">
      <c r="A471" s="13"/>
      <c r="B471" s="13"/>
      <c r="C471" s="13"/>
      <c r="D471" s="16"/>
      <c r="E471" s="11" t="s">
        <v>334</v>
      </c>
      <c r="F471" s="13">
        <v>24</v>
      </c>
      <c r="G471" s="14"/>
      <c r="H471" s="14"/>
      <c r="I471" s="14"/>
      <c r="J471" s="15">
        <f>F471*(G471+ (G471= 0))*(H471+ (H471= 0))*(I471+ (I471= 0))</f>
        <v>24</v>
      </c>
      <c r="K471" s="13"/>
      <c r="L471" s="13"/>
      <c r="M471" s="13"/>
    </row>
    <row r="472" spans="1:13" x14ac:dyDescent="0.25">
      <c r="A472" s="13"/>
      <c r="B472" s="13"/>
      <c r="C472" s="13"/>
      <c r="D472" s="16"/>
      <c r="E472" s="13"/>
      <c r="F472" s="13"/>
      <c r="G472" s="13"/>
      <c r="H472" s="13"/>
      <c r="I472" s="13"/>
      <c r="J472" s="17" t="s">
        <v>335</v>
      </c>
      <c r="K472" s="10">
        <f>SUM(J471:J471)</f>
        <v>24</v>
      </c>
      <c r="L472" s="14"/>
      <c r="M472" s="10">
        <f>ROUND(L472*K472,2)</f>
        <v>0</v>
      </c>
    </row>
    <row r="473" spans="1:13" ht="3" customHeight="1" x14ac:dyDescent="0.25">
      <c r="A473" s="18"/>
      <c r="B473" s="18"/>
      <c r="C473" s="18"/>
      <c r="D473" s="19"/>
      <c r="E473" s="18"/>
      <c r="F473" s="18"/>
      <c r="G473" s="18"/>
      <c r="H473" s="18"/>
      <c r="I473" s="18"/>
      <c r="J473" s="18"/>
      <c r="K473" s="18"/>
      <c r="L473" s="18"/>
      <c r="M473" s="18"/>
    </row>
    <row r="474" spans="1:13" x14ac:dyDescent="0.25">
      <c r="A474" s="17" t="s">
        <v>336</v>
      </c>
      <c r="B474" s="11" t="s">
        <v>21</v>
      </c>
      <c r="C474" s="11" t="s">
        <v>43</v>
      </c>
      <c r="D474" s="12" t="s">
        <v>337</v>
      </c>
      <c r="E474" s="13"/>
      <c r="F474" s="13"/>
      <c r="G474" s="13"/>
      <c r="H474" s="13"/>
      <c r="I474" s="13"/>
      <c r="J474" s="13"/>
      <c r="K474" s="15">
        <f>K479</f>
        <v>5</v>
      </c>
      <c r="L474" s="15">
        <f>L479</f>
        <v>0</v>
      </c>
      <c r="M474" s="15">
        <f>M479</f>
        <v>0</v>
      </c>
    </row>
    <row r="475" spans="1:13" ht="225" x14ac:dyDescent="0.25">
      <c r="A475" s="13"/>
      <c r="B475" s="13"/>
      <c r="C475" s="13"/>
      <c r="D475" s="16" t="s">
        <v>338</v>
      </c>
      <c r="E475" s="13"/>
      <c r="F475" s="13"/>
      <c r="G475" s="13"/>
      <c r="H475" s="13"/>
      <c r="I475" s="13"/>
      <c r="J475" s="13"/>
      <c r="K475" s="13"/>
      <c r="L475" s="13"/>
      <c r="M475" s="13"/>
    </row>
    <row r="476" spans="1:13" x14ac:dyDescent="0.25">
      <c r="A476" s="13"/>
      <c r="B476" s="13"/>
      <c r="C476" s="13"/>
      <c r="D476" s="16"/>
      <c r="E476" s="11" t="s">
        <v>339</v>
      </c>
      <c r="F476" s="13">
        <v>2</v>
      </c>
      <c r="G476" s="14"/>
      <c r="H476" s="14"/>
      <c r="I476" s="14"/>
      <c r="J476" s="15">
        <f>F476*(G476+ (G476= 0))*(H476+ (H476= 0))*(I476+ (I476= 0))</f>
        <v>2</v>
      </c>
      <c r="K476" s="13"/>
      <c r="L476" s="13"/>
      <c r="M476" s="13"/>
    </row>
    <row r="477" spans="1:13" x14ac:dyDescent="0.25">
      <c r="A477" s="13"/>
      <c r="B477" s="13"/>
      <c r="C477" s="13"/>
      <c r="D477" s="16"/>
      <c r="E477" s="11" t="s">
        <v>340</v>
      </c>
      <c r="F477" s="13">
        <v>1</v>
      </c>
      <c r="G477" s="14"/>
      <c r="H477" s="14"/>
      <c r="I477" s="14"/>
      <c r="J477" s="15">
        <f>F477*(G477+ (G477= 0))*(H477+ (H477= 0))*(I477+ (I477= 0))</f>
        <v>1</v>
      </c>
      <c r="K477" s="13"/>
      <c r="L477" s="13"/>
      <c r="M477" s="13"/>
    </row>
    <row r="478" spans="1:13" x14ac:dyDescent="0.25">
      <c r="A478" s="13"/>
      <c r="B478" s="13"/>
      <c r="C478" s="13"/>
      <c r="D478" s="16"/>
      <c r="E478" s="11" t="s">
        <v>341</v>
      </c>
      <c r="F478" s="13">
        <v>2</v>
      </c>
      <c r="G478" s="14"/>
      <c r="H478" s="14"/>
      <c r="I478" s="14"/>
      <c r="J478" s="15">
        <f>F478*(G478+ (G478= 0))*(H478+ (H478= 0))*(I478+ (I478= 0))</f>
        <v>2</v>
      </c>
      <c r="K478" s="13"/>
      <c r="L478" s="13"/>
      <c r="M478" s="13"/>
    </row>
    <row r="479" spans="1:13" x14ac:dyDescent="0.25">
      <c r="A479" s="13"/>
      <c r="B479" s="13"/>
      <c r="C479" s="13"/>
      <c r="D479" s="16"/>
      <c r="E479" s="13"/>
      <c r="F479" s="13"/>
      <c r="G479" s="13"/>
      <c r="H479" s="13"/>
      <c r="I479" s="13"/>
      <c r="J479" s="17" t="s">
        <v>336</v>
      </c>
      <c r="K479" s="10">
        <f>SUM(J476:J478)</f>
        <v>5</v>
      </c>
      <c r="L479" s="14"/>
      <c r="M479" s="10">
        <f>ROUND(L479*K479,2)</f>
        <v>0</v>
      </c>
    </row>
    <row r="480" spans="1:13" ht="3" customHeight="1" x14ac:dyDescent="0.25">
      <c r="A480" s="18"/>
      <c r="B480" s="18"/>
      <c r="C480" s="18"/>
      <c r="D480" s="19"/>
      <c r="E480" s="18"/>
      <c r="F480" s="18"/>
      <c r="G480" s="18"/>
      <c r="H480" s="18"/>
      <c r="I480" s="18"/>
      <c r="J480" s="18"/>
      <c r="K480" s="18"/>
      <c r="L480" s="18"/>
      <c r="M480" s="18"/>
    </row>
    <row r="481" spans="1:13" x14ac:dyDescent="0.25">
      <c r="A481" s="17" t="s">
        <v>342</v>
      </c>
      <c r="B481" s="11" t="s">
        <v>21</v>
      </c>
      <c r="C481" s="11" t="s">
        <v>43</v>
      </c>
      <c r="D481" s="12" t="s">
        <v>343</v>
      </c>
      <c r="E481" s="13"/>
      <c r="F481" s="13"/>
      <c r="G481" s="13"/>
      <c r="H481" s="13"/>
      <c r="I481" s="13"/>
      <c r="J481" s="13"/>
      <c r="K481" s="15">
        <f>K484</f>
        <v>1</v>
      </c>
      <c r="L481" s="15">
        <f>L484</f>
        <v>0</v>
      </c>
      <c r="M481" s="15">
        <f>M484</f>
        <v>0</v>
      </c>
    </row>
    <row r="482" spans="1:13" ht="157.5" x14ac:dyDescent="0.25">
      <c r="A482" s="13"/>
      <c r="B482" s="13"/>
      <c r="C482" s="13"/>
      <c r="D482" s="16" t="s">
        <v>344</v>
      </c>
      <c r="E482" s="13"/>
      <c r="F482" s="13"/>
      <c r="G482" s="13"/>
      <c r="H482" s="13"/>
      <c r="I482" s="13"/>
      <c r="J482" s="13"/>
      <c r="K482" s="13"/>
      <c r="L482" s="13"/>
      <c r="M482" s="13"/>
    </row>
    <row r="483" spans="1:13" x14ac:dyDescent="0.25">
      <c r="A483" s="13"/>
      <c r="B483" s="13"/>
      <c r="C483" s="13"/>
      <c r="D483" s="16"/>
      <c r="E483" s="11" t="s">
        <v>345</v>
      </c>
      <c r="F483" s="13">
        <v>1</v>
      </c>
      <c r="G483" s="14"/>
      <c r="H483" s="14"/>
      <c r="I483" s="14"/>
      <c r="J483" s="15">
        <f>F483*(G483+ (G483= 0))*(H483+ (H483= 0))*(I483+ (I483= 0))</f>
        <v>1</v>
      </c>
      <c r="K483" s="13"/>
      <c r="L483" s="13"/>
      <c r="M483" s="13"/>
    </row>
    <row r="484" spans="1:13" x14ac:dyDescent="0.25">
      <c r="A484" s="13"/>
      <c r="B484" s="13"/>
      <c r="C484" s="13"/>
      <c r="D484" s="16"/>
      <c r="E484" s="13"/>
      <c r="F484" s="13"/>
      <c r="G484" s="13"/>
      <c r="H484" s="13"/>
      <c r="I484" s="13"/>
      <c r="J484" s="17" t="s">
        <v>346</v>
      </c>
      <c r="K484" s="10">
        <f>SUM(J483:J483)</f>
        <v>1</v>
      </c>
      <c r="L484" s="14"/>
      <c r="M484" s="10">
        <f>ROUND(L484*K484,2)</f>
        <v>0</v>
      </c>
    </row>
    <row r="485" spans="1:13" ht="3" customHeight="1" x14ac:dyDescent="0.25">
      <c r="A485" s="18"/>
      <c r="B485" s="18"/>
      <c r="C485" s="18"/>
      <c r="D485" s="19"/>
      <c r="E485" s="18"/>
      <c r="F485" s="18"/>
      <c r="G485" s="18"/>
      <c r="H485" s="18"/>
      <c r="I485" s="18"/>
      <c r="J485" s="18"/>
      <c r="K485" s="18"/>
      <c r="L485" s="18"/>
      <c r="M485" s="18"/>
    </row>
    <row r="486" spans="1:13" x14ac:dyDescent="0.25">
      <c r="A486" s="17" t="s">
        <v>347</v>
      </c>
      <c r="B486" s="11" t="s">
        <v>21</v>
      </c>
      <c r="C486" s="11" t="s">
        <v>43</v>
      </c>
      <c r="D486" s="12" t="s">
        <v>348</v>
      </c>
      <c r="E486" s="13"/>
      <c r="F486" s="13"/>
      <c r="G486" s="13"/>
      <c r="H486" s="13"/>
      <c r="I486" s="13"/>
      <c r="J486" s="13"/>
      <c r="K486" s="15">
        <f>K489</f>
        <v>8</v>
      </c>
      <c r="L486" s="15">
        <f>L489</f>
        <v>0</v>
      </c>
      <c r="M486" s="15">
        <f>M489</f>
        <v>0</v>
      </c>
    </row>
    <row r="487" spans="1:13" ht="168.75" x14ac:dyDescent="0.25">
      <c r="A487" s="13"/>
      <c r="B487" s="13"/>
      <c r="C487" s="13"/>
      <c r="D487" s="16" t="s">
        <v>349</v>
      </c>
      <c r="E487" s="13"/>
      <c r="F487" s="13"/>
      <c r="G487" s="13"/>
      <c r="H487" s="13"/>
      <c r="I487" s="13"/>
      <c r="J487" s="13"/>
      <c r="K487" s="13"/>
      <c r="L487" s="13"/>
      <c r="M487" s="13"/>
    </row>
    <row r="488" spans="1:13" x14ac:dyDescent="0.25">
      <c r="A488" s="13"/>
      <c r="B488" s="13"/>
      <c r="C488" s="13"/>
      <c r="D488" s="16"/>
      <c r="E488" s="11" t="s">
        <v>18</v>
      </c>
      <c r="F488" s="13">
        <v>8</v>
      </c>
      <c r="G488" s="14"/>
      <c r="H488" s="14"/>
      <c r="I488" s="14"/>
      <c r="J488" s="15">
        <f>F488*(G488+ (G488= 0))*(H488+ (H488= 0))*(I488+ (I488= 0))</f>
        <v>8</v>
      </c>
      <c r="K488" s="13"/>
      <c r="L488" s="13"/>
      <c r="M488" s="13"/>
    </row>
    <row r="489" spans="1:13" x14ac:dyDescent="0.25">
      <c r="A489" s="13"/>
      <c r="B489" s="13"/>
      <c r="C489" s="13"/>
      <c r="D489" s="16"/>
      <c r="E489" s="13"/>
      <c r="F489" s="13"/>
      <c r="G489" s="13"/>
      <c r="H489" s="13"/>
      <c r="I489" s="13"/>
      <c r="J489" s="17" t="s">
        <v>350</v>
      </c>
      <c r="K489" s="10">
        <f>SUM(J488:J488)</f>
        <v>8</v>
      </c>
      <c r="L489" s="14"/>
      <c r="M489" s="10">
        <f>ROUND(L489*K489,2)</f>
        <v>0</v>
      </c>
    </row>
    <row r="490" spans="1:13" ht="3" customHeight="1" x14ac:dyDescent="0.25">
      <c r="A490" s="18"/>
      <c r="B490" s="18"/>
      <c r="C490" s="18"/>
      <c r="D490" s="19"/>
      <c r="E490" s="18"/>
      <c r="F490" s="18"/>
      <c r="G490" s="18"/>
      <c r="H490" s="18"/>
      <c r="I490" s="18"/>
      <c r="J490" s="18"/>
      <c r="K490" s="18"/>
      <c r="L490" s="18"/>
      <c r="M490" s="18"/>
    </row>
    <row r="491" spans="1:13" x14ac:dyDescent="0.25">
      <c r="A491" s="17" t="s">
        <v>351</v>
      </c>
      <c r="B491" s="11" t="s">
        <v>21</v>
      </c>
      <c r="C491" s="11" t="s">
        <v>43</v>
      </c>
      <c r="D491" s="12" t="s">
        <v>352</v>
      </c>
      <c r="E491" s="13"/>
      <c r="F491" s="13"/>
      <c r="G491" s="13"/>
      <c r="H491" s="13"/>
      <c r="I491" s="13"/>
      <c r="J491" s="13"/>
      <c r="K491" s="15">
        <f>K494</f>
        <v>8</v>
      </c>
      <c r="L491" s="15">
        <f>L494</f>
        <v>0</v>
      </c>
      <c r="M491" s="15">
        <f>M494</f>
        <v>0</v>
      </c>
    </row>
    <row r="492" spans="1:13" ht="101.25" x14ac:dyDescent="0.25">
      <c r="A492" s="13"/>
      <c r="B492" s="13"/>
      <c r="C492" s="13"/>
      <c r="D492" s="16" t="s">
        <v>353</v>
      </c>
      <c r="E492" s="13"/>
      <c r="F492" s="13"/>
      <c r="G492" s="13"/>
      <c r="H492" s="13"/>
      <c r="I492" s="13"/>
      <c r="J492" s="13"/>
      <c r="K492" s="13"/>
      <c r="L492" s="13"/>
      <c r="M492" s="13"/>
    </row>
    <row r="493" spans="1:13" x14ac:dyDescent="0.25">
      <c r="A493" s="13"/>
      <c r="B493" s="13"/>
      <c r="C493" s="13"/>
      <c r="D493" s="16"/>
      <c r="E493" s="11" t="s">
        <v>18</v>
      </c>
      <c r="F493" s="13">
        <v>8</v>
      </c>
      <c r="G493" s="14"/>
      <c r="H493" s="14"/>
      <c r="I493" s="14"/>
      <c r="J493" s="15">
        <f>F493*(G493+ (G493= 0))*(H493+ (H493= 0))*(I493+ (I493= 0))</f>
        <v>8</v>
      </c>
      <c r="K493" s="13"/>
      <c r="L493" s="13"/>
      <c r="M493" s="13"/>
    </row>
    <row r="494" spans="1:13" x14ac:dyDescent="0.25">
      <c r="A494" s="13"/>
      <c r="B494" s="13"/>
      <c r="C494" s="13"/>
      <c r="D494" s="16"/>
      <c r="E494" s="13"/>
      <c r="F494" s="13"/>
      <c r="G494" s="13"/>
      <c r="H494" s="13"/>
      <c r="I494" s="13"/>
      <c r="J494" s="17" t="s">
        <v>354</v>
      </c>
      <c r="K494" s="10">
        <f>SUM(J493:J493)</f>
        <v>8</v>
      </c>
      <c r="L494" s="14"/>
      <c r="M494" s="10">
        <f>ROUND(L494*K494,2)</f>
        <v>0</v>
      </c>
    </row>
    <row r="495" spans="1:13" ht="3" customHeight="1" x14ac:dyDescent="0.25">
      <c r="A495" s="18"/>
      <c r="B495" s="18"/>
      <c r="C495" s="18"/>
      <c r="D495" s="19"/>
      <c r="E495" s="18"/>
      <c r="F495" s="18"/>
      <c r="G495" s="18"/>
      <c r="H495" s="18"/>
      <c r="I495" s="18"/>
      <c r="J495" s="18"/>
      <c r="K495" s="18"/>
      <c r="L495" s="18"/>
      <c r="M495" s="18"/>
    </row>
    <row r="496" spans="1:13" x14ac:dyDescent="0.25">
      <c r="A496" s="17" t="s">
        <v>355</v>
      </c>
      <c r="B496" s="11" t="s">
        <v>21</v>
      </c>
      <c r="C496" s="11" t="s">
        <v>43</v>
      </c>
      <c r="D496" s="12" t="s">
        <v>356</v>
      </c>
      <c r="E496" s="13"/>
      <c r="F496" s="13"/>
      <c r="G496" s="13"/>
      <c r="H496" s="13"/>
      <c r="I496" s="13"/>
      <c r="J496" s="13"/>
      <c r="K496" s="15">
        <f>K499</f>
        <v>2</v>
      </c>
      <c r="L496" s="15">
        <f>L499</f>
        <v>0</v>
      </c>
      <c r="M496" s="15">
        <f>M499</f>
        <v>0</v>
      </c>
    </row>
    <row r="497" spans="1:13" ht="202.5" x14ac:dyDescent="0.25">
      <c r="A497" s="13"/>
      <c r="B497" s="13"/>
      <c r="C497" s="13"/>
      <c r="D497" s="16" t="s">
        <v>357</v>
      </c>
      <c r="E497" s="13"/>
      <c r="F497" s="13"/>
      <c r="G497" s="13"/>
      <c r="H497" s="13"/>
      <c r="I497" s="13"/>
      <c r="J497" s="13"/>
      <c r="K497" s="13"/>
      <c r="L497" s="13"/>
      <c r="M497" s="13"/>
    </row>
    <row r="498" spans="1:13" x14ac:dyDescent="0.25">
      <c r="A498" s="13"/>
      <c r="B498" s="13"/>
      <c r="C498" s="13"/>
      <c r="D498" s="16"/>
      <c r="E498" s="11" t="s">
        <v>18</v>
      </c>
      <c r="F498" s="13">
        <v>2</v>
      </c>
      <c r="G498" s="14"/>
      <c r="H498" s="14"/>
      <c r="I498" s="14"/>
      <c r="J498" s="15">
        <f>F498*(G498+ (G498= 0))*(H498+ (H498= 0))*(I498+ (I498= 0))</f>
        <v>2</v>
      </c>
      <c r="K498" s="13"/>
      <c r="L498" s="13"/>
      <c r="M498" s="13"/>
    </row>
    <row r="499" spans="1:13" x14ac:dyDescent="0.25">
      <c r="A499" s="13"/>
      <c r="B499" s="13"/>
      <c r="C499" s="13"/>
      <c r="D499" s="16"/>
      <c r="E499" s="13"/>
      <c r="F499" s="13"/>
      <c r="G499" s="13"/>
      <c r="H499" s="13"/>
      <c r="I499" s="13"/>
      <c r="J499" s="17" t="s">
        <v>358</v>
      </c>
      <c r="K499" s="10">
        <f>SUM(J498:J498)</f>
        <v>2</v>
      </c>
      <c r="L499" s="14"/>
      <c r="M499" s="10">
        <f>ROUND(L499*K499,2)</f>
        <v>0</v>
      </c>
    </row>
    <row r="500" spans="1:13" ht="3" customHeight="1" x14ac:dyDescent="0.25">
      <c r="A500" s="18"/>
      <c r="B500" s="18"/>
      <c r="C500" s="18"/>
      <c r="D500" s="19"/>
      <c r="E500" s="18"/>
      <c r="F500" s="18"/>
      <c r="G500" s="18"/>
      <c r="H500" s="18"/>
      <c r="I500" s="18"/>
      <c r="J500" s="18"/>
      <c r="K500" s="18"/>
      <c r="L500" s="18"/>
      <c r="M500" s="18"/>
    </row>
    <row r="501" spans="1:13" ht="22.5" x14ac:dyDescent="0.25">
      <c r="A501" s="17" t="s">
        <v>359</v>
      </c>
      <c r="B501" s="11" t="s">
        <v>21</v>
      </c>
      <c r="C501" s="11" t="s">
        <v>43</v>
      </c>
      <c r="D501" s="12" t="s">
        <v>360</v>
      </c>
      <c r="E501" s="13"/>
      <c r="F501" s="13"/>
      <c r="G501" s="13"/>
      <c r="H501" s="13"/>
      <c r="I501" s="13"/>
      <c r="J501" s="13"/>
      <c r="K501" s="15">
        <f>K504</f>
        <v>1</v>
      </c>
      <c r="L501" s="15">
        <f>L504</f>
        <v>0</v>
      </c>
      <c r="M501" s="15">
        <f>M504</f>
        <v>0</v>
      </c>
    </row>
    <row r="502" spans="1:13" ht="101.25" x14ac:dyDescent="0.25">
      <c r="A502" s="13"/>
      <c r="B502" s="13"/>
      <c r="C502" s="13"/>
      <c r="D502" s="16" t="s">
        <v>361</v>
      </c>
      <c r="E502" s="13"/>
      <c r="F502" s="13"/>
      <c r="G502" s="13"/>
      <c r="H502" s="13"/>
      <c r="I502" s="13"/>
      <c r="J502" s="13"/>
      <c r="K502" s="13"/>
      <c r="L502" s="13"/>
      <c r="M502" s="13"/>
    </row>
    <row r="503" spans="1:13" x14ac:dyDescent="0.25">
      <c r="A503" s="13"/>
      <c r="B503" s="13"/>
      <c r="C503" s="13"/>
      <c r="D503" s="16"/>
      <c r="E503" s="11" t="s">
        <v>362</v>
      </c>
      <c r="F503" s="13">
        <v>1</v>
      </c>
      <c r="G503" s="14"/>
      <c r="H503" s="14"/>
      <c r="I503" s="14"/>
      <c r="J503" s="15">
        <f>F503*(G503+ (G503= 0))*(H503+ (H503= 0))*(I503+ (I503= 0))</f>
        <v>1</v>
      </c>
      <c r="K503" s="13"/>
      <c r="L503" s="13"/>
      <c r="M503" s="13"/>
    </row>
    <row r="504" spans="1:13" x14ac:dyDescent="0.25">
      <c r="A504" s="13"/>
      <c r="B504" s="13"/>
      <c r="C504" s="13"/>
      <c r="D504" s="16"/>
      <c r="E504" s="13"/>
      <c r="F504" s="13"/>
      <c r="G504" s="13"/>
      <c r="H504" s="13"/>
      <c r="I504" s="13"/>
      <c r="J504" s="17" t="s">
        <v>363</v>
      </c>
      <c r="K504" s="10">
        <f>SUM(J503:J503)</f>
        <v>1</v>
      </c>
      <c r="L504" s="14"/>
      <c r="M504" s="10">
        <f>ROUND(L504*K504,2)</f>
        <v>0</v>
      </c>
    </row>
    <row r="505" spans="1:13" ht="3" customHeight="1" x14ac:dyDescent="0.25">
      <c r="A505" s="18"/>
      <c r="B505" s="18"/>
      <c r="C505" s="18"/>
      <c r="D505" s="19"/>
      <c r="E505" s="18"/>
      <c r="F505" s="18"/>
      <c r="G505" s="18"/>
      <c r="H505" s="18"/>
      <c r="I505" s="18"/>
      <c r="J505" s="18"/>
      <c r="K505" s="18"/>
      <c r="L505" s="18"/>
      <c r="M505" s="18"/>
    </row>
    <row r="506" spans="1:13" x14ac:dyDescent="0.25">
      <c r="A506" s="17" t="s">
        <v>364</v>
      </c>
      <c r="B506" s="11" t="s">
        <v>21</v>
      </c>
      <c r="C506" s="11" t="s">
        <v>43</v>
      </c>
      <c r="D506" s="12" t="s">
        <v>365</v>
      </c>
      <c r="E506" s="13"/>
      <c r="F506" s="13"/>
      <c r="G506" s="13"/>
      <c r="H506" s="13"/>
      <c r="I506" s="13"/>
      <c r="J506" s="13"/>
      <c r="K506" s="15">
        <f>K509</f>
        <v>4</v>
      </c>
      <c r="L506" s="15">
        <f>L509</f>
        <v>0</v>
      </c>
      <c r="M506" s="15">
        <f>M509</f>
        <v>0</v>
      </c>
    </row>
    <row r="507" spans="1:13" ht="78.75" x14ac:dyDescent="0.25">
      <c r="A507" s="13"/>
      <c r="B507" s="13"/>
      <c r="C507" s="13"/>
      <c r="D507" s="16" t="s">
        <v>366</v>
      </c>
      <c r="E507" s="13"/>
      <c r="F507" s="13"/>
      <c r="G507" s="13"/>
      <c r="H507" s="13"/>
      <c r="I507" s="13"/>
      <c r="J507" s="13"/>
      <c r="K507" s="13"/>
      <c r="L507" s="13"/>
      <c r="M507" s="13"/>
    </row>
    <row r="508" spans="1:13" x14ac:dyDescent="0.25">
      <c r="A508" s="13"/>
      <c r="B508" s="13"/>
      <c r="C508" s="13"/>
      <c r="D508" s="16"/>
      <c r="E508" s="11" t="s">
        <v>18</v>
      </c>
      <c r="F508" s="13">
        <v>4</v>
      </c>
      <c r="G508" s="14"/>
      <c r="H508" s="14"/>
      <c r="I508" s="14"/>
      <c r="J508" s="15">
        <f>F508*(G508+ (G508= 0))*(H508+ (H508= 0))*(I508+ (I508= 0))</f>
        <v>4</v>
      </c>
      <c r="K508" s="13"/>
      <c r="L508" s="13"/>
      <c r="M508" s="13"/>
    </row>
    <row r="509" spans="1:13" x14ac:dyDescent="0.25">
      <c r="A509" s="13"/>
      <c r="B509" s="13"/>
      <c r="C509" s="13"/>
      <c r="D509" s="16"/>
      <c r="E509" s="13"/>
      <c r="F509" s="13"/>
      <c r="G509" s="13"/>
      <c r="H509" s="13"/>
      <c r="I509" s="13"/>
      <c r="J509" s="17" t="s">
        <v>367</v>
      </c>
      <c r="K509" s="10">
        <f>SUM(J508:J508)</f>
        <v>4</v>
      </c>
      <c r="L509" s="14"/>
      <c r="M509" s="10">
        <f>ROUND(L509*K509,2)</f>
        <v>0</v>
      </c>
    </row>
    <row r="510" spans="1:13" ht="3" customHeight="1" x14ac:dyDescent="0.25">
      <c r="A510" s="18"/>
      <c r="B510" s="18"/>
      <c r="C510" s="18"/>
      <c r="D510" s="19"/>
      <c r="E510" s="18"/>
      <c r="F510" s="18"/>
      <c r="G510" s="18"/>
      <c r="H510" s="18"/>
      <c r="I510" s="18"/>
      <c r="J510" s="18"/>
      <c r="K510" s="18"/>
      <c r="L510" s="18"/>
      <c r="M510" s="18"/>
    </row>
    <row r="511" spans="1:13" x14ac:dyDescent="0.25">
      <c r="A511" s="17" t="s">
        <v>368</v>
      </c>
      <c r="B511" s="11" t="s">
        <v>21</v>
      </c>
      <c r="C511" s="11" t="s">
        <v>43</v>
      </c>
      <c r="D511" s="12" t="s">
        <v>369</v>
      </c>
      <c r="E511" s="13"/>
      <c r="F511" s="13"/>
      <c r="G511" s="13"/>
      <c r="H511" s="13"/>
      <c r="I511" s="13"/>
      <c r="J511" s="13"/>
      <c r="K511" s="15">
        <f>K514</f>
        <v>4</v>
      </c>
      <c r="L511" s="15">
        <f>L514</f>
        <v>0</v>
      </c>
      <c r="M511" s="15">
        <f>M514</f>
        <v>0</v>
      </c>
    </row>
    <row r="512" spans="1:13" ht="78.75" x14ac:dyDescent="0.25">
      <c r="A512" s="13"/>
      <c r="B512" s="13"/>
      <c r="C512" s="13"/>
      <c r="D512" s="16" t="s">
        <v>370</v>
      </c>
      <c r="E512" s="13"/>
      <c r="F512" s="13"/>
      <c r="G512" s="13"/>
      <c r="H512" s="13"/>
      <c r="I512" s="13"/>
      <c r="J512" s="13"/>
      <c r="K512" s="13"/>
      <c r="L512" s="13"/>
      <c r="M512" s="13"/>
    </row>
    <row r="513" spans="1:13" x14ac:dyDescent="0.25">
      <c r="A513" s="13"/>
      <c r="B513" s="13"/>
      <c r="C513" s="13"/>
      <c r="D513" s="16"/>
      <c r="E513" s="11" t="s">
        <v>18</v>
      </c>
      <c r="F513" s="13">
        <v>4</v>
      </c>
      <c r="G513" s="14"/>
      <c r="H513" s="14"/>
      <c r="I513" s="14"/>
      <c r="J513" s="15">
        <f>F513*(G513+ (G513= 0))*(H513+ (H513= 0))*(I513+ (I513= 0))</f>
        <v>4</v>
      </c>
      <c r="K513" s="13"/>
      <c r="L513" s="13"/>
      <c r="M513" s="13"/>
    </row>
    <row r="514" spans="1:13" x14ac:dyDescent="0.25">
      <c r="A514" s="13"/>
      <c r="B514" s="13"/>
      <c r="C514" s="13"/>
      <c r="D514" s="16"/>
      <c r="E514" s="13"/>
      <c r="F514" s="13"/>
      <c r="G514" s="13"/>
      <c r="H514" s="13"/>
      <c r="I514" s="13"/>
      <c r="J514" s="17" t="s">
        <v>371</v>
      </c>
      <c r="K514" s="10">
        <f>SUM(J513:J513)</f>
        <v>4</v>
      </c>
      <c r="L514" s="14"/>
      <c r="M514" s="10">
        <f>ROUND(L514*K514,2)</f>
        <v>0</v>
      </c>
    </row>
    <row r="515" spans="1:13" ht="3" customHeight="1" x14ac:dyDescent="0.25">
      <c r="A515" s="18"/>
      <c r="B515" s="18"/>
      <c r="C515" s="18"/>
      <c r="D515" s="19"/>
      <c r="E515" s="18"/>
      <c r="F515" s="18"/>
      <c r="G515" s="18"/>
      <c r="H515" s="18"/>
      <c r="I515" s="18"/>
      <c r="J515" s="18"/>
      <c r="K515" s="18"/>
      <c r="L515" s="18"/>
      <c r="M515" s="18"/>
    </row>
    <row r="516" spans="1:13" x14ac:dyDescent="0.25">
      <c r="A516" s="11" t="s">
        <v>372</v>
      </c>
      <c r="B516" s="11" t="s">
        <v>21</v>
      </c>
      <c r="C516" s="11" t="s">
        <v>43</v>
      </c>
      <c r="D516" s="12" t="s">
        <v>373</v>
      </c>
      <c r="E516" s="13"/>
      <c r="F516" s="13"/>
      <c r="G516" s="13"/>
      <c r="H516" s="13"/>
      <c r="I516" s="13"/>
      <c r="J516" s="13"/>
      <c r="K516" s="14"/>
      <c r="L516" s="14"/>
      <c r="M516" s="15">
        <f>ROUND(K516*L516,2)</f>
        <v>0</v>
      </c>
    </row>
    <row r="517" spans="1:13" ht="90" x14ac:dyDescent="0.25">
      <c r="A517" s="13"/>
      <c r="B517" s="13"/>
      <c r="C517" s="13"/>
      <c r="D517" s="16" t="s">
        <v>374</v>
      </c>
      <c r="E517" s="13"/>
      <c r="F517" s="13"/>
      <c r="G517" s="13"/>
      <c r="H517" s="13"/>
      <c r="I517" s="13"/>
      <c r="J517" s="13"/>
      <c r="K517" s="13"/>
      <c r="L517" s="13"/>
      <c r="M517" s="13"/>
    </row>
    <row r="518" spans="1:13" x14ac:dyDescent="0.25">
      <c r="A518" s="17" t="s">
        <v>375</v>
      </c>
      <c r="B518" s="11" t="s">
        <v>21</v>
      </c>
      <c r="C518" s="11" t="s">
        <v>43</v>
      </c>
      <c r="D518" s="12" t="s">
        <v>376</v>
      </c>
      <c r="E518" s="13"/>
      <c r="F518" s="13"/>
      <c r="G518" s="13"/>
      <c r="H518" s="13"/>
      <c r="I518" s="13"/>
      <c r="J518" s="13"/>
      <c r="K518" s="15">
        <f>K521</f>
        <v>1</v>
      </c>
      <c r="L518" s="15">
        <f>L521</f>
        <v>0</v>
      </c>
      <c r="M518" s="15">
        <f>M521</f>
        <v>0</v>
      </c>
    </row>
    <row r="519" spans="1:13" ht="90" x14ac:dyDescent="0.25">
      <c r="A519" s="13"/>
      <c r="B519" s="13"/>
      <c r="C519" s="13"/>
      <c r="D519" s="16" t="s">
        <v>377</v>
      </c>
      <c r="E519" s="13"/>
      <c r="F519" s="13"/>
      <c r="G519" s="13"/>
      <c r="H519" s="13"/>
      <c r="I519" s="13"/>
      <c r="J519" s="13"/>
      <c r="K519" s="13"/>
      <c r="L519" s="13"/>
      <c r="M519" s="13"/>
    </row>
    <row r="520" spans="1:13" x14ac:dyDescent="0.25">
      <c r="A520" s="13"/>
      <c r="B520" s="13"/>
      <c r="C520" s="13"/>
      <c r="D520" s="16"/>
      <c r="E520" s="11" t="s">
        <v>378</v>
      </c>
      <c r="F520" s="13">
        <v>1</v>
      </c>
      <c r="G520" s="14"/>
      <c r="H520" s="14"/>
      <c r="I520" s="14"/>
      <c r="J520" s="15">
        <f>F520*(G520+ (G520= 0))*(H520+ (H520= 0))*(I520+ (I520= 0))</f>
        <v>1</v>
      </c>
      <c r="K520" s="13"/>
      <c r="L520" s="13"/>
      <c r="M520" s="13"/>
    </row>
    <row r="521" spans="1:13" x14ac:dyDescent="0.25">
      <c r="A521" s="13"/>
      <c r="B521" s="13"/>
      <c r="C521" s="13"/>
      <c r="D521" s="16"/>
      <c r="E521" s="13"/>
      <c r="F521" s="13"/>
      <c r="G521" s="13"/>
      <c r="H521" s="13"/>
      <c r="I521" s="13"/>
      <c r="J521" s="17" t="s">
        <v>375</v>
      </c>
      <c r="K521" s="10">
        <f>SUM(J520:J520)</f>
        <v>1</v>
      </c>
      <c r="L521" s="14"/>
      <c r="M521" s="10">
        <f>ROUND(L521*K521,2)</f>
        <v>0</v>
      </c>
    </row>
    <row r="522" spans="1:13" ht="3" customHeight="1" x14ac:dyDescent="0.25">
      <c r="A522" s="18"/>
      <c r="B522" s="18"/>
      <c r="C522" s="18"/>
      <c r="D522" s="19"/>
      <c r="E522" s="18"/>
      <c r="F522" s="18"/>
      <c r="G522" s="18"/>
      <c r="H522" s="18"/>
      <c r="I522" s="18"/>
      <c r="J522" s="18"/>
      <c r="K522" s="18"/>
      <c r="L522" s="18"/>
      <c r="M522" s="18"/>
    </row>
    <row r="523" spans="1:13" x14ac:dyDescent="0.25">
      <c r="A523" s="17" t="s">
        <v>379</v>
      </c>
      <c r="B523" s="11" t="s">
        <v>21</v>
      </c>
      <c r="C523" s="11" t="s">
        <v>43</v>
      </c>
      <c r="D523" s="12" t="s">
        <v>380</v>
      </c>
      <c r="E523" s="13"/>
      <c r="F523" s="13"/>
      <c r="G523" s="13"/>
      <c r="H523" s="13"/>
      <c r="I523" s="13"/>
      <c r="J523" s="13"/>
      <c r="K523" s="15">
        <f>K526</f>
        <v>1</v>
      </c>
      <c r="L523" s="15">
        <f>L526</f>
        <v>0</v>
      </c>
      <c r="M523" s="15">
        <f>M526</f>
        <v>0</v>
      </c>
    </row>
    <row r="524" spans="1:13" ht="78.75" x14ac:dyDescent="0.25">
      <c r="A524" s="13"/>
      <c r="B524" s="13"/>
      <c r="C524" s="13"/>
      <c r="D524" s="16" t="s">
        <v>381</v>
      </c>
      <c r="E524" s="13"/>
      <c r="F524" s="13"/>
      <c r="G524" s="13"/>
      <c r="H524" s="13"/>
      <c r="I524" s="13"/>
      <c r="J524" s="13"/>
      <c r="K524" s="13"/>
      <c r="L524" s="13"/>
      <c r="M524" s="13"/>
    </row>
    <row r="525" spans="1:13" x14ac:dyDescent="0.25">
      <c r="A525" s="13"/>
      <c r="B525" s="13"/>
      <c r="C525" s="13"/>
      <c r="D525" s="16"/>
      <c r="E525" s="11" t="s">
        <v>382</v>
      </c>
      <c r="F525" s="13">
        <v>1</v>
      </c>
      <c r="G525" s="14"/>
      <c r="H525" s="14"/>
      <c r="I525" s="14"/>
      <c r="J525" s="15">
        <f>F525*(G525+ (G525= 0))*(H525+ (H525= 0))*(I525+ (I525= 0))</f>
        <v>1</v>
      </c>
      <c r="K525" s="13"/>
      <c r="L525" s="13"/>
      <c r="M525" s="13"/>
    </row>
    <row r="526" spans="1:13" x14ac:dyDescent="0.25">
      <c r="A526" s="13"/>
      <c r="B526" s="13"/>
      <c r="C526" s="13"/>
      <c r="D526" s="16"/>
      <c r="E526" s="13"/>
      <c r="F526" s="13"/>
      <c r="G526" s="13"/>
      <c r="H526" s="13"/>
      <c r="I526" s="13"/>
      <c r="J526" s="17" t="s">
        <v>383</v>
      </c>
      <c r="K526" s="10">
        <f>SUM(J525:J525)</f>
        <v>1</v>
      </c>
      <c r="L526" s="14"/>
      <c r="M526" s="10">
        <f>ROUND(L526*K526,2)</f>
        <v>0</v>
      </c>
    </row>
    <row r="527" spans="1:13" ht="3" customHeight="1" x14ac:dyDescent="0.25">
      <c r="A527" s="18"/>
      <c r="B527" s="18"/>
      <c r="C527" s="18"/>
      <c r="D527" s="19"/>
      <c r="E527" s="18"/>
      <c r="F527" s="18"/>
      <c r="G527" s="18"/>
      <c r="H527" s="18"/>
      <c r="I527" s="18"/>
      <c r="J527" s="18"/>
      <c r="K527" s="18"/>
      <c r="L527" s="18"/>
      <c r="M527" s="18"/>
    </row>
    <row r="528" spans="1:13" x14ac:dyDescent="0.25">
      <c r="A528" s="17" t="s">
        <v>384</v>
      </c>
      <c r="B528" s="11" t="s">
        <v>21</v>
      </c>
      <c r="C528" s="11" t="s">
        <v>43</v>
      </c>
      <c r="D528" s="12" t="s">
        <v>385</v>
      </c>
      <c r="E528" s="13"/>
      <c r="F528" s="13"/>
      <c r="G528" s="13"/>
      <c r="H528" s="13"/>
      <c r="I528" s="13"/>
      <c r="J528" s="13"/>
      <c r="K528" s="15">
        <f>K531</f>
        <v>2</v>
      </c>
      <c r="L528" s="15">
        <f>L531</f>
        <v>0</v>
      </c>
      <c r="M528" s="15">
        <f>M531</f>
        <v>0</v>
      </c>
    </row>
    <row r="529" spans="1:13" ht="67.5" x14ac:dyDescent="0.25">
      <c r="A529" s="13"/>
      <c r="B529" s="13"/>
      <c r="C529" s="13"/>
      <c r="D529" s="16" t="s">
        <v>386</v>
      </c>
      <c r="E529" s="13"/>
      <c r="F529" s="13"/>
      <c r="G529" s="13"/>
      <c r="H529" s="13"/>
      <c r="I529" s="13"/>
      <c r="J529" s="13"/>
      <c r="K529" s="13"/>
      <c r="L529" s="13"/>
      <c r="M529" s="13"/>
    </row>
    <row r="530" spans="1:13" x14ac:dyDescent="0.25">
      <c r="A530" s="13"/>
      <c r="B530" s="13"/>
      <c r="C530" s="13"/>
      <c r="D530" s="16"/>
      <c r="E530" s="11" t="s">
        <v>382</v>
      </c>
      <c r="F530" s="13">
        <v>2</v>
      </c>
      <c r="G530" s="14"/>
      <c r="H530" s="14"/>
      <c r="I530" s="14"/>
      <c r="J530" s="15">
        <f>F530*(G530+ (G530= 0))*(H530+ (H530= 0))*(I530+ (I530= 0))</f>
        <v>2</v>
      </c>
      <c r="K530" s="13"/>
      <c r="L530" s="13"/>
      <c r="M530" s="13"/>
    </row>
    <row r="531" spans="1:13" x14ac:dyDescent="0.25">
      <c r="A531" s="13"/>
      <c r="B531" s="13"/>
      <c r="C531" s="13"/>
      <c r="D531" s="16"/>
      <c r="E531" s="13"/>
      <c r="F531" s="13"/>
      <c r="G531" s="13"/>
      <c r="H531" s="13"/>
      <c r="I531" s="13"/>
      <c r="J531" s="17" t="s">
        <v>387</v>
      </c>
      <c r="K531" s="10">
        <f>SUM(J530:J530)</f>
        <v>2</v>
      </c>
      <c r="L531" s="14"/>
      <c r="M531" s="10">
        <f>ROUND(L531*K531,2)</f>
        <v>0</v>
      </c>
    </row>
    <row r="532" spans="1:13" ht="3" customHeight="1" x14ac:dyDescent="0.25">
      <c r="A532" s="18"/>
      <c r="B532" s="18"/>
      <c r="C532" s="18"/>
      <c r="D532" s="19"/>
      <c r="E532" s="18"/>
      <c r="F532" s="18"/>
      <c r="G532" s="18"/>
      <c r="H532" s="18"/>
      <c r="I532" s="18"/>
      <c r="J532" s="18"/>
      <c r="K532" s="18"/>
      <c r="L532" s="18"/>
      <c r="M532" s="18"/>
    </row>
    <row r="533" spans="1:13" x14ac:dyDescent="0.25">
      <c r="A533" s="17" t="s">
        <v>388</v>
      </c>
      <c r="B533" s="11" t="s">
        <v>21</v>
      </c>
      <c r="C533" s="11" t="s">
        <v>43</v>
      </c>
      <c r="D533" s="12" t="s">
        <v>389</v>
      </c>
      <c r="E533" s="13"/>
      <c r="F533" s="13"/>
      <c r="G533" s="13"/>
      <c r="H533" s="13"/>
      <c r="I533" s="13"/>
      <c r="J533" s="13"/>
      <c r="K533" s="15">
        <f>K536</f>
        <v>2</v>
      </c>
      <c r="L533" s="15">
        <f>L536</f>
        <v>0</v>
      </c>
      <c r="M533" s="15">
        <f>M536</f>
        <v>0</v>
      </c>
    </row>
    <row r="534" spans="1:13" ht="78.75" x14ac:dyDescent="0.25">
      <c r="A534" s="13"/>
      <c r="B534" s="13"/>
      <c r="C534" s="13"/>
      <c r="D534" s="16" t="s">
        <v>390</v>
      </c>
      <c r="E534" s="13"/>
      <c r="F534" s="13"/>
      <c r="G534" s="13"/>
      <c r="H534" s="13"/>
      <c r="I534" s="13"/>
      <c r="J534" s="13"/>
      <c r="K534" s="13"/>
      <c r="L534" s="13"/>
      <c r="M534" s="13"/>
    </row>
    <row r="535" spans="1:13" x14ac:dyDescent="0.25">
      <c r="A535" s="13"/>
      <c r="B535" s="13"/>
      <c r="C535" s="13"/>
      <c r="D535" s="16"/>
      <c r="E535" s="11" t="s">
        <v>391</v>
      </c>
      <c r="F535" s="13">
        <v>2</v>
      </c>
      <c r="G535" s="14"/>
      <c r="H535" s="14"/>
      <c r="I535" s="14"/>
      <c r="J535" s="15">
        <f>F535*(G535+ (G535= 0))*(H535+ (H535= 0))*(I535+ (I535= 0))</f>
        <v>2</v>
      </c>
      <c r="K535" s="13"/>
      <c r="L535" s="13"/>
      <c r="M535" s="13"/>
    </row>
    <row r="536" spans="1:13" x14ac:dyDescent="0.25">
      <c r="A536" s="13"/>
      <c r="B536" s="13"/>
      <c r="C536" s="13"/>
      <c r="D536" s="16"/>
      <c r="E536" s="13"/>
      <c r="F536" s="13"/>
      <c r="G536" s="13"/>
      <c r="H536" s="13"/>
      <c r="I536" s="13"/>
      <c r="J536" s="17" t="s">
        <v>392</v>
      </c>
      <c r="K536" s="10">
        <f>SUM(J535:J535)</f>
        <v>2</v>
      </c>
      <c r="L536" s="14"/>
      <c r="M536" s="10">
        <f>ROUND(L536*K536,2)</f>
        <v>0</v>
      </c>
    </row>
    <row r="537" spans="1:13" ht="3" customHeight="1" x14ac:dyDescent="0.25">
      <c r="A537" s="18"/>
      <c r="B537" s="18"/>
      <c r="C537" s="18"/>
      <c r="D537" s="19"/>
      <c r="E537" s="18"/>
      <c r="F537" s="18"/>
      <c r="G537" s="18"/>
      <c r="H537" s="18"/>
      <c r="I537" s="18"/>
      <c r="J537" s="18"/>
      <c r="K537" s="18"/>
      <c r="L537" s="18"/>
      <c r="M537" s="18"/>
    </row>
    <row r="538" spans="1:13" x14ac:dyDescent="0.25">
      <c r="A538" s="17" t="s">
        <v>241</v>
      </c>
      <c r="B538" s="11" t="s">
        <v>21</v>
      </c>
      <c r="C538" s="11" t="s">
        <v>91</v>
      </c>
      <c r="D538" s="12" t="s">
        <v>242</v>
      </c>
      <c r="E538" s="13"/>
      <c r="F538" s="13"/>
      <c r="G538" s="13"/>
      <c r="H538" s="13"/>
      <c r="I538" s="13"/>
      <c r="J538" s="13"/>
      <c r="K538" s="15">
        <f>K541</f>
        <v>18</v>
      </c>
      <c r="L538" s="15">
        <f>L541</f>
        <v>0</v>
      </c>
      <c r="M538" s="15">
        <f>M541</f>
        <v>0</v>
      </c>
    </row>
    <row r="539" spans="1:13" ht="112.5" x14ac:dyDescent="0.25">
      <c r="A539" s="13"/>
      <c r="B539" s="13"/>
      <c r="C539" s="13"/>
      <c r="D539" s="16" t="s">
        <v>243</v>
      </c>
      <c r="E539" s="13"/>
      <c r="F539" s="13"/>
      <c r="G539" s="13"/>
      <c r="H539" s="13"/>
      <c r="I539" s="13"/>
      <c r="J539" s="13"/>
      <c r="K539" s="13"/>
      <c r="L539" s="13"/>
      <c r="M539" s="13"/>
    </row>
    <row r="540" spans="1:13" x14ac:dyDescent="0.25">
      <c r="A540" s="13"/>
      <c r="B540" s="13"/>
      <c r="C540" s="13"/>
      <c r="D540" s="16"/>
      <c r="E540" s="11" t="s">
        <v>18</v>
      </c>
      <c r="F540" s="13">
        <v>1</v>
      </c>
      <c r="G540" s="14"/>
      <c r="H540" s="14">
        <v>18</v>
      </c>
      <c r="I540" s="14"/>
      <c r="J540" s="15">
        <f>F540*(G540+ (G540= 0))*(H540+ (H540= 0))*(I540+ (I540= 0))</f>
        <v>18</v>
      </c>
      <c r="K540" s="13"/>
      <c r="L540" s="13"/>
      <c r="M540" s="13"/>
    </row>
    <row r="541" spans="1:13" x14ac:dyDescent="0.25">
      <c r="A541" s="13"/>
      <c r="B541" s="13"/>
      <c r="C541" s="13"/>
      <c r="D541" s="16"/>
      <c r="E541" s="13"/>
      <c r="F541" s="13"/>
      <c r="G541" s="13"/>
      <c r="H541" s="13"/>
      <c r="I541" s="13"/>
      <c r="J541" s="17" t="s">
        <v>245</v>
      </c>
      <c r="K541" s="10">
        <f>SUM(J540:J540)</f>
        <v>18</v>
      </c>
      <c r="L541" s="14"/>
      <c r="M541" s="10">
        <f>ROUND(L541*K541,2)</f>
        <v>0</v>
      </c>
    </row>
    <row r="542" spans="1:13" ht="3" customHeight="1" x14ac:dyDescent="0.25">
      <c r="A542" s="18"/>
      <c r="B542" s="18"/>
      <c r="C542" s="18"/>
      <c r="D542" s="19"/>
      <c r="E542" s="18"/>
      <c r="F542" s="18"/>
      <c r="G542" s="18"/>
      <c r="H542" s="18"/>
      <c r="I542" s="18"/>
      <c r="J542" s="18"/>
      <c r="K542" s="18"/>
      <c r="L542" s="18"/>
      <c r="M542" s="18"/>
    </row>
    <row r="543" spans="1:13" ht="22.5" x14ac:dyDescent="0.25">
      <c r="A543" s="17" t="s">
        <v>393</v>
      </c>
      <c r="B543" s="11" t="s">
        <v>21</v>
      </c>
      <c r="C543" s="11" t="s">
        <v>113</v>
      </c>
      <c r="D543" s="12" t="s">
        <v>394</v>
      </c>
      <c r="E543" s="13"/>
      <c r="F543" s="13"/>
      <c r="G543" s="13"/>
      <c r="H543" s="13"/>
      <c r="I543" s="13"/>
      <c r="J543" s="13"/>
      <c r="K543" s="15">
        <f>K549</f>
        <v>235</v>
      </c>
      <c r="L543" s="15">
        <f>L549</f>
        <v>0</v>
      </c>
      <c r="M543" s="15">
        <f>M549</f>
        <v>0</v>
      </c>
    </row>
    <row r="544" spans="1:13" ht="90" x14ac:dyDescent="0.25">
      <c r="A544" s="13"/>
      <c r="B544" s="13"/>
      <c r="C544" s="13"/>
      <c r="D544" s="16" t="s">
        <v>395</v>
      </c>
      <c r="E544" s="13"/>
      <c r="F544" s="13"/>
      <c r="G544" s="13"/>
      <c r="H544" s="13"/>
      <c r="I544" s="13"/>
      <c r="J544" s="13"/>
      <c r="K544" s="13"/>
      <c r="L544" s="13"/>
      <c r="M544" s="13"/>
    </row>
    <row r="545" spans="1:13" x14ac:dyDescent="0.25">
      <c r="A545" s="13"/>
      <c r="B545" s="13"/>
      <c r="C545" s="13"/>
      <c r="D545" s="16"/>
      <c r="E545" s="11" t="s">
        <v>319</v>
      </c>
      <c r="F545" s="13"/>
      <c r="G545" s="21"/>
      <c r="H545" s="21"/>
      <c r="I545" s="21"/>
      <c r="J545" s="22">
        <f>F545*(G545+ (G545= 0))*(H545+ (H545= 0))*(I545+ (I545= 0))</f>
        <v>0</v>
      </c>
      <c r="K545" s="13"/>
      <c r="L545" s="13"/>
      <c r="M545" s="13"/>
    </row>
    <row r="546" spans="1:13" x14ac:dyDescent="0.25">
      <c r="A546" s="13"/>
      <c r="B546" s="13"/>
      <c r="C546" s="13"/>
      <c r="D546" s="16"/>
      <c r="E546" s="11" t="s">
        <v>309</v>
      </c>
      <c r="F546" s="13"/>
      <c r="G546" s="21"/>
      <c r="H546" s="21"/>
      <c r="I546" s="21"/>
      <c r="J546" s="22">
        <f>F546*(G546+ (G546= 0))*(H546+ (H546= 0))*(I546+ (I546= 0))</f>
        <v>0</v>
      </c>
      <c r="K546" s="13"/>
      <c r="L546" s="13"/>
      <c r="M546" s="13"/>
    </row>
    <row r="547" spans="1:13" x14ac:dyDescent="0.25">
      <c r="A547" s="13"/>
      <c r="B547" s="13"/>
      <c r="C547" s="13"/>
      <c r="D547" s="16"/>
      <c r="E547" s="11" t="s">
        <v>310</v>
      </c>
      <c r="F547" s="13">
        <v>1</v>
      </c>
      <c r="G547" s="21">
        <v>168</v>
      </c>
      <c r="H547" s="21"/>
      <c r="I547" s="21"/>
      <c r="J547" s="22">
        <f>F547*(G547+ (G547= 0))*(H547+ (H547= 0))*(I547+ (I547= 0))</f>
        <v>168</v>
      </c>
      <c r="K547" s="13"/>
      <c r="L547" s="13"/>
      <c r="M547" s="13"/>
    </row>
    <row r="548" spans="1:13" x14ac:dyDescent="0.25">
      <c r="A548" s="13"/>
      <c r="B548" s="13"/>
      <c r="C548" s="13"/>
      <c r="D548" s="16"/>
      <c r="E548" s="11" t="s">
        <v>311</v>
      </c>
      <c r="F548" s="13">
        <v>1</v>
      </c>
      <c r="G548" s="21">
        <v>67</v>
      </c>
      <c r="H548" s="21"/>
      <c r="I548" s="21"/>
      <c r="J548" s="22">
        <f>F548*(G548+ (G548= 0))*(H548+ (H548= 0))*(I548+ (I548= 0))</f>
        <v>67</v>
      </c>
      <c r="K548" s="13"/>
      <c r="L548" s="13"/>
      <c r="M548" s="13"/>
    </row>
    <row r="549" spans="1:13" x14ac:dyDescent="0.25">
      <c r="A549" s="13"/>
      <c r="B549" s="13"/>
      <c r="C549" s="13"/>
      <c r="D549" s="16"/>
      <c r="E549" s="13"/>
      <c r="F549" s="13"/>
      <c r="G549" s="13"/>
      <c r="H549" s="13"/>
      <c r="I549" s="13"/>
      <c r="J549" s="17" t="s">
        <v>396</v>
      </c>
      <c r="K549" s="10">
        <f>SUM(J545:J548)</f>
        <v>235</v>
      </c>
      <c r="L549" s="14"/>
      <c r="M549" s="10">
        <f>ROUND(L549*K549,2)</f>
        <v>0</v>
      </c>
    </row>
    <row r="550" spans="1:13" ht="3" customHeight="1" x14ac:dyDescent="0.25">
      <c r="A550" s="18"/>
      <c r="B550" s="18"/>
      <c r="C550" s="18"/>
      <c r="D550" s="19"/>
      <c r="E550" s="18"/>
      <c r="F550" s="18"/>
      <c r="G550" s="18"/>
      <c r="H550" s="18"/>
      <c r="I550" s="18"/>
      <c r="J550" s="18"/>
      <c r="K550" s="18"/>
      <c r="L550" s="18"/>
      <c r="M550" s="18"/>
    </row>
    <row r="551" spans="1:13" x14ac:dyDescent="0.25">
      <c r="A551" s="13"/>
      <c r="B551" s="13"/>
      <c r="C551" s="13"/>
      <c r="D551" s="16"/>
      <c r="E551" s="13"/>
      <c r="F551" s="13"/>
      <c r="G551" s="13"/>
      <c r="H551" s="13"/>
      <c r="I551" s="13"/>
      <c r="J551" s="17" t="s">
        <v>397</v>
      </c>
      <c r="K551" s="20">
        <v>1</v>
      </c>
      <c r="L551" s="10">
        <f>M423+M434+M445+M454+M462+M467+M472+M479+M484+M489+M494+M499+M504+M509+M514+M516+M521+M526+M531+M536+M541+M549</f>
        <v>0</v>
      </c>
      <c r="M551" s="10">
        <f>ROUND(L551*K551,2)</f>
        <v>0</v>
      </c>
    </row>
    <row r="552" spans="1:13" ht="3" customHeight="1" x14ac:dyDescent="0.25">
      <c r="A552" s="18"/>
      <c r="B552" s="18"/>
      <c r="C552" s="18"/>
      <c r="D552" s="19"/>
      <c r="E552" s="18"/>
      <c r="F552" s="18"/>
      <c r="G552" s="18"/>
      <c r="H552" s="18"/>
      <c r="I552" s="18"/>
      <c r="J552" s="18"/>
      <c r="K552" s="18"/>
      <c r="L552" s="18"/>
      <c r="M552" s="18"/>
    </row>
    <row r="553" spans="1:13" x14ac:dyDescent="0.25">
      <c r="A553" s="6" t="s">
        <v>398</v>
      </c>
      <c r="B553" s="6" t="s">
        <v>17</v>
      </c>
      <c r="C553" s="6" t="s">
        <v>18</v>
      </c>
      <c r="D553" s="7" t="s">
        <v>399</v>
      </c>
      <c r="E553" s="8"/>
      <c r="F553" s="8"/>
      <c r="G553" s="8"/>
      <c r="H553" s="8"/>
      <c r="I553" s="8"/>
      <c r="J553" s="8"/>
      <c r="K553" s="9">
        <f>K568</f>
        <v>1</v>
      </c>
      <c r="L553" s="10">
        <f>L568</f>
        <v>0</v>
      </c>
      <c r="M553" s="10">
        <f>M568</f>
        <v>0</v>
      </c>
    </row>
    <row r="554" spans="1:13" x14ac:dyDescent="0.25">
      <c r="A554" s="17" t="s">
        <v>400</v>
      </c>
      <c r="B554" s="11" t="s">
        <v>21</v>
      </c>
      <c r="C554" s="11" t="s">
        <v>113</v>
      </c>
      <c r="D554" s="12" t="s">
        <v>401</v>
      </c>
      <c r="E554" s="13"/>
      <c r="F554" s="13"/>
      <c r="G554" s="13"/>
      <c r="H554" s="13"/>
      <c r="I554" s="13"/>
      <c r="J554" s="13"/>
      <c r="K554" s="15">
        <f>K559</f>
        <v>277</v>
      </c>
      <c r="L554" s="15">
        <f>L559</f>
        <v>0</v>
      </c>
      <c r="M554" s="15">
        <f>M559</f>
        <v>0</v>
      </c>
    </row>
    <row r="555" spans="1:13" ht="236.25" x14ac:dyDescent="0.25">
      <c r="A555" s="13"/>
      <c r="B555" s="13"/>
      <c r="C555" s="13"/>
      <c r="D555" s="16" t="s">
        <v>402</v>
      </c>
      <c r="E555" s="13"/>
      <c r="F555" s="13"/>
      <c r="G555" s="13"/>
      <c r="H555" s="13"/>
      <c r="I555" s="13"/>
      <c r="J555" s="13"/>
      <c r="K555" s="13"/>
      <c r="L555" s="13"/>
      <c r="M555" s="13"/>
    </row>
    <row r="556" spans="1:13" x14ac:dyDescent="0.25">
      <c r="A556" s="13"/>
      <c r="B556" s="13"/>
      <c r="C556" s="13"/>
      <c r="D556" s="16"/>
      <c r="E556" s="11" t="s">
        <v>310</v>
      </c>
      <c r="F556" s="13">
        <v>1</v>
      </c>
      <c r="G556" s="14">
        <v>175</v>
      </c>
      <c r="H556" s="14"/>
      <c r="I556" s="14"/>
      <c r="J556" s="15">
        <f>F556*(G556+ (G556= 0))*(H556+ (H556= 0))*(I556+ (I556= 0))</f>
        <v>175</v>
      </c>
      <c r="K556" s="13"/>
      <c r="L556" s="13"/>
      <c r="M556" s="13"/>
    </row>
    <row r="557" spans="1:13" x14ac:dyDescent="0.25">
      <c r="A557" s="13"/>
      <c r="B557" s="13"/>
      <c r="C557" s="13"/>
      <c r="D557" s="16"/>
      <c r="E557" s="11" t="s">
        <v>311</v>
      </c>
      <c r="F557" s="13">
        <v>1</v>
      </c>
      <c r="G557" s="14">
        <v>67</v>
      </c>
      <c r="H557" s="14"/>
      <c r="I557" s="14"/>
      <c r="J557" s="15">
        <f>F557*(G557+ (G557= 0))*(H557+ (H557= 0))*(I557+ (I557= 0))</f>
        <v>67</v>
      </c>
      <c r="K557" s="13"/>
      <c r="L557" s="13"/>
      <c r="M557" s="13"/>
    </row>
    <row r="558" spans="1:13" x14ac:dyDescent="0.25">
      <c r="A558" s="13"/>
      <c r="B558" s="13"/>
      <c r="C558" s="13"/>
      <c r="D558" s="16"/>
      <c r="E558" s="11" t="s">
        <v>18</v>
      </c>
      <c r="F558" s="13">
        <v>1</v>
      </c>
      <c r="G558" s="14">
        <v>35</v>
      </c>
      <c r="H558" s="14"/>
      <c r="I558" s="14"/>
      <c r="J558" s="15">
        <f>F558*(G558+ (G558= 0))*(H558+ (H558= 0))*(I558+ (I558= 0))</f>
        <v>35</v>
      </c>
      <c r="K558" s="13"/>
      <c r="L558" s="13"/>
      <c r="M558" s="13"/>
    </row>
    <row r="559" spans="1:13" x14ac:dyDescent="0.25">
      <c r="A559" s="13"/>
      <c r="B559" s="13"/>
      <c r="C559" s="13"/>
      <c r="D559" s="16"/>
      <c r="E559" s="13"/>
      <c r="F559" s="13"/>
      <c r="G559" s="13"/>
      <c r="H559" s="13"/>
      <c r="I559" s="13"/>
      <c r="J559" s="17" t="s">
        <v>403</v>
      </c>
      <c r="K559" s="10">
        <f>SUM(J556:J558)</f>
        <v>277</v>
      </c>
      <c r="L559" s="14"/>
      <c r="M559" s="10">
        <f>ROUND(L559*K559,2)</f>
        <v>0</v>
      </c>
    </row>
    <row r="560" spans="1:13" ht="3" customHeight="1" x14ac:dyDescent="0.25">
      <c r="A560" s="18"/>
      <c r="B560" s="18"/>
      <c r="C560" s="18"/>
      <c r="D560" s="19"/>
      <c r="E560" s="18"/>
      <c r="F560" s="18"/>
      <c r="G560" s="18"/>
      <c r="H560" s="18"/>
      <c r="I560" s="18"/>
      <c r="J560" s="18"/>
      <c r="K560" s="18"/>
      <c r="L560" s="18"/>
      <c r="M560" s="18"/>
    </row>
    <row r="561" spans="1:13" x14ac:dyDescent="0.25">
      <c r="A561" s="17" t="s">
        <v>404</v>
      </c>
      <c r="B561" s="11" t="s">
        <v>21</v>
      </c>
      <c r="C561" s="11" t="s">
        <v>43</v>
      </c>
      <c r="D561" s="12" t="s">
        <v>405</v>
      </c>
      <c r="E561" s="13"/>
      <c r="F561" s="13"/>
      <c r="G561" s="13"/>
      <c r="H561" s="13"/>
      <c r="I561" s="13"/>
      <c r="J561" s="13"/>
      <c r="K561" s="15">
        <f>K566</f>
        <v>27</v>
      </c>
      <c r="L561" s="15">
        <f>L566</f>
        <v>0</v>
      </c>
      <c r="M561" s="15">
        <f>M566</f>
        <v>0</v>
      </c>
    </row>
    <row r="562" spans="1:13" ht="247.5" x14ac:dyDescent="0.25">
      <c r="A562" s="13"/>
      <c r="B562" s="13"/>
      <c r="C562" s="13"/>
      <c r="D562" s="16" t="s">
        <v>406</v>
      </c>
      <c r="E562" s="13"/>
      <c r="F562" s="13"/>
      <c r="G562" s="13"/>
      <c r="H562" s="13"/>
      <c r="I562" s="13"/>
      <c r="J562" s="13"/>
      <c r="K562" s="13"/>
      <c r="L562" s="13"/>
      <c r="M562" s="13"/>
    </row>
    <row r="563" spans="1:13" x14ac:dyDescent="0.25">
      <c r="A563" s="13"/>
      <c r="B563" s="13"/>
      <c r="C563" s="13"/>
      <c r="D563" s="16"/>
      <c r="E563" s="11" t="s">
        <v>407</v>
      </c>
      <c r="F563" s="13">
        <v>24</v>
      </c>
      <c r="G563" s="14"/>
      <c r="H563" s="14"/>
      <c r="I563" s="14"/>
      <c r="J563" s="15">
        <f>F563*(G563+ (G563= 0))*(H563+ (H563= 0))*(I563+ (I563= 0))</f>
        <v>24</v>
      </c>
      <c r="K563" s="13"/>
      <c r="L563" s="13"/>
      <c r="M563" s="13"/>
    </row>
    <row r="564" spans="1:13" x14ac:dyDescent="0.25">
      <c r="A564" s="13"/>
      <c r="B564" s="13"/>
      <c r="C564" s="13"/>
      <c r="D564" s="16"/>
      <c r="E564" s="11" t="s">
        <v>408</v>
      </c>
      <c r="F564" s="13">
        <v>2</v>
      </c>
      <c r="G564" s="14"/>
      <c r="H564" s="14"/>
      <c r="I564" s="14"/>
      <c r="J564" s="15">
        <f>F564*(G564+ (G564= 0))*(H564+ (H564= 0))*(I564+ (I564= 0))</f>
        <v>2</v>
      </c>
      <c r="K564" s="13"/>
      <c r="L564" s="13"/>
      <c r="M564" s="13"/>
    </row>
    <row r="565" spans="1:13" x14ac:dyDescent="0.25">
      <c r="A565" s="13"/>
      <c r="B565" s="13"/>
      <c r="C565" s="13"/>
      <c r="D565" s="16"/>
      <c r="E565" s="11" t="s">
        <v>146</v>
      </c>
      <c r="F565" s="13">
        <v>1</v>
      </c>
      <c r="G565" s="14"/>
      <c r="H565" s="14"/>
      <c r="I565" s="14"/>
      <c r="J565" s="15">
        <f>F565*(G565+ (G565= 0))*(H565+ (H565= 0))*(I565+ (I565= 0))</f>
        <v>1</v>
      </c>
      <c r="K565" s="13"/>
      <c r="L565" s="13"/>
      <c r="M565" s="13"/>
    </row>
    <row r="566" spans="1:13" x14ac:dyDescent="0.25">
      <c r="A566" s="13"/>
      <c r="B566" s="13"/>
      <c r="C566" s="13"/>
      <c r="D566" s="16"/>
      <c r="E566" s="13"/>
      <c r="F566" s="13"/>
      <c r="G566" s="13"/>
      <c r="H566" s="13"/>
      <c r="I566" s="13"/>
      <c r="J566" s="17" t="s">
        <v>409</v>
      </c>
      <c r="K566" s="10">
        <f>SUM(J563:J565)</f>
        <v>27</v>
      </c>
      <c r="L566" s="14"/>
      <c r="M566" s="10">
        <f>ROUND(L566*K566,2)</f>
        <v>0</v>
      </c>
    </row>
    <row r="567" spans="1:13" ht="3" customHeight="1" x14ac:dyDescent="0.25">
      <c r="A567" s="18"/>
      <c r="B567" s="18"/>
      <c r="C567" s="18"/>
      <c r="D567" s="19"/>
      <c r="E567" s="18"/>
      <c r="F567" s="18"/>
      <c r="G567" s="18"/>
      <c r="H567" s="18"/>
      <c r="I567" s="18"/>
      <c r="J567" s="18"/>
      <c r="K567" s="18"/>
      <c r="L567" s="18"/>
      <c r="M567" s="18"/>
    </row>
    <row r="568" spans="1:13" x14ac:dyDescent="0.25">
      <c r="A568" s="13"/>
      <c r="B568" s="13"/>
      <c r="C568" s="13"/>
      <c r="D568" s="16"/>
      <c r="E568" s="13"/>
      <c r="F568" s="13"/>
      <c r="G568" s="13"/>
      <c r="H568" s="13"/>
      <c r="I568" s="13"/>
      <c r="J568" s="17" t="s">
        <v>410</v>
      </c>
      <c r="K568" s="20">
        <v>1</v>
      </c>
      <c r="L568" s="10">
        <f>M559+M566</f>
        <v>0</v>
      </c>
      <c r="M568" s="10">
        <f>ROUND(L568*K568,2)</f>
        <v>0</v>
      </c>
    </row>
    <row r="569" spans="1:13" ht="3" customHeight="1" x14ac:dyDescent="0.25">
      <c r="A569" s="18"/>
      <c r="B569" s="18"/>
      <c r="C569" s="18"/>
      <c r="D569" s="19"/>
      <c r="E569" s="18"/>
      <c r="F569" s="18"/>
      <c r="G569" s="18"/>
      <c r="H569" s="18"/>
      <c r="I569" s="18"/>
      <c r="J569" s="18"/>
      <c r="K569" s="18"/>
      <c r="L569" s="18"/>
      <c r="M569" s="18"/>
    </row>
    <row r="570" spans="1:13" x14ac:dyDescent="0.25">
      <c r="A570" s="6" t="s">
        <v>411</v>
      </c>
      <c r="B570" s="6" t="s">
        <v>17</v>
      </c>
      <c r="C570" s="6" t="s">
        <v>18</v>
      </c>
      <c r="D570" s="7" t="s">
        <v>412</v>
      </c>
      <c r="E570" s="8"/>
      <c r="F570" s="8"/>
      <c r="G570" s="8"/>
      <c r="H570" s="8"/>
      <c r="I570" s="8"/>
      <c r="J570" s="8"/>
      <c r="K570" s="9">
        <f>K675</f>
        <v>1</v>
      </c>
      <c r="L570" s="10">
        <f>L675</f>
        <v>0</v>
      </c>
      <c r="M570" s="10">
        <f>M675</f>
        <v>0</v>
      </c>
    </row>
    <row r="571" spans="1:13" ht="22.5" x14ac:dyDescent="0.25">
      <c r="A571" s="23" t="s">
        <v>413</v>
      </c>
      <c r="B571" s="23" t="s">
        <v>17</v>
      </c>
      <c r="C571" s="23" t="s">
        <v>18</v>
      </c>
      <c r="D571" s="24" t="s">
        <v>414</v>
      </c>
      <c r="E571" s="25"/>
      <c r="F571" s="25"/>
      <c r="G571" s="25"/>
      <c r="H571" s="25"/>
      <c r="I571" s="25"/>
      <c r="J571" s="25"/>
      <c r="K571" s="10">
        <f>K673</f>
        <v>1</v>
      </c>
      <c r="L571" s="10">
        <f>L673</f>
        <v>0</v>
      </c>
      <c r="M571" s="10">
        <f>M673</f>
        <v>0</v>
      </c>
    </row>
    <row r="572" spans="1:13" ht="22.5" x14ac:dyDescent="0.25">
      <c r="A572" s="17" t="s">
        <v>415</v>
      </c>
      <c r="B572" s="11" t="s">
        <v>21</v>
      </c>
      <c r="C572" s="11" t="s">
        <v>113</v>
      </c>
      <c r="D572" s="12" t="s">
        <v>416</v>
      </c>
      <c r="E572" s="13"/>
      <c r="F572" s="13"/>
      <c r="G572" s="13"/>
      <c r="H572" s="13"/>
      <c r="I572" s="13"/>
      <c r="J572" s="13"/>
      <c r="K572" s="15">
        <f>K575</f>
        <v>6.5</v>
      </c>
      <c r="L572" s="15">
        <f>L575</f>
        <v>0</v>
      </c>
      <c r="M572" s="15">
        <f>M575</f>
        <v>0</v>
      </c>
    </row>
    <row r="573" spans="1:13" ht="405" x14ac:dyDescent="0.25">
      <c r="A573" s="13"/>
      <c r="B573" s="13"/>
      <c r="C573" s="13"/>
      <c r="D573" s="16" t="s">
        <v>417</v>
      </c>
      <c r="E573" s="13"/>
      <c r="F573" s="13"/>
      <c r="G573" s="13"/>
      <c r="H573" s="13"/>
      <c r="I573" s="13"/>
      <c r="J573" s="13"/>
      <c r="K573" s="13"/>
      <c r="L573" s="13"/>
      <c r="M573" s="13"/>
    </row>
    <row r="574" spans="1:13" x14ac:dyDescent="0.25">
      <c r="A574" s="13"/>
      <c r="B574" s="13"/>
      <c r="C574" s="13"/>
      <c r="D574" s="16"/>
      <c r="E574" s="11" t="s">
        <v>418</v>
      </c>
      <c r="F574" s="13">
        <v>1</v>
      </c>
      <c r="G574" s="14">
        <v>6.5</v>
      </c>
      <c r="H574" s="14"/>
      <c r="I574" s="14"/>
      <c r="J574" s="15">
        <f>F574*(G574+ (G574= 0))*(H574+ (H574= 0))*(I574+ (I574= 0))</f>
        <v>6.5</v>
      </c>
      <c r="K574" s="13"/>
      <c r="L574" s="13"/>
      <c r="M574" s="13"/>
    </row>
    <row r="575" spans="1:13" x14ac:dyDescent="0.25">
      <c r="A575" s="13"/>
      <c r="B575" s="13"/>
      <c r="C575" s="13"/>
      <c r="D575" s="16"/>
      <c r="E575" s="13"/>
      <c r="F575" s="13"/>
      <c r="G575" s="13"/>
      <c r="H575" s="13"/>
      <c r="I575" s="13"/>
      <c r="J575" s="17" t="s">
        <v>419</v>
      </c>
      <c r="K575" s="10">
        <f>SUM(J574:J574)</f>
        <v>6.5</v>
      </c>
      <c r="L575" s="14"/>
      <c r="M575" s="10">
        <f>ROUND(L575*K575,2)</f>
        <v>0</v>
      </c>
    </row>
    <row r="576" spans="1:13" ht="3" customHeight="1" x14ac:dyDescent="0.25">
      <c r="A576" s="18"/>
      <c r="B576" s="18"/>
      <c r="C576" s="18"/>
      <c r="D576" s="19"/>
      <c r="E576" s="18"/>
      <c r="F576" s="18"/>
      <c r="G576" s="18"/>
      <c r="H576" s="18"/>
      <c r="I576" s="18"/>
      <c r="J576" s="18"/>
      <c r="K576" s="18"/>
      <c r="L576" s="18"/>
      <c r="M576" s="18"/>
    </row>
    <row r="577" spans="1:13" ht="22.5" x14ac:dyDescent="0.25">
      <c r="A577" s="17" t="s">
        <v>420</v>
      </c>
      <c r="B577" s="11" t="s">
        <v>21</v>
      </c>
      <c r="C577" s="11" t="s">
        <v>113</v>
      </c>
      <c r="D577" s="12" t="s">
        <v>421</v>
      </c>
      <c r="E577" s="13"/>
      <c r="F577" s="13"/>
      <c r="G577" s="13"/>
      <c r="H577" s="13"/>
      <c r="I577" s="13"/>
      <c r="J577" s="13"/>
      <c r="K577" s="15">
        <f>K584</f>
        <v>333.6</v>
      </c>
      <c r="L577" s="15">
        <f>L584</f>
        <v>0</v>
      </c>
      <c r="M577" s="15">
        <f>M584</f>
        <v>0</v>
      </c>
    </row>
    <row r="578" spans="1:13" ht="409.5" x14ac:dyDescent="0.25">
      <c r="A578" s="13"/>
      <c r="B578" s="13"/>
      <c r="C578" s="13"/>
      <c r="D578" s="16" t="s">
        <v>422</v>
      </c>
      <c r="E578" s="13"/>
      <c r="F578" s="13"/>
      <c r="G578" s="13"/>
      <c r="H578" s="13"/>
      <c r="I578" s="13"/>
      <c r="J578" s="13"/>
      <c r="K578" s="13"/>
      <c r="L578" s="13"/>
      <c r="M578" s="13"/>
    </row>
    <row r="579" spans="1:13" x14ac:dyDescent="0.25">
      <c r="A579" s="13"/>
      <c r="B579" s="13"/>
      <c r="C579" s="13"/>
      <c r="D579" s="16"/>
      <c r="E579" s="11" t="s">
        <v>310</v>
      </c>
      <c r="F579" s="13">
        <v>1</v>
      </c>
      <c r="G579" s="14">
        <v>162</v>
      </c>
      <c r="H579" s="14"/>
      <c r="I579" s="14"/>
      <c r="J579" s="15">
        <f>F579*(G579+ (G579= 0))*(H579+ (H579= 0))*(I579+ (I579= 0))</f>
        <v>162</v>
      </c>
      <c r="K579" s="13"/>
      <c r="L579" s="13"/>
      <c r="M579" s="13"/>
    </row>
    <row r="580" spans="1:13" x14ac:dyDescent="0.25">
      <c r="A580" s="13"/>
      <c r="B580" s="13"/>
      <c r="C580" s="13"/>
      <c r="D580" s="16"/>
      <c r="E580" s="11" t="s">
        <v>423</v>
      </c>
      <c r="F580" s="13">
        <v>1</v>
      </c>
      <c r="G580" s="14">
        <v>25</v>
      </c>
      <c r="H580" s="14"/>
      <c r="I580" s="14"/>
      <c r="J580" s="15">
        <f>F580*(G580+ (G580= 0))*(H580+ (H580= 0))*(I580+ (I580= 0))</f>
        <v>25</v>
      </c>
      <c r="K580" s="13"/>
      <c r="L580" s="13"/>
      <c r="M580" s="13"/>
    </row>
    <row r="581" spans="1:13" x14ac:dyDescent="0.25">
      <c r="A581" s="13"/>
      <c r="B581" s="13"/>
      <c r="C581" s="13"/>
      <c r="D581" s="16"/>
      <c r="E581" s="11" t="s">
        <v>18</v>
      </c>
      <c r="F581" s="13">
        <v>2</v>
      </c>
      <c r="G581" s="14">
        <v>37</v>
      </c>
      <c r="H581" s="14"/>
      <c r="I581" s="14"/>
      <c r="J581" s="15">
        <f>F581*(G581+ (G581= 0))*(H581+ (H581= 0))*(I581+ (I581= 0))</f>
        <v>74</v>
      </c>
      <c r="K581" s="13"/>
      <c r="L581" s="13"/>
      <c r="M581" s="13"/>
    </row>
    <row r="582" spans="1:13" x14ac:dyDescent="0.25">
      <c r="A582" s="13"/>
      <c r="B582" s="13"/>
      <c r="C582" s="13"/>
      <c r="D582" s="16"/>
      <c r="E582" s="11" t="s">
        <v>424</v>
      </c>
      <c r="F582" s="13">
        <v>1</v>
      </c>
      <c r="G582" s="14">
        <v>17</v>
      </c>
      <c r="H582" s="14"/>
      <c r="I582" s="14"/>
      <c r="J582" s="15">
        <f>F582*(G582+ (G582= 0))*(H582+ (H582= 0))*(I582+ (I582= 0))</f>
        <v>17</v>
      </c>
      <c r="K582" s="13"/>
      <c r="L582" s="13"/>
      <c r="M582" s="13"/>
    </row>
    <row r="583" spans="1:13" x14ac:dyDescent="0.25">
      <c r="A583" s="13"/>
      <c r="B583" s="13"/>
      <c r="C583" s="13"/>
      <c r="D583" s="16"/>
      <c r="E583" s="11" t="s">
        <v>425</v>
      </c>
      <c r="F583" s="13">
        <v>1</v>
      </c>
      <c r="G583" s="14">
        <v>55.6</v>
      </c>
      <c r="H583" s="14"/>
      <c r="I583" s="14"/>
      <c r="J583" s="15">
        <f>F583*(G583+ (G583= 0))*(H583+ (H583= 0))*(I583+ (I583= 0))</f>
        <v>55.6</v>
      </c>
      <c r="K583" s="13"/>
      <c r="L583" s="13"/>
      <c r="M583" s="13"/>
    </row>
    <row r="584" spans="1:13" x14ac:dyDescent="0.25">
      <c r="A584" s="13"/>
      <c r="B584" s="13"/>
      <c r="C584" s="13"/>
      <c r="D584" s="16"/>
      <c r="E584" s="13"/>
      <c r="F584" s="13"/>
      <c r="G584" s="13"/>
      <c r="H584" s="13"/>
      <c r="I584" s="13"/>
      <c r="J584" s="17" t="s">
        <v>426</v>
      </c>
      <c r="K584" s="10">
        <f>SUM(J579:J583)</f>
        <v>333.6</v>
      </c>
      <c r="L584" s="14"/>
      <c r="M584" s="10">
        <f>ROUND(L584*K584,2)</f>
        <v>0</v>
      </c>
    </row>
    <row r="585" spans="1:13" ht="3" customHeight="1" x14ac:dyDescent="0.25">
      <c r="A585" s="18"/>
      <c r="B585" s="18"/>
      <c r="C585" s="18"/>
      <c r="D585" s="19"/>
      <c r="E585" s="18"/>
      <c r="F585" s="18"/>
      <c r="G585" s="18"/>
      <c r="H585" s="18"/>
      <c r="I585" s="18"/>
      <c r="J585" s="18"/>
      <c r="K585" s="18"/>
      <c r="L585" s="18"/>
      <c r="M585" s="18"/>
    </row>
    <row r="586" spans="1:13" x14ac:dyDescent="0.25">
      <c r="A586" s="17" t="s">
        <v>427</v>
      </c>
      <c r="B586" s="11" t="s">
        <v>21</v>
      </c>
      <c r="C586" s="11" t="s">
        <v>43</v>
      </c>
      <c r="D586" s="12" t="s">
        <v>428</v>
      </c>
      <c r="E586" s="13"/>
      <c r="F586" s="13"/>
      <c r="G586" s="13"/>
      <c r="H586" s="13"/>
      <c r="I586" s="13"/>
      <c r="J586" s="13"/>
      <c r="K586" s="15">
        <f>K589</f>
        <v>4</v>
      </c>
      <c r="L586" s="15">
        <f>L589</f>
        <v>0</v>
      </c>
      <c r="M586" s="15">
        <f>M589</f>
        <v>0</v>
      </c>
    </row>
    <row r="587" spans="1:13" ht="315" x14ac:dyDescent="0.25">
      <c r="A587" s="13"/>
      <c r="B587" s="13"/>
      <c r="C587" s="13"/>
      <c r="D587" s="16" t="s">
        <v>429</v>
      </c>
      <c r="E587" s="13"/>
      <c r="F587" s="13"/>
      <c r="G587" s="13"/>
      <c r="H587" s="13"/>
      <c r="I587" s="13"/>
      <c r="J587" s="13"/>
      <c r="K587" s="13"/>
      <c r="L587" s="13"/>
      <c r="M587" s="13"/>
    </row>
    <row r="588" spans="1:13" x14ac:dyDescent="0.25">
      <c r="A588" s="13"/>
      <c r="B588" s="13"/>
      <c r="C588" s="13"/>
      <c r="D588" s="16"/>
      <c r="E588" s="11" t="s">
        <v>430</v>
      </c>
      <c r="F588" s="13">
        <v>4</v>
      </c>
      <c r="G588" s="14"/>
      <c r="H588" s="14"/>
      <c r="I588" s="14"/>
      <c r="J588" s="15">
        <f>F588*(G588+ (G588= 0))*(H588+ (H588= 0))*(I588+ (I588= 0))</f>
        <v>4</v>
      </c>
      <c r="K588" s="13"/>
      <c r="L588" s="13"/>
      <c r="M588" s="13"/>
    </row>
    <row r="589" spans="1:13" x14ac:dyDescent="0.25">
      <c r="A589" s="13"/>
      <c r="B589" s="13"/>
      <c r="C589" s="13"/>
      <c r="D589" s="16"/>
      <c r="E589" s="13"/>
      <c r="F589" s="13"/>
      <c r="G589" s="13"/>
      <c r="H589" s="13"/>
      <c r="I589" s="13"/>
      <c r="J589" s="17" t="s">
        <v>431</v>
      </c>
      <c r="K589" s="10">
        <f>SUM(J588:J588)</f>
        <v>4</v>
      </c>
      <c r="L589" s="14"/>
      <c r="M589" s="10">
        <f>ROUND(L589*K589,2)</f>
        <v>0</v>
      </c>
    </row>
    <row r="590" spans="1:13" ht="3" customHeight="1" x14ac:dyDescent="0.25">
      <c r="A590" s="18"/>
      <c r="B590" s="18"/>
      <c r="C590" s="18"/>
      <c r="D590" s="19"/>
      <c r="E590" s="18"/>
      <c r="F590" s="18"/>
      <c r="G590" s="18"/>
      <c r="H590" s="18"/>
      <c r="I590" s="18"/>
      <c r="J590" s="18"/>
      <c r="K590" s="18"/>
      <c r="L590" s="18"/>
      <c r="M590" s="18"/>
    </row>
    <row r="591" spans="1:13" x14ac:dyDescent="0.25">
      <c r="A591" s="17" t="s">
        <v>432</v>
      </c>
      <c r="B591" s="11" t="s">
        <v>21</v>
      </c>
      <c r="C591" s="11" t="s">
        <v>43</v>
      </c>
      <c r="D591" s="12" t="s">
        <v>433</v>
      </c>
      <c r="E591" s="13"/>
      <c r="F591" s="13"/>
      <c r="G591" s="13"/>
      <c r="H591" s="13"/>
      <c r="I591" s="13"/>
      <c r="J591" s="13"/>
      <c r="K591" s="15">
        <f>K595</f>
        <v>30</v>
      </c>
      <c r="L591" s="15">
        <f>L595</f>
        <v>0</v>
      </c>
      <c r="M591" s="15">
        <f>M595</f>
        <v>0</v>
      </c>
    </row>
    <row r="592" spans="1:13" ht="315" x14ac:dyDescent="0.25">
      <c r="A592" s="13"/>
      <c r="B592" s="13"/>
      <c r="C592" s="13"/>
      <c r="D592" s="16" t="s">
        <v>434</v>
      </c>
      <c r="E592" s="13"/>
      <c r="F592" s="13"/>
      <c r="G592" s="13"/>
      <c r="H592" s="13"/>
      <c r="I592" s="13"/>
      <c r="J592" s="13"/>
      <c r="K592" s="13"/>
      <c r="L592" s="13"/>
      <c r="M592" s="13"/>
    </row>
    <row r="593" spans="1:13" x14ac:dyDescent="0.25">
      <c r="A593" s="13"/>
      <c r="B593" s="13"/>
      <c r="C593" s="13"/>
      <c r="D593" s="16"/>
      <c r="E593" s="11" t="s">
        <v>430</v>
      </c>
      <c r="F593" s="13">
        <v>30</v>
      </c>
      <c r="G593" s="14"/>
      <c r="H593" s="14"/>
      <c r="I593" s="14"/>
      <c r="J593" s="15">
        <f>F593*(G593+ (G593= 0))*(H593+ (H593= 0))*(I593+ (I593= 0))</f>
        <v>30</v>
      </c>
      <c r="K593" s="13"/>
      <c r="L593" s="13"/>
      <c r="M593" s="13"/>
    </row>
    <row r="594" spans="1:13" x14ac:dyDescent="0.25">
      <c r="A594" s="13"/>
      <c r="B594" s="13"/>
      <c r="C594" s="13"/>
      <c r="D594" s="16"/>
      <c r="E594" s="11" t="s">
        <v>18</v>
      </c>
      <c r="F594" s="13"/>
      <c r="G594" s="14"/>
      <c r="H594" s="14"/>
      <c r="I594" s="14"/>
      <c r="J594" s="15">
        <f>F594*(G594+ (G594= 0))*(H594+ (H594= 0))*(I594+ (I594= 0))</f>
        <v>0</v>
      </c>
      <c r="K594" s="13"/>
      <c r="L594" s="13"/>
      <c r="M594" s="13"/>
    </row>
    <row r="595" spans="1:13" x14ac:dyDescent="0.25">
      <c r="A595" s="13"/>
      <c r="B595" s="13"/>
      <c r="C595" s="13"/>
      <c r="D595" s="16"/>
      <c r="E595" s="13"/>
      <c r="F595" s="13"/>
      <c r="G595" s="13"/>
      <c r="H595" s="13"/>
      <c r="I595" s="13"/>
      <c r="J595" s="17" t="s">
        <v>435</v>
      </c>
      <c r="K595" s="10">
        <f>SUM(J593:J594)</f>
        <v>30</v>
      </c>
      <c r="L595" s="14"/>
      <c r="M595" s="10">
        <f>ROUND(L595*K595,2)</f>
        <v>0</v>
      </c>
    </row>
    <row r="596" spans="1:13" ht="3" customHeight="1" x14ac:dyDescent="0.25">
      <c r="A596" s="18"/>
      <c r="B596" s="18"/>
      <c r="C596" s="18"/>
      <c r="D596" s="19"/>
      <c r="E596" s="18"/>
      <c r="F596" s="18"/>
      <c r="G596" s="18"/>
      <c r="H596" s="18"/>
      <c r="I596" s="18"/>
      <c r="J596" s="18"/>
      <c r="K596" s="18"/>
      <c r="L596" s="18"/>
      <c r="M596" s="18"/>
    </row>
    <row r="597" spans="1:13" x14ac:dyDescent="0.25">
      <c r="A597" s="17" t="s">
        <v>436</v>
      </c>
      <c r="B597" s="11" t="s">
        <v>21</v>
      </c>
      <c r="C597" s="11" t="s">
        <v>43</v>
      </c>
      <c r="D597" s="12" t="s">
        <v>437</v>
      </c>
      <c r="E597" s="13"/>
      <c r="F597" s="13"/>
      <c r="G597" s="13"/>
      <c r="H597" s="13"/>
      <c r="I597" s="13"/>
      <c r="J597" s="13"/>
      <c r="K597" s="15">
        <f>K600</f>
        <v>20</v>
      </c>
      <c r="L597" s="15">
        <f>L600</f>
        <v>0</v>
      </c>
      <c r="M597" s="15">
        <f>M600</f>
        <v>0</v>
      </c>
    </row>
    <row r="598" spans="1:13" ht="281.25" x14ac:dyDescent="0.25">
      <c r="A598" s="13"/>
      <c r="B598" s="13"/>
      <c r="C598" s="13"/>
      <c r="D598" s="16" t="s">
        <v>438</v>
      </c>
      <c r="E598" s="13"/>
      <c r="F598" s="13"/>
      <c r="G598" s="13"/>
      <c r="H598" s="13"/>
      <c r="I598" s="13"/>
      <c r="J598" s="13"/>
      <c r="K598" s="13"/>
      <c r="L598" s="13"/>
      <c r="M598" s="13"/>
    </row>
    <row r="599" spans="1:13" x14ac:dyDescent="0.25">
      <c r="A599" s="13"/>
      <c r="B599" s="13"/>
      <c r="C599" s="13"/>
      <c r="D599" s="16"/>
      <c r="E599" s="11" t="s">
        <v>439</v>
      </c>
      <c r="F599" s="13">
        <v>20</v>
      </c>
      <c r="G599" s="14"/>
      <c r="H599" s="14"/>
      <c r="I599" s="14"/>
      <c r="J599" s="15">
        <f>F599*(G599+ (G599= 0))*(H599+ (H599= 0))*(I599+ (I599= 0))</f>
        <v>20</v>
      </c>
      <c r="K599" s="13"/>
      <c r="L599" s="13"/>
      <c r="M599" s="13"/>
    </row>
    <row r="600" spans="1:13" x14ac:dyDescent="0.25">
      <c r="A600" s="13"/>
      <c r="B600" s="13"/>
      <c r="C600" s="13"/>
      <c r="D600" s="16"/>
      <c r="E600" s="13"/>
      <c r="F600" s="13"/>
      <c r="G600" s="13"/>
      <c r="H600" s="13"/>
      <c r="I600" s="13"/>
      <c r="J600" s="17" t="s">
        <v>440</v>
      </c>
      <c r="K600" s="10">
        <f>SUM(J599:J599)</f>
        <v>20</v>
      </c>
      <c r="L600" s="14"/>
      <c r="M600" s="10">
        <f>ROUND(L600*K600,2)</f>
        <v>0</v>
      </c>
    </row>
    <row r="601" spans="1:13" ht="3" customHeight="1" x14ac:dyDescent="0.25">
      <c r="A601" s="18"/>
      <c r="B601" s="18"/>
      <c r="C601" s="18"/>
      <c r="D601" s="19"/>
      <c r="E601" s="18"/>
      <c r="F601" s="18"/>
      <c r="G601" s="18"/>
      <c r="H601" s="18"/>
      <c r="I601" s="18"/>
      <c r="J601" s="18"/>
      <c r="K601" s="18"/>
      <c r="L601" s="18"/>
      <c r="M601" s="18"/>
    </row>
    <row r="602" spans="1:13" ht="22.5" x14ac:dyDescent="0.25">
      <c r="A602" s="17" t="s">
        <v>441</v>
      </c>
      <c r="B602" s="11" t="s">
        <v>21</v>
      </c>
      <c r="C602" s="11" t="s">
        <v>43</v>
      </c>
      <c r="D602" s="12" t="s">
        <v>442</v>
      </c>
      <c r="E602" s="13"/>
      <c r="F602" s="13"/>
      <c r="G602" s="13"/>
      <c r="H602" s="13"/>
      <c r="I602" s="13"/>
      <c r="J602" s="13"/>
      <c r="K602" s="15">
        <f>K605</f>
        <v>20</v>
      </c>
      <c r="L602" s="15">
        <f>L605</f>
        <v>0</v>
      </c>
      <c r="M602" s="15">
        <f>M605</f>
        <v>0</v>
      </c>
    </row>
    <row r="603" spans="1:13" ht="45" x14ac:dyDescent="0.25">
      <c r="A603" s="13"/>
      <c r="B603" s="13"/>
      <c r="C603" s="13"/>
      <c r="D603" s="16" t="s">
        <v>443</v>
      </c>
      <c r="E603" s="13"/>
      <c r="F603" s="13"/>
      <c r="G603" s="13"/>
      <c r="H603" s="13"/>
      <c r="I603" s="13"/>
      <c r="J603" s="13"/>
      <c r="K603" s="13"/>
      <c r="L603" s="13"/>
      <c r="M603" s="13"/>
    </row>
    <row r="604" spans="1:13" x14ac:dyDescent="0.25">
      <c r="A604" s="13"/>
      <c r="B604" s="13"/>
      <c r="C604" s="13"/>
      <c r="D604" s="16"/>
      <c r="E604" s="11" t="s">
        <v>439</v>
      </c>
      <c r="F604" s="13">
        <v>20</v>
      </c>
      <c r="G604" s="14"/>
      <c r="H604" s="14"/>
      <c r="I604" s="14"/>
      <c r="J604" s="15">
        <f>F604*(G604+ (G604= 0))*(H604+ (H604= 0))*(I604+ (I604= 0))</f>
        <v>20</v>
      </c>
      <c r="K604" s="13"/>
      <c r="L604" s="13"/>
      <c r="M604" s="13"/>
    </row>
    <row r="605" spans="1:13" x14ac:dyDescent="0.25">
      <c r="A605" s="13"/>
      <c r="B605" s="13"/>
      <c r="C605" s="13"/>
      <c r="D605" s="16"/>
      <c r="E605" s="13"/>
      <c r="F605" s="13"/>
      <c r="G605" s="13"/>
      <c r="H605" s="13"/>
      <c r="I605" s="13"/>
      <c r="J605" s="17" t="s">
        <v>444</v>
      </c>
      <c r="K605" s="10">
        <f>SUM(J604:J604)</f>
        <v>20</v>
      </c>
      <c r="L605" s="14"/>
      <c r="M605" s="10">
        <f>ROUND(L605*K605,2)</f>
        <v>0</v>
      </c>
    </row>
    <row r="606" spans="1:13" ht="3" customHeight="1" x14ac:dyDescent="0.25">
      <c r="A606" s="18"/>
      <c r="B606" s="18"/>
      <c r="C606" s="18"/>
      <c r="D606" s="19"/>
      <c r="E606" s="18"/>
      <c r="F606" s="18"/>
      <c r="G606" s="18"/>
      <c r="H606" s="18"/>
      <c r="I606" s="18"/>
      <c r="J606" s="18"/>
      <c r="K606" s="18"/>
      <c r="L606" s="18"/>
      <c r="M606" s="18"/>
    </row>
    <row r="607" spans="1:13" x14ac:dyDescent="0.25">
      <c r="A607" s="11" t="s">
        <v>445</v>
      </c>
      <c r="B607" s="11" t="s">
        <v>21</v>
      </c>
      <c r="C607" s="11" t="s">
        <v>43</v>
      </c>
      <c r="D607" s="12" t="s">
        <v>446</v>
      </c>
      <c r="E607" s="13"/>
      <c r="F607" s="13"/>
      <c r="G607" s="13"/>
      <c r="H607" s="13"/>
      <c r="I607" s="13"/>
      <c r="J607" s="13"/>
      <c r="K607" s="14"/>
      <c r="L607" s="14"/>
      <c r="M607" s="15">
        <f>ROUND(K607*L607,2)</f>
        <v>0</v>
      </c>
    </row>
    <row r="608" spans="1:13" ht="78.75" x14ac:dyDescent="0.25">
      <c r="A608" s="13"/>
      <c r="B608" s="13"/>
      <c r="C608" s="13"/>
      <c r="D608" s="16" t="s">
        <v>447</v>
      </c>
      <c r="E608" s="13"/>
      <c r="F608" s="13"/>
      <c r="G608" s="13"/>
      <c r="H608" s="13"/>
      <c r="I608" s="13"/>
      <c r="J608" s="13"/>
      <c r="K608" s="13"/>
      <c r="L608" s="13"/>
      <c r="M608" s="13"/>
    </row>
    <row r="609" spans="1:13" x14ac:dyDescent="0.25">
      <c r="A609" s="17" t="s">
        <v>241</v>
      </c>
      <c r="B609" s="11" t="s">
        <v>21</v>
      </c>
      <c r="C609" s="11" t="s">
        <v>91</v>
      </c>
      <c r="D609" s="12" t="s">
        <v>242</v>
      </c>
      <c r="E609" s="13"/>
      <c r="F609" s="13"/>
      <c r="G609" s="13"/>
      <c r="H609" s="13"/>
      <c r="I609" s="13"/>
      <c r="J609" s="13"/>
      <c r="K609" s="15">
        <f>K612</f>
        <v>20</v>
      </c>
      <c r="L609" s="15">
        <f>L612</f>
        <v>0</v>
      </c>
      <c r="M609" s="15">
        <f>M612</f>
        <v>0</v>
      </c>
    </row>
    <row r="610" spans="1:13" ht="112.5" x14ac:dyDescent="0.25">
      <c r="A610" s="13"/>
      <c r="B610" s="13"/>
      <c r="C610" s="13"/>
      <c r="D610" s="16" t="s">
        <v>243</v>
      </c>
      <c r="E610" s="13"/>
      <c r="F610" s="13"/>
      <c r="G610" s="13"/>
      <c r="H610" s="13"/>
      <c r="I610" s="13"/>
      <c r="J610" s="13"/>
      <c r="K610" s="13"/>
      <c r="L610" s="13"/>
      <c r="M610" s="13"/>
    </row>
    <row r="611" spans="1:13" x14ac:dyDescent="0.25">
      <c r="A611" s="13"/>
      <c r="B611" s="13"/>
      <c r="C611" s="13"/>
      <c r="D611" s="16"/>
      <c r="E611" s="11" t="s">
        <v>448</v>
      </c>
      <c r="F611" s="13">
        <v>20</v>
      </c>
      <c r="G611" s="14"/>
      <c r="H611" s="14"/>
      <c r="I611" s="14"/>
      <c r="J611" s="15">
        <f>F611*(G611+ (G611= 0))*(H611+ (H611= 0))*(I611+ (I611= 0))</f>
        <v>20</v>
      </c>
      <c r="K611" s="13"/>
      <c r="L611" s="13"/>
      <c r="M611" s="13"/>
    </row>
    <row r="612" spans="1:13" x14ac:dyDescent="0.25">
      <c r="A612" s="13"/>
      <c r="B612" s="13"/>
      <c r="C612" s="13"/>
      <c r="D612" s="16"/>
      <c r="E612" s="13"/>
      <c r="F612" s="13"/>
      <c r="G612" s="13"/>
      <c r="H612" s="13"/>
      <c r="I612" s="13"/>
      <c r="J612" s="17" t="s">
        <v>245</v>
      </c>
      <c r="K612" s="10">
        <f>SUM(J611:J611)</f>
        <v>20</v>
      </c>
      <c r="L612" s="14"/>
      <c r="M612" s="10">
        <f>ROUND(L612*K612,2)</f>
        <v>0</v>
      </c>
    </row>
    <row r="613" spans="1:13" ht="3" customHeight="1" x14ac:dyDescent="0.25">
      <c r="A613" s="18"/>
      <c r="B613" s="18"/>
      <c r="C613" s="18"/>
      <c r="D613" s="19"/>
      <c r="E613" s="18"/>
      <c r="F613" s="18"/>
      <c r="G613" s="18"/>
      <c r="H613" s="18"/>
      <c r="I613" s="18"/>
      <c r="J613" s="18"/>
      <c r="K613" s="18"/>
      <c r="L613" s="18"/>
      <c r="M613" s="18"/>
    </row>
    <row r="614" spans="1:13" x14ac:dyDescent="0.25">
      <c r="A614" s="17" t="s">
        <v>449</v>
      </c>
      <c r="B614" s="11" t="s">
        <v>21</v>
      </c>
      <c r="C614" s="11" t="s">
        <v>113</v>
      </c>
      <c r="D614" s="12" t="s">
        <v>450</v>
      </c>
      <c r="E614" s="13"/>
      <c r="F614" s="13"/>
      <c r="G614" s="13"/>
      <c r="H614" s="13"/>
      <c r="I614" s="13"/>
      <c r="J614" s="13"/>
      <c r="K614" s="15">
        <f>K619</f>
        <v>380.5</v>
      </c>
      <c r="L614" s="15">
        <f>L619</f>
        <v>0</v>
      </c>
      <c r="M614" s="15">
        <f>M619</f>
        <v>0</v>
      </c>
    </row>
    <row r="615" spans="1:13" ht="112.5" x14ac:dyDescent="0.25">
      <c r="A615" s="13"/>
      <c r="B615" s="13"/>
      <c r="C615" s="13"/>
      <c r="D615" s="16" t="s">
        <v>451</v>
      </c>
      <c r="E615" s="13"/>
      <c r="F615" s="13"/>
      <c r="G615" s="13"/>
      <c r="H615" s="13"/>
      <c r="I615" s="13"/>
      <c r="J615" s="13"/>
      <c r="K615" s="13"/>
      <c r="L615" s="13"/>
      <c r="M615" s="13"/>
    </row>
    <row r="616" spans="1:13" x14ac:dyDescent="0.25">
      <c r="A616" s="13"/>
      <c r="B616" s="13"/>
      <c r="C616" s="13"/>
      <c r="D616" s="16"/>
      <c r="E616" s="11" t="s">
        <v>416</v>
      </c>
      <c r="F616" s="13">
        <v>1</v>
      </c>
      <c r="G616" s="14">
        <v>6.5</v>
      </c>
      <c r="H616" s="14"/>
      <c r="I616" s="14"/>
      <c r="J616" s="15">
        <f>F616*(G616+ (G616= 0))*(H616+ (H616= 0))*(I616+ (I616= 0))</f>
        <v>6.5</v>
      </c>
      <c r="K616" s="13"/>
      <c r="L616" s="13"/>
      <c r="M616" s="13"/>
    </row>
    <row r="617" spans="1:13" x14ac:dyDescent="0.25">
      <c r="A617" s="13"/>
      <c r="B617" s="13"/>
      <c r="C617" s="13"/>
      <c r="D617" s="16"/>
      <c r="E617" s="11" t="s">
        <v>421</v>
      </c>
      <c r="F617" s="13">
        <v>1</v>
      </c>
      <c r="G617" s="14">
        <v>300</v>
      </c>
      <c r="H617" s="14"/>
      <c r="I617" s="14"/>
      <c r="J617" s="15">
        <f>F617*(G617+ (G617= 0))*(H617+ (H617= 0))*(I617+ (I617= 0))</f>
        <v>300</v>
      </c>
      <c r="K617" s="13"/>
      <c r="L617" s="13"/>
      <c r="M617" s="13"/>
    </row>
    <row r="618" spans="1:13" x14ac:dyDescent="0.25">
      <c r="A618" s="13"/>
      <c r="B618" s="13"/>
      <c r="C618" s="13"/>
      <c r="D618" s="16"/>
      <c r="E618" s="11" t="s">
        <v>18</v>
      </c>
      <c r="F618" s="13">
        <v>2</v>
      </c>
      <c r="G618" s="14">
        <v>37</v>
      </c>
      <c r="H618" s="14"/>
      <c r="I618" s="14"/>
      <c r="J618" s="15">
        <f>F618*(G618+ (G618= 0))*(H618+ (H618= 0))*(I618+ (I618= 0))</f>
        <v>74</v>
      </c>
      <c r="K618" s="13"/>
      <c r="L618" s="13"/>
      <c r="M618" s="13"/>
    </row>
    <row r="619" spans="1:13" x14ac:dyDescent="0.25">
      <c r="A619" s="13"/>
      <c r="B619" s="13"/>
      <c r="C619" s="13"/>
      <c r="D619" s="16"/>
      <c r="E619" s="13"/>
      <c r="F619" s="13"/>
      <c r="G619" s="13"/>
      <c r="H619" s="13"/>
      <c r="I619" s="13"/>
      <c r="J619" s="17" t="s">
        <v>452</v>
      </c>
      <c r="K619" s="10">
        <f>SUM(J616:J618)</f>
        <v>380.5</v>
      </c>
      <c r="L619" s="14"/>
      <c r="M619" s="10">
        <f>ROUND(L619*K619,2)</f>
        <v>0</v>
      </c>
    </row>
    <row r="620" spans="1:13" ht="3" customHeight="1" x14ac:dyDescent="0.25">
      <c r="A620" s="18"/>
      <c r="B620" s="18"/>
      <c r="C620" s="18"/>
      <c r="D620" s="19"/>
      <c r="E620" s="18"/>
      <c r="F620" s="18"/>
      <c r="G620" s="18"/>
      <c r="H620" s="18"/>
      <c r="I620" s="18"/>
      <c r="J620" s="18"/>
      <c r="K620" s="18"/>
      <c r="L620" s="18"/>
      <c r="M620" s="18"/>
    </row>
    <row r="621" spans="1:13" x14ac:dyDescent="0.25">
      <c r="A621" s="17" t="s">
        <v>453</v>
      </c>
      <c r="B621" s="11" t="s">
        <v>21</v>
      </c>
      <c r="C621" s="11" t="s">
        <v>43</v>
      </c>
      <c r="D621" s="12" t="s">
        <v>454</v>
      </c>
      <c r="E621" s="13"/>
      <c r="F621" s="13"/>
      <c r="G621" s="13"/>
      <c r="H621" s="13"/>
      <c r="I621" s="13"/>
      <c r="J621" s="13"/>
      <c r="K621" s="15">
        <f>K624</f>
        <v>10</v>
      </c>
      <c r="L621" s="15">
        <f>L624</f>
        <v>0</v>
      </c>
      <c r="M621" s="15">
        <f>M624</f>
        <v>0</v>
      </c>
    </row>
    <row r="622" spans="1:13" ht="123.75" x14ac:dyDescent="0.25">
      <c r="A622" s="13"/>
      <c r="B622" s="13"/>
      <c r="C622" s="13"/>
      <c r="D622" s="16" t="s">
        <v>455</v>
      </c>
      <c r="E622" s="13"/>
      <c r="F622" s="13"/>
      <c r="G622" s="13"/>
      <c r="H622" s="13"/>
      <c r="I622" s="13"/>
      <c r="J622" s="13"/>
      <c r="K622" s="13"/>
      <c r="L622" s="13"/>
      <c r="M622" s="13"/>
    </row>
    <row r="623" spans="1:13" x14ac:dyDescent="0.25">
      <c r="A623" s="13"/>
      <c r="B623" s="13"/>
      <c r="C623" s="13"/>
      <c r="D623" s="16"/>
      <c r="E623" s="11" t="s">
        <v>430</v>
      </c>
      <c r="F623" s="13">
        <v>10</v>
      </c>
      <c r="G623" s="14"/>
      <c r="H623" s="14"/>
      <c r="I623" s="14"/>
      <c r="J623" s="15">
        <f>F623*(G623+ (G623= 0))*(H623+ (H623= 0))*(I623+ (I623= 0))</f>
        <v>10</v>
      </c>
      <c r="K623" s="13"/>
      <c r="L623" s="13"/>
      <c r="M623" s="13"/>
    </row>
    <row r="624" spans="1:13" x14ac:dyDescent="0.25">
      <c r="A624" s="13"/>
      <c r="B624" s="13"/>
      <c r="C624" s="13"/>
      <c r="D624" s="16"/>
      <c r="E624" s="13"/>
      <c r="F624" s="13"/>
      <c r="G624" s="13"/>
      <c r="H624" s="13"/>
      <c r="I624" s="13"/>
      <c r="J624" s="17" t="s">
        <v>456</v>
      </c>
      <c r="K624" s="10">
        <f>SUM(J623:J623)</f>
        <v>10</v>
      </c>
      <c r="L624" s="14"/>
      <c r="M624" s="10">
        <f>ROUND(L624*K624,2)</f>
        <v>0</v>
      </c>
    </row>
    <row r="625" spans="1:13" ht="3" customHeight="1" x14ac:dyDescent="0.25">
      <c r="A625" s="18"/>
      <c r="B625" s="18"/>
      <c r="C625" s="18"/>
      <c r="D625" s="19"/>
      <c r="E625" s="18"/>
      <c r="F625" s="18"/>
      <c r="G625" s="18"/>
      <c r="H625" s="18"/>
      <c r="I625" s="18"/>
      <c r="J625" s="18"/>
      <c r="K625" s="18"/>
      <c r="L625" s="18"/>
      <c r="M625" s="18"/>
    </row>
    <row r="626" spans="1:13" x14ac:dyDescent="0.25">
      <c r="A626" s="17" t="s">
        <v>457</v>
      </c>
      <c r="B626" s="11" t="s">
        <v>21</v>
      </c>
      <c r="C626" s="11" t="s">
        <v>43</v>
      </c>
      <c r="D626" s="12" t="s">
        <v>458</v>
      </c>
      <c r="E626" s="13"/>
      <c r="F626" s="13"/>
      <c r="G626" s="13"/>
      <c r="H626" s="13"/>
      <c r="I626" s="13"/>
      <c r="J626" s="13"/>
      <c r="K626" s="15">
        <f>K629</f>
        <v>20</v>
      </c>
      <c r="L626" s="15">
        <f>L629</f>
        <v>0</v>
      </c>
      <c r="M626" s="15">
        <f>M629</f>
        <v>0</v>
      </c>
    </row>
    <row r="627" spans="1:13" ht="90" x14ac:dyDescent="0.25">
      <c r="A627" s="13"/>
      <c r="B627" s="13"/>
      <c r="C627" s="13"/>
      <c r="D627" s="16" t="s">
        <v>459</v>
      </c>
      <c r="E627" s="13"/>
      <c r="F627" s="13"/>
      <c r="G627" s="13"/>
      <c r="H627" s="13"/>
      <c r="I627" s="13"/>
      <c r="J627" s="13"/>
      <c r="K627" s="13"/>
      <c r="L627" s="13"/>
      <c r="M627" s="13"/>
    </row>
    <row r="628" spans="1:13" x14ac:dyDescent="0.25">
      <c r="A628" s="13"/>
      <c r="B628" s="13"/>
      <c r="C628" s="13"/>
      <c r="D628" s="16"/>
      <c r="E628" s="11" t="s">
        <v>439</v>
      </c>
      <c r="F628" s="13">
        <v>20</v>
      </c>
      <c r="G628" s="14"/>
      <c r="H628" s="14"/>
      <c r="I628" s="14"/>
      <c r="J628" s="15">
        <f>F628*(G628+ (G628= 0))*(H628+ (H628= 0))*(I628+ (I628= 0))</f>
        <v>20</v>
      </c>
      <c r="K628" s="13"/>
      <c r="L628" s="13"/>
      <c r="M628" s="13"/>
    </row>
    <row r="629" spans="1:13" x14ac:dyDescent="0.25">
      <c r="A629" s="13"/>
      <c r="B629" s="13"/>
      <c r="C629" s="13"/>
      <c r="D629" s="16"/>
      <c r="E629" s="13"/>
      <c r="F629" s="13"/>
      <c r="G629" s="13"/>
      <c r="H629" s="13"/>
      <c r="I629" s="13"/>
      <c r="J629" s="17" t="s">
        <v>460</v>
      </c>
      <c r="K629" s="10">
        <f>SUM(J628:J628)</f>
        <v>20</v>
      </c>
      <c r="L629" s="14"/>
      <c r="M629" s="10">
        <f>ROUND(L629*K629,2)</f>
        <v>0</v>
      </c>
    </row>
    <row r="630" spans="1:13" ht="3" customHeight="1" x14ac:dyDescent="0.25">
      <c r="A630" s="18"/>
      <c r="B630" s="18"/>
      <c r="C630" s="18"/>
      <c r="D630" s="19"/>
      <c r="E630" s="18"/>
      <c r="F630" s="18"/>
      <c r="G630" s="18"/>
      <c r="H630" s="18"/>
      <c r="I630" s="18"/>
      <c r="J630" s="18"/>
      <c r="K630" s="18"/>
      <c r="L630" s="18"/>
      <c r="M630" s="18"/>
    </row>
    <row r="631" spans="1:13" x14ac:dyDescent="0.25">
      <c r="A631" s="17" t="s">
        <v>461</v>
      </c>
      <c r="B631" s="11" t="s">
        <v>21</v>
      </c>
      <c r="C631" s="11" t="s">
        <v>43</v>
      </c>
      <c r="D631" s="12" t="s">
        <v>462</v>
      </c>
      <c r="E631" s="13"/>
      <c r="F631" s="13"/>
      <c r="G631" s="13"/>
      <c r="H631" s="13"/>
      <c r="I631" s="13"/>
      <c r="J631" s="13"/>
      <c r="K631" s="15">
        <f>K635</f>
        <v>344</v>
      </c>
      <c r="L631" s="15">
        <f>L635</f>
        <v>0</v>
      </c>
      <c r="M631" s="15">
        <f>M635</f>
        <v>0</v>
      </c>
    </row>
    <row r="632" spans="1:13" ht="78.75" x14ac:dyDescent="0.25">
      <c r="A632" s="13"/>
      <c r="B632" s="13"/>
      <c r="C632" s="13"/>
      <c r="D632" s="16" t="s">
        <v>463</v>
      </c>
      <c r="E632" s="13"/>
      <c r="F632" s="13"/>
      <c r="G632" s="13"/>
      <c r="H632" s="13"/>
      <c r="I632" s="13"/>
      <c r="J632" s="13"/>
      <c r="K632" s="13"/>
      <c r="L632" s="13"/>
      <c r="M632" s="13"/>
    </row>
    <row r="633" spans="1:13" x14ac:dyDescent="0.25">
      <c r="A633" s="13"/>
      <c r="B633" s="13"/>
      <c r="C633" s="13"/>
      <c r="D633" s="16"/>
      <c r="E633" s="11" t="s">
        <v>464</v>
      </c>
      <c r="F633" s="13">
        <v>1</v>
      </c>
      <c r="G633" s="14">
        <v>270</v>
      </c>
      <c r="H633" s="14"/>
      <c r="I633" s="14"/>
      <c r="J633" s="15">
        <f>F633*(G633+ (G633= 0))*(H633+ (H633= 0))*(I633+ (I633= 0))</f>
        <v>270</v>
      </c>
      <c r="K633" s="13"/>
      <c r="L633" s="13"/>
      <c r="M633" s="13"/>
    </row>
    <row r="634" spans="1:13" x14ac:dyDescent="0.25">
      <c r="A634" s="13"/>
      <c r="B634" s="13"/>
      <c r="C634" s="13"/>
      <c r="D634" s="16"/>
      <c r="E634" s="11" t="s">
        <v>18</v>
      </c>
      <c r="F634" s="13">
        <v>2</v>
      </c>
      <c r="G634" s="14">
        <v>37</v>
      </c>
      <c r="H634" s="14"/>
      <c r="I634" s="14"/>
      <c r="J634" s="15">
        <f>F634*(G634+ (G634= 0))*(H634+ (H634= 0))*(I634+ (I634= 0))</f>
        <v>74</v>
      </c>
      <c r="K634" s="13"/>
      <c r="L634" s="13"/>
      <c r="M634" s="13"/>
    </row>
    <row r="635" spans="1:13" x14ac:dyDescent="0.25">
      <c r="A635" s="13"/>
      <c r="B635" s="13"/>
      <c r="C635" s="13"/>
      <c r="D635" s="16"/>
      <c r="E635" s="13"/>
      <c r="F635" s="13"/>
      <c r="G635" s="13"/>
      <c r="H635" s="13"/>
      <c r="I635" s="13"/>
      <c r="J635" s="17" t="s">
        <v>465</v>
      </c>
      <c r="K635" s="10">
        <f>SUM(J633:J634)</f>
        <v>344</v>
      </c>
      <c r="L635" s="14"/>
      <c r="M635" s="10">
        <f>ROUND(L635*K635,2)</f>
        <v>0</v>
      </c>
    </row>
    <row r="636" spans="1:13" ht="3" customHeight="1" x14ac:dyDescent="0.25">
      <c r="A636" s="18"/>
      <c r="B636" s="18"/>
      <c r="C636" s="18"/>
      <c r="D636" s="19"/>
      <c r="E636" s="18"/>
      <c r="F636" s="18"/>
      <c r="G636" s="18"/>
      <c r="H636" s="18"/>
      <c r="I636" s="18"/>
      <c r="J636" s="18"/>
      <c r="K636" s="18"/>
      <c r="L636" s="18"/>
      <c r="M636" s="18"/>
    </row>
    <row r="637" spans="1:13" x14ac:dyDescent="0.25">
      <c r="A637" s="17" t="s">
        <v>466</v>
      </c>
      <c r="B637" s="11" t="s">
        <v>21</v>
      </c>
      <c r="C637" s="11" t="s">
        <v>43</v>
      </c>
      <c r="D637" s="12" t="s">
        <v>467</v>
      </c>
      <c r="E637" s="13"/>
      <c r="F637" s="13"/>
      <c r="G637" s="13"/>
      <c r="H637" s="13"/>
      <c r="I637" s="13"/>
      <c r="J637" s="13"/>
      <c r="K637" s="15">
        <f>K640</f>
        <v>20</v>
      </c>
      <c r="L637" s="15">
        <f>L640</f>
        <v>0</v>
      </c>
      <c r="M637" s="15">
        <f>M640</f>
        <v>0</v>
      </c>
    </row>
    <row r="638" spans="1:13" ht="56.25" x14ac:dyDescent="0.25">
      <c r="A638" s="13"/>
      <c r="B638" s="13"/>
      <c r="C638" s="13"/>
      <c r="D638" s="16" t="s">
        <v>468</v>
      </c>
      <c r="E638" s="13"/>
      <c r="F638" s="13"/>
      <c r="G638" s="13"/>
      <c r="H638" s="13"/>
      <c r="I638" s="13"/>
      <c r="J638" s="13"/>
      <c r="K638" s="13"/>
      <c r="L638" s="13"/>
      <c r="M638" s="13"/>
    </row>
    <row r="639" spans="1:13" x14ac:dyDescent="0.25">
      <c r="A639" s="13"/>
      <c r="B639" s="13"/>
      <c r="C639" s="13"/>
      <c r="D639" s="16"/>
      <c r="E639" s="11" t="s">
        <v>439</v>
      </c>
      <c r="F639" s="13">
        <v>20</v>
      </c>
      <c r="G639" s="14"/>
      <c r="H639" s="14"/>
      <c r="I639" s="14"/>
      <c r="J639" s="15">
        <f>F639*(G639+ (G639= 0))*(H639+ (H639= 0))*(I639+ (I639= 0))</f>
        <v>20</v>
      </c>
      <c r="K639" s="13"/>
      <c r="L639" s="13"/>
      <c r="M639" s="13"/>
    </row>
    <row r="640" spans="1:13" x14ac:dyDescent="0.25">
      <c r="A640" s="13"/>
      <c r="B640" s="13"/>
      <c r="C640" s="13"/>
      <c r="D640" s="16"/>
      <c r="E640" s="13"/>
      <c r="F640" s="13"/>
      <c r="G640" s="13"/>
      <c r="H640" s="13"/>
      <c r="I640" s="13"/>
      <c r="J640" s="17" t="s">
        <v>469</v>
      </c>
      <c r="K640" s="10">
        <f>SUM(J639:J639)</f>
        <v>20</v>
      </c>
      <c r="L640" s="14"/>
      <c r="M640" s="10">
        <f>ROUND(L640*K640,2)</f>
        <v>0</v>
      </c>
    </row>
    <row r="641" spans="1:13" ht="3" customHeight="1" x14ac:dyDescent="0.25">
      <c r="A641" s="18"/>
      <c r="B641" s="18"/>
      <c r="C641" s="18"/>
      <c r="D641" s="19"/>
      <c r="E641" s="18"/>
      <c r="F641" s="18"/>
      <c r="G641" s="18"/>
      <c r="H641" s="18"/>
      <c r="I641" s="18"/>
      <c r="J641" s="18"/>
      <c r="K641" s="18"/>
      <c r="L641" s="18"/>
      <c r="M641" s="18"/>
    </row>
    <row r="642" spans="1:13" ht="22.5" x14ac:dyDescent="0.25">
      <c r="A642" s="17" t="s">
        <v>470</v>
      </c>
      <c r="B642" s="11" t="s">
        <v>21</v>
      </c>
      <c r="C642" s="11" t="s">
        <v>472</v>
      </c>
      <c r="D642" s="12" t="s">
        <v>471</v>
      </c>
      <c r="E642" s="13"/>
      <c r="F642" s="13"/>
      <c r="G642" s="13"/>
      <c r="H642" s="13"/>
      <c r="I642" s="13"/>
      <c r="J642" s="13"/>
      <c r="K642" s="15">
        <f>K645</f>
        <v>1</v>
      </c>
      <c r="L642" s="15">
        <f>L645</f>
        <v>0</v>
      </c>
      <c r="M642" s="15">
        <f>M645</f>
        <v>0</v>
      </c>
    </row>
    <row r="643" spans="1:13" ht="236.25" x14ac:dyDescent="0.25">
      <c r="A643" s="13"/>
      <c r="B643" s="13"/>
      <c r="C643" s="13"/>
      <c r="D643" s="16" t="s">
        <v>473</v>
      </c>
      <c r="E643" s="13"/>
      <c r="F643" s="13"/>
      <c r="G643" s="13"/>
      <c r="H643" s="13"/>
      <c r="I643" s="13"/>
      <c r="J643" s="13"/>
      <c r="K643" s="13"/>
      <c r="L643" s="13"/>
      <c r="M643" s="13"/>
    </row>
    <row r="644" spans="1:13" x14ac:dyDescent="0.25">
      <c r="A644" s="13"/>
      <c r="B644" s="13"/>
      <c r="C644" s="13"/>
      <c r="D644" s="16"/>
      <c r="E644" s="11" t="s">
        <v>430</v>
      </c>
      <c r="F644" s="13">
        <v>1</v>
      </c>
      <c r="G644" s="14"/>
      <c r="H644" s="14"/>
      <c r="I644" s="14"/>
      <c r="J644" s="15">
        <f>F644*(G644+ (G644= 0))*(H644+ (H644= 0))*(I644+ (I644= 0))</f>
        <v>1</v>
      </c>
      <c r="K644" s="13"/>
      <c r="L644" s="13"/>
      <c r="M644" s="13"/>
    </row>
    <row r="645" spans="1:13" x14ac:dyDescent="0.25">
      <c r="A645" s="13"/>
      <c r="B645" s="13"/>
      <c r="C645" s="13"/>
      <c r="D645" s="16"/>
      <c r="E645" s="13"/>
      <c r="F645" s="13"/>
      <c r="G645" s="13"/>
      <c r="H645" s="13"/>
      <c r="I645" s="13"/>
      <c r="J645" s="17" t="s">
        <v>474</v>
      </c>
      <c r="K645" s="10">
        <f>SUM(J644:J644)</f>
        <v>1</v>
      </c>
      <c r="L645" s="14"/>
      <c r="M645" s="10">
        <f>ROUND(L645*K645,2)</f>
        <v>0</v>
      </c>
    </row>
    <row r="646" spans="1:13" ht="3" customHeight="1" x14ac:dyDescent="0.25">
      <c r="A646" s="18"/>
      <c r="B646" s="18"/>
      <c r="C646" s="18"/>
      <c r="D646" s="19"/>
      <c r="E646" s="18"/>
      <c r="F646" s="18"/>
      <c r="G646" s="18"/>
      <c r="H646" s="18"/>
      <c r="I646" s="18"/>
      <c r="J646" s="18"/>
      <c r="K646" s="18"/>
      <c r="L646" s="18"/>
      <c r="M646" s="18"/>
    </row>
    <row r="647" spans="1:13" ht="22.5" x14ac:dyDescent="0.25">
      <c r="A647" s="11" t="s">
        <v>475</v>
      </c>
      <c r="B647" s="11" t="s">
        <v>21</v>
      </c>
      <c r="C647" s="11" t="s">
        <v>43</v>
      </c>
      <c r="D647" s="12" t="s">
        <v>476</v>
      </c>
      <c r="E647" s="13"/>
      <c r="F647" s="13"/>
      <c r="G647" s="13"/>
      <c r="H647" s="13"/>
      <c r="I647" s="13"/>
      <c r="J647" s="13"/>
      <c r="K647" s="14">
        <v>1</v>
      </c>
      <c r="L647" s="14"/>
      <c r="M647" s="15">
        <f>ROUND(K647*L647,2)</f>
        <v>0</v>
      </c>
    </row>
    <row r="648" spans="1:13" ht="101.25" x14ac:dyDescent="0.25">
      <c r="A648" s="13"/>
      <c r="B648" s="13"/>
      <c r="C648" s="13"/>
      <c r="D648" s="16" t="s">
        <v>477</v>
      </c>
      <c r="E648" s="13"/>
      <c r="F648" s="13"/>
      <c r="G648" s="13"/>
      <c r="H648" s="13"/>
      <c r="I648" s="13"/>
      <c r="J648" s="13"/>
      <c r="K648" s="13"/>
      <c r="L648" s="13"/>
      <c r="M648" s="13"/>
    </row>
    <row r="649" spans="1:13" x14ac:dyDescent="0.25">
      <c r="A649" s="11" t="s">
        <v>478</v>
      </c>
      <c r="B649" s="11" t="s">
        <v>21</v>
      </c>
      <c r="C649" s="11" t="s">
        <v>18</v>
      </c>
      <c r="D649" s="12" t="s">
        <v>479</v>
      </c>
      <c r="E649" s="13"/>
      <c r="F649" s="13"/>
      <c r="G649" s="13"/>
      <c r="H649" s="13"/>
      <c r="I649" s="13"/>
      <c r="J649" s="13"/>
      <c r="K649" s="14"/>
      <c r="L649" s="14"/>
      <c r="M649" s="15">
        <f>ROUND(K649*L649,2)</f>
        <v>0</v>
      </c>
    </row>
    <row r="650" spans="1:13" x14ac:dyDescent="0.25">
      <c r="A650" s="17" t="s">
        <v>480</v>
      </c>
      <c r="B650" s="11" t="s">
        <v>21</v>
      </c>
      <c r="C650" s="11" t="s">
        <v>43</v>
      </c>
      <c r="D650" s="12" t="s">
        <v>481</v>
      </c>
      <c r="E650" s="13"/>
      <c r="F650" s="13"/>
      <c r="G650" s="13"/>
      <c r="H650" s="13"/>
      <c r="I650" s="13"/>
      <c r="J650" s="13"/>
      <c r="K650" s="15">
        <f>K654</f>
        <v>32</v>
      </c>
      <c r="L650" s="15">
        <f>L654</f>
        <v>0</v>
      </c>
      <c r="M650" s="15">
        <f>M654</f>
        <v>0</v>
      </c>
    </row>
    <row r="651" spans="1:13" ht="236.25" x14ac:dyDescent="0.25">
      <c r="A651" s="13"/>
      <c r="B651" s="13"/>
      <c r="C651" s="13"/>
      <c r="D651" s="16" t="s">
        <v>482</v>
      </c>
      <c r="E651" s="13"/>
      <c r="F651" s="13"/>
      <c r="G651" s="13"/>
      <c r="H651" s="13"/>
      <c r="I651" s="13"/>
      <c r="J651" s="13"/>
      <c r="K651" s="13"/>
      <c r="L651" s="13"/>
      <c r="M651" s="13"/>
    </row>
    <row r="652" spans="1:13" x14ac:dyDescent="0.25">
      <c r="A652" s="13"/>
      <c r="B652" s="13"/>
      <c r="C652" s="13"/>
      <c r="D652" s="16"/>
      <c r="E652" s="11" t="s">
        <v>483</v>
      </c>
      <c r="F652" s="13"/>
      <c r="G652" s="14"/>
      <c r="H652" s="14"/>
      <c r="I652" s="14"/>
      <c r="J652" s="15">
        <f>F652*(G652+ (G652= 0))*(H652+ (H652= 0))*(I652+ (I652= 0))</f>
        <v>0</v>
      </c>
      <c r="K652" s="13"/>
      <c r="L652" s="13"/>
      <c r="M652" s="13"/>
    </row>
    <row r="653" spans="1:13" x14ac:dyDescent="0.25">
      <c r="A653" s="13"/>
      <c r="B653" s="13"/>
      <c r="C653" s="13"/>
      <c r="D653" s="16"/>
      <c r="E653" s="11" t="s">
        <v>484</v>
      </c>
      <c r="F653" s="13">
        <v>1</v>
      </c>
      <c r="G653" s="14">
        <v>32</v>
      </c>
      <c r="H653" s="14"/>
      <c r="I653" s="14"/>
      <c r="J653" s="15">
        <f>F653*(G653+ (G653= 0))*(H653+ (H653= 0))*(I653+ (I653= 0))</f>
        <v>32</v>
      </c>
      <c r="K653" s="13"/>
      <c r="L653" s="13"/>
      <c r="M653" s="13"/>
    </row>
    <row r="654" spans="1:13" x14ac:dyDescent="0.25">
      <c r="A654" s="13"/>
      <c r="B654" s="13"/>
      <c r="C654" s="13"/>
      <c r="D654" s="16"/>
      <c r="E654" s="13"/>
      <c r="F654" s="13"/>
      <c r="G654" s="13"/>
      <c r="H654" s="13"/>
      <c r="I654" s="13"/>
      <c r="J654" s="17" t="s">
        <v>485</v>
      </c>
      <c r="K654" s="10">
        <f>SUM(J652:J653)</f>
        <v>32</v>
      </c>
      <c r="L654" s="14"/>
      <c r="M654" s="10">
        <f>ROUND(L654*K654,2)</f>
        <v>0</v>
      </c>
    </row>
    <row r="655" spans="1:13" ht="3" customHeight="1" x14ac:dyDescent="0.25">
      <c r="A655" s="18"/>
      <c r="B655" s="18"/>
      <c r="C655" s="18"/>
      <c r="D655" s="19"/>
      <c r="E655" s="18"/>
      <c r="F655" s="18"/>
      <c r="G655" s="18"/>
      <c r="H655" s="18"/>
      <c r="I655" s="18"/>
      <c r="J655" s="18"/>
      <c r="K655" s="18"/>
      <c r="L655" s="18"/>
      <c r="M655" s="18"/>
    </row>
    <row r="656" spans="1:13" x14ac:dyDescent="0.25">
      <c r="A656" s="17" t="s">
        <v>486</v>
      </c>
      <c r="B656" s="11" t="s">
        <v>21</v>
      </c>
      <c r="C656" s="11" t="s">
        <v>43</v>
      </c>
      <c r="D656" s="12" t="s">
        <v>487</v>
      </c>
      <c r="E656" s="13"/>
      <c r="F656" s="13"/>
      <c r="G656" s="13"/>
      <c r="H656" s="13"/>
      <c r="I656" s="13"/>
      <c r="J656" s="13"/>
      <c r="K656" s="15">
        <f>K660</f>
        <v>1</v>
      </c>
      <c r="L656" s="15">
        <f>L660</f>
        <v>0</v>
      </c>
      <c r="M656" s="15">
        <f>M660</f>
        <v>0</v>
      </c>
    </row>
    <row r="657" spans="1:13" ht="236.25" x14ac:dyDescent="0.25">
      <c r="A657" s="13"/>
      <c r="B657" s="13"/>
      <c r="C657" s="13"/>
      <c r="D657" s="16" t="s">
        <v>488</v>
      </c>
      <c r="E657" s="13"/>
      <c r="F657" s="13"/>
      <c r="G657" s="13"/>
      <c r="H657" s="13"/>
      <c r="I657" s="13"/>
      <c r="J657" s="13"/>
      <c r="K657" s="13"/>
      <c r="L657" s="13"/>
      <c r="M657" s="13"/>
    </row>
    <row r="658" spans="1:13" x14ac:dyDescent="0.25">
      <c r="A658" s="13"/>
      <c r="B658" s="13"/>
      <c r="C658" s="13"/>
      <c r="D658" s="16"/>
      <c r="E658" s="11" t="s">
        <v>483</v>
      </c>
      <c r="F658" s="13"/>
      <c r="G658" s="14"/>
      <c r="H658" s="14"/>
      <c r="I658" s="14"/>
      <c r="J658" s="15">
        <f>F658*(G658+ (G658= 0))*(H658+ (H658= 0))*(I658+ (I658= 0))</f>
        <v>0</v>
      </c>
      <c r="K658" s="13"/>
      <c r="L658" s="13"/>
      <c r="M658" s="13"/>
    </row>
    <row r="659" spans="1:13" x14ac:dyDescent="0.25">
      <c r="A659" s="13"/>
      <c r="B659" s="13"/>
      <c r="C659" s="13"/>
      <c r="D659" s="16"/>
      <c r="E659" s="11" t="s">
        <v>489</v>
      </c>
      <c r="F659" s="13">
        <v>1</v>
      </c>
      <c r="G659" s="14"/>
      <c r="H659" s="14"/>
      <c r="I659" s="14"/>
      <c r="J659" s="15">
        <f>F659*(G659+ (G659= 0))*(H659+ (H659= 0))*(I659+ (I659= 0))</f>
        <v>1</v>
      </c>
      <c r="K659" s="13"/>
      <c r="L659" s="13"/>
      <c r="M659" s="13"/>
    </row>
    <row r="660" spans="1:13" x14ac:dyDescent="0.25">
      <c r="A660" s="13"/>
      <c r="B660" s="13"/>
      <c r="C660" s="13"/>
      <c r="D660" s="16"/>
      <c r="E660" s="13"/>
      <c r="F660" s="13"/>
      <c r="G660" s="13"/>
      <c r="H660" s="13"/>
      <c r="I660" s="13"/>
      <c r="J660" s="17" t="s">
        <v>490</v>
      </c>
      <c r="K660" s="10">
        <f>SUM(J658:J659)</f>
        <v>1</v>
      </c>
      <c r="L660" s="14"/>
      <c r="M660" s="10">
        <f>ROUND(L660*K660,2)</f>
        <v>0</v>
      </c>
    </row>
    <row r="661" spans="1:13" ht="3" customHeight="1" x14ac:dyDescent="0.25">
      <c r="A661" s="18"/>
      <c r="B661" s="18"/>
      <c r="C661" s="18"/>
      <c r="D661" s="19"/>
      <c r="E661" s="18"/>
      <c r="F661" s="18"/>
      <c r="G661" s="18"/>
      <c r="H661" s="18"/>
      <c r="I661" s="18"/>
      <c r="J661" s="18"/>
      <c r="K661" s="18"/>
      <c r="L661" s="18"/>
      <c r="M661" s="18"/>
    </row>
    <row r="662" spans="1:13" x14ac:dyDescent="0.25">
      <c r="A662" s="17" t="s">
        <v>491</v>
      </c>
      <c r="B662" s="11" t="s">
        <v>21</v>
      </c>
      <c r="C662" s="11" t="s">
        <v>43</v>
      </c>
      <c r="D662" s="12" t="s">
        <v>492</v>
      </c>
      <c r="E662" s="13"/>
      <c r="F662" s="13"/>
      <c r="G662" s="13"/>
      <c r="H662" s="13"/>
      <c r="I662" s="13"/>
      <c r="J662" s="13"/>
      <c r="K662" s="15">
        <f>K666</f>
        <v>2</v>
      </c>
      <c r="L662" s="15">
        <f>L666</f>
        <v>0</v>
      </c>
      <c r="M662" s="15">
        <f>M666</f>
        <v>0</v>
      </c>
    </row>
    <row r="663" spans="1:13" ht="236.25" x14ac:dyDescent="0.25">
      <c r="A663" s="13"/>
      <c r="B663" s="13"/>
      <c r="C663" s="13"/>
      <c r="D663" s="16" t="s">
        <v>493</v>
      </c>
      <c r="E663" s="13"/>
      <c r="F663" s="13"/>
      <c r="G663" s="13"/>
      <c r="H663" s="13"/>
      <c r="I663" s="13"/>
      <c r="J663" s="13"/>
      <c r="K663" s="13"/>
      <c r="L663" s="13"/>
      <c r="M663" s="13"/>
    </row>
    <row r="664" spans="1:13" x14ac:dyDescent="0.25">
      <c r="A664" s="13"/>
      <c r="B664" s="13"/>
      <c r="C664" s="13"/>
      <c r="D664" s="16"/>
      <c r="E664" s="11" t="s">
        <v>483</v>
      </c>
      <c r="F664" s="13"/>
      <c r="G664" s="14"/>
      <c r="H664" s="14"/>
      <c r="I664" s="14"/>
      <c r="J664" s="15">
        <f>F664*(G664+ (G664= 0))*(H664+ (H664= 0))*(I664+ (I664= 0))</f>
        <v>0</v>
      </c>
      <c r="K664" s="13"/>
      <c r="L664" s="13"/>
      <c r="M664" s="13"/>
    </row>
    <row r="665" spans="1:13" x14ac:dyDescent="0.25">
      <c r="A665" s="13"/>
      <c r="B665" s="13"/>
      <c r="C665" s="13"/>
      <c r="D665" s="16"/>
      <c r="E665" s="11" t="s">
        <v>494</v>
      </c>
      <c r="F665" s="13">
        <v>2</v>
      </c>
      <c r="G665" s="14"/>
      <c r="H665" s="14"/>
      <c r="I665" s="14"/>
      <c r="J665" s="15">
        <f>F665*(G665+ (G665= 0))*(H665+ (H665= 0))*(I665+ (I665= 0))</f>
        <v>2</v>
      </c>
      <c r="K665" s="13"/>
      <c r="L665" s="13"/>
      <c r="M665" s="13"/>
    </row>
    <row r="666" spans="1:13" x14ac:dyDescent="0.25">
      <c r="A666" s="13"/>
      <c r="B666" s="13"/>
      <c r="C666" s="13"/>
      <c r="D666" s="16"/>
      <c r="E666" s="13"/>
      <c r="F666" s="13"/>
      <c r="G666" s="13"/>
      <c r="H666" s="13"/>
      <c r="I666" s="13"/>
      <c r="J666" s="17" t="s">
        <v>495</v>
      </c>
      <c r="K666" s="10">
        <f>SUM(J664:J665)</f>
        <v>2</v>
      </c>
      <c r="L666" s="14"/>
      <c r="M666" s="10">
        <f>ROUND(L666*K666,2)</f>
        <v>0</v>
      </c>
    </row>
    <row r="667" spans="1:13" ht="3" customHeight="1" x14ac:dyDescent="0.25">
      <c r="A667" s="18"/>
      <c r="B667" s="18"/>
      <c r="C667" s="18"/>
      <c r="D667" s="19"/>
      <c r="E667" s="18"/>
      <c r="F667" s="18"/>
      <c r="G667" s="18"/>
      <c r="H667" s="18"/>
      <c r="I667" s="18"/>
      <c r="J667" s="18"/>
      <c r="K667" s="18"/>
      <c r="L667" s="18"/>
      <c r="M667" s="18"/>
    </row>
    <row r="668" spans="1:13" x14ac:dyDescent="0.25">
      <c r="A668" s="17" t="s">
        <v>496</v>
      </c>
      <c r="B668" s="11" t="s">
        <v>21</v>
      </c>
      <c r="C668" s="11" t="s">
        <v>6</v>
      </c>
      <c r="D668" s="12" t="s">
        <v>497</v>
      </c>
      <c r="E668" s="13"/>
      <c r="F668" s="13"/>
      <c r="G668" s="13"/>
      <c r="H668" s="13"/>
      <c r="I668" s="13"/>
      <c r="J668" s="13"/>
      <c r="K668" s="15">
        <f>K671</f>
        <v>1</v>
      </c>
      <c r="L668" s="15">
        <f>L671</f>
        <v>0</v>
      </c>
      <c r="M668" s="15">
        <f>M671</f>
        <v>0</v>
      </c>
    </row>
    <row r="669" spans="1:13" ht="247.5" x14ac:dyDescent="0.25">
      <c r="A669" s="13"/>
      <c r="B669" s="13"/>
      <c r="C669" s="13"/>
      <c r="D669" s="16" t="s">
        <v>498</v>
      </c>
      <c r="E669" s="13"/>
      <c r="F669" s="13"/>
      <c r="G669" s="13"/>
      <c r="H669" s="13"/>
      <c r="I669" s="13"/>
      <c r="J669" s="13"/>
      <c r="K669" s="13"/>
      <c r="L669" s="13"/>
      <c r="M669" s="13"/>
    </row>
    <row r="670" spans="1:13" x14ac:dyDescent="0.25">
      <c r="A670" s="13"/>
      <c r="B670" s="13"/>
      <c r="C670" s="13"/>
      <c r="D670" s="16"/>
      <c r="E670" s="11" t="s">
        <v>499</v>
      </c>
      <c r="F670" s="13">
        <v>1</v>
      </c>
      <c r="G670" s="14"/>
      <c r="H670" s="14"/>
      <c r="I670" s="14"/>
      <c r="J670" s="15">
        <f>F670*(G670+ (G670= 0))*(H670+ (H670= 0))*(I670+ (I670= 0))</f>
        <v>1</v>
      </c>
      <c r="K670" s="13"/>
      <c r="L670" s="13"/>
      <c r="M670" s="13"/>
    </row>
    <row r="671" spans="1:13" x14ac:dyDescent="0.25">
      <c r="A671" s="13"/>
      <c r="B671" s="13"/>
      <c r="C671" s="13"/>
      <c r="D671" s="16"/>
      <c r="E671" s="13"/>
      <c r="F671" s="13"/>
      <c r="G671" s="13"/>
      <c r="H671" s="13"/>
      <c r="I671" s="13"/>
      <c r="J671" s="17" t="s">
        <v>500</v>
      </c>
      <c r="K671" s="10">
        <f>SUM(J670:J670)</f>
        <v>1</v>
      </c>
      <c r="L671" s="14"/>
      <c r="M671" s="10">
        <f>ROUND(L671*K671,2)</f>
        <v>0</v>
      </c>
    </row>
    <row r="672" spans="1:13" ht="3" customHeight="1" x14ac:dyDescent="0.25">
      <c r="A672" s="18"/>
      <c r="B672" s="18"/>
      <c r="C672" s="18"/>
      <c r="D672" s="19"/>
      <c r="E672" s="18"/>
      <c r="F672" s="18"/>
      <c r="G672" s="18"/>
      <c r="H672" s="18"/>
      <c r="I672" s="18"/>
      <c r="J672" s="18"/>
      <c r="K672" s="18"/>
      <c r="L672" s="18"/>
      <c r="M672" s="18"/>
    </row>
    <row r="673" spans="1:13" x14ac:dyDescent="0.25">
      <c r="A673" s="13"/>
      <c r="B673" s="13"/>
      <c r="C673" s="13"/>
      <c r="D673" s="16"/>
      <c r="E673" s="13"/>
      <c r="F673" s="13"/>
      <c r="G673" s="13"/>
      <c r="H673" s="13"/>
      <c r="I673" s="13"/>
      <c r="J673" s="17" t="s">
        <v>501</v>
      </c>
      <c r="K673" s="14">
        <v>1</v>
      </c>
      <c r="L673" s="10">
        <f>M575+M584+M589+M595+M600+M605+M607+M612+M619+M624+M629+M635+M640+M645+M647+M649+M654+M660+M666+M671</f>
        <v>0</v>
      </c>
      <c r="M673" s="10">
        <f>ROUND(L673*K673,2)</f>
        <v>0</v>
      </c>
    </row>
    <row r="674" spans="1:13" ht="3" customHeight="1" x14ac:dyDescent="0.25">
      <c r="A674" s="18"/>
      <c r="B674" s="18"/>
      <c r="C674" s="18"/>
      <c r="D674" s="19"/>
      <c r="E674" s="18"/>
      <c r="F674" s="18"/>
      <c r="G674" s="18"/>
      <c r="H674" s="18"/>
      <c r="I674" s="18"/>
      <c r="J674" s="18"/>
      <c r="K674" s="18"/>
      <c r="L674" s="18"/>
      <c r="M674" s="18"/>
    </row>
    <row r="675" spans="1:13" x14ac:dyDescent="0.25">
      <c r="A675" s="13"/>
      <c r="B675" s="13"/>
      <c r="C675" s="13"/>
      <c r="D675" s="16"/>
      <c r="E675" s="13"/>
      <c r="F675" s="13"/>
      <c r="G675" s="13"/>
      <c r="H675" s="13"/>
      <c r="I675" s="13"/>
      <c r="J675" s="17" t="s">
        <v>502</v>
      </c>
      <c r="K675" s="20">
        <v>1</v>
      </c>
      <c r="L675" s="10">
        <f>M673</f>
        <v>0</v>
      </c>
      <c r="M675" s="10">
        <f>ROUND(L675*K675,2)</f>
        <v>0</v>
      </c>
    </row>
    <row r="676" spans="1:13" ht="3" customHeight="1" x14ac:dyDescent="0.25">
      <c r="A676" s="18"/>
      <c r="B676" s="18"/>
      <c r="C676" s="18"/>
      <c r="D676" s="19"/>
      <c r="E676" s="18"/>
      <c r="F676" s="18"/>
      <c r="G676" s="18"/>
      <c r="H676" s="18"/>
      <c r="I676" s="18"/>
      <c r="J676" s="18"/>
      <c r="K676" s="18"/>
      <c r="L676" s="18"/>
      <c r="M676" s="18"/>
    </row>
    <row r="677" spans="1:13" x14ac:dyDescent="0.25">
      <c r="A677" s="6" t="s">
        <v>503</v>
      </c>
      <c r="B677" s="6" t="s">
        <v>17</v>
      </c>
      <c r="C677" s="6" t="s">
        <v>18</v>
      </c>
      <c r="D677" s="7" t="s">
        <v>504</v>
      </c>
      <c r="E677" s="8"/>
      <c r="F677" s="8"/>
      <c r="G677" s="8"/>
      <c r="H677" s="8"/>
      <c r="I677" s="8"/>
      <c r="J677" s="8"/>
      <c r="K677" s="9">
        <f>K854</f>
        <v>1</v>
      </c>
      <c r="L677" s="10">
        <f>L854</f>
        <v>0</v>
      </c>
      <c r="M677" s="10">
        <f>M854</f>
        <v>0</v>
      </c>
    </row>
    <row r="678" spans="1:13" x14ac:dyDescent="0.25">
      <c r="A678" s="23" t="s">
        <v>505</v>
      </c>
      <c r="B678" s="23" t="s">
        <v>17</v>
      </c>
      <c r="C678" s="23" t="s">
        <v>18</v>
      </c>
      <c r="D678" s="24" t="s">
        <v>506</v>
      </c>
      <c r="E678" s="25"/>
      <c r="F678" s="25"/>
      <c r="G678" s="25"/>
      <c r="H678" s="25"/>
      <c r="I678" s="25"/>
      <c r="J678" s="25"/>
      <c r="K678" s="10">
        <f>K690</f>
        <v>1</v>
      </c>
      <c r="L678" s="10">
        <f>L690</f>
        <v>0</v>
      </c>
      <c r="M678" s="10">
        <f>M690</f>
        <v>0</v>
      </c>
    </row>
    <row r="679" spans="1:13" x14ac:dyDescent="0.25">
      <c r="A679" s="17" t="s">
        <v>507</v>
      </c>
      <c r="B679" s="11" t="s">
        <v>21</v>
      </c>
      <c r="C679" s="11" t="s">
        <v>509</v>
      </c>
      <c r="D679" s="12" t="s">
        <v>508</v>
      </c>
      <c r="E679" s="13"/>
      <c r="F679" s="13"/>
      <c r="G679" s="13"/>
      <c r="H679" s="13"/>
      <c r="I679" s="13"/>
      <c r="J679" s="13"/>
      <c r="K679" s="15">
        <f>K683</f>
        <v>300</v>
      </c>
      <c r="L679" s="15">
        <f>L683</f>
        <v>0</v>
      </c>
      <c r="M679" s="15">
        <f>M683</f>
        <v>0</v>
      </c>
    </row>
    <row r="680" spans="1:13" ht="56.25" x14ac:dyDescent="0.25">
      <c r="A680" s="13"/>
      <c r="B680" s="13"/>
      <c r="C680" s="13"/>
      <c r="D680" s="16" t="s">
        <v>510</v>
      </c>
      <c r="E680" s="13"/>
      <c r="F680" s="13"/>
      <c r="G680" s="13"/>
      <c r="H680" s="13"/>
      <c r="I680" s="13"/>
      <c r="J680" s="13"/>
      <c r="K680" s="13"/>
      <c r="L680" s="13"/>
      <c r="M680" s="13"/>
    </row>
    <row r="681" spans="1:13" x14ac:dyDescent="0.25">
      <c r="A681" s="13"/>
      <c r="B681" s="13"/>
      <c r="C681" s="13"/>
      <c r="D681" s="16"/>
      <c r="E681" s="11" t="s">
        <v>511</v>
      </c>
      <c r="F681" s="13">
        <v>1</v>
      </c>
      <c r="G681" s="21">
        <v>150</v>
      </c>
      <c r="H681" s="21"/>
      <c r="I681" s="21"/>
      <c r="J681" s="22">
        <f>F681*(G681+ (G681= 0))*(H681+ (H681= 0))*(I681+ (I681= 0))</f>
        <v>150</v>
      </c>
      <c r="K681" s="13"/>
      <c r="L681" s="13"/>
      <c r="M681" s="13"/>
    </row>
    <row r="682" spans="1:13" x14ac:dyDescent="0.25">
      <c r="A682" s="13"/>
      <c r="B682" s="13"/>
      <c r="C682" s="13"/>
      <c r="D682" s="16"/>
      <c r="E682" s="11" t="s">
        <v>512</v>
      </c>
      <c r="F682" s="13">
        <v>1</v>
      </c>
      <c r="G682" s="21">
        <v>150</v>
      </c>
      <c r="H682" s="21"/>
      <c r="I682" s="21"/>
      <c r="J682" s="22">
        <f>F682*(G682+ (G682= 0))*(H682+ (H682= 0))*(I682+ (I682= 0))</f>
        <v>150</v>
      </c>
      <c r="K682" s="13"/>
      <c r="L682" s="13"/>
      <c r="M682" s="13"/>
    </row>
    <row r="683" spans="1:13" x14ac:dyDescent="0.25">
      <c r="A683" s="13"/>
      <c r="B683" s="13"/>
      <c r="C683" s="13"/>
      <c r="D683" s="16"/>
      <c r="E683" s="13"/>
      <c r="F683" s="13"/>
      <c r="G683" s="13"/>
      <c r="H683" s="13"/>
      <c r="I683" s="13"/>
      <c r="J683" s="17" t="s">
        <v>513</v>
      </c>
      <c r="K683" s="10">
        <f>SUM(J681:J682)</f>
        <v>300</v>
      </c>
      <c r="L683" s="14"/>
      <c r="M683" s="10">
        <f>ROUND(L683*K683,2)</f>
        <v>0</v>
      </c>
    </row>
    <row r="684" spans="1:13" ht="3" customHeight="1" x14ac:dyDescent="0.25">
      <c r="A684" s="18"/>
      <c r="B684" s="18"/>
      <c r="C684" s="18"/>
      <c r="D684" s="19"/>
      <c r="E684" s="18"/>
      <c r="F684" s="18"/>
      <c r="G684" s="18"/>
      <c r="H684" s="18"/>
      <c r="I684" s="18"/>
      <c r="J684" s="18"/>
      <c r="K684" s="18"/>
      <c r="L684" s="18"/>
      <c r="M684" s="18"/>
    </row>
    <row r="685" spans="1:13" x14ac:dyDescent="0.25">
      <c r="A685" s="17" t="s">
        <v>514</v>
      </c>
      <c r="B685" s="11" t="s">
        <v>21</v>
      </c>
      <c r="C685" s="11" t="s">
        <v>6</v>
      </c>
      <c r="D685" s="12" t="s">
        <v>515</v>
      </c>
      <c r="E685" s="13"/>
      <c r="F685" s="13"/>
      <c r="G685" s="13"/>
      <c r="H685" s="13"/>
      <c r="I685" s="13"/>
      <c r="J685" s="13"/>
      <c r="K685" s="15">
        <f>K688</f>
        <v>1</v>
      </c>
      <c r="L685" s="15">
        <f>L688</f>
        <v>0</v>
      </c>
      <c r="M685" s="15">
        <f>M688</f>
        <v>0</v>
      </c>
    </row>
    <row r="686" spans="1:13" ht="90" x14ac:dyDescent="0.25">
      <c r="A686" s="13"/>
      <c r="B686" s="13"/>
      <c r="C686" s="13"/>
      <c r="D686" s="16" t="s">
        <v>516</v>
      </c>
      <c r="E686" s="13"/>
      <c r="F686" s="13"/>
      <c r="G686" s="13"/>
      <c r="H686" s="13"/>
      <c r="I686" s="13"/>
      <c r="J686" s="13"/>
      <c r="K686" s="13"/>
      <c r="L686" s="13"/>
      <c r="M686" s="13"/>
    </row>
    <row r="687" spans="1:13" x14ac:dyDescent="0.25">
      <c r="A687" s="13"/>
      <c r="B687" s="13"/>
      <c r="C687" s="13"/>
      <c r="D687" s="16"/>
      <c r="E687" s="11" t="s">
        <v>18</v>
      </c>
      <c r="F687" s="13">
        <v>1</v>
      </c>
      <c r="G687" s="21"/>
      <c r="H687" s="21"/>
      <c r="I687" s="21"/>
      <c r="J687" s="22">
        <f>F687*(G687+ (G687= 0))*(H687+ (H687= 0))*(I687+ (I687= 0))</f>
        <v>1</v>
      </c>
      <c r="K687" s="13"/>
      <c r="L687" s="13"/>
      <c r="M687" s="13"/>
    </row>
    <row r="688" spans="1:13" x14ac:dyDescent="0.25">
      <c r="A688" s="13"/>
      <c r="B688" s="13"/>
      <c r="C688" s="13"/>
      <c r="D688" s="16"/>
      <c r="E688" s="13"/>
      <c r="F688" s="13"/>
      <c r="G688" s="13"/>
      <c r="H688" s="13"/>
      <c r="I688" s="13"/>
      <c r="J688" s="17" t="s">
        <v>517</v>
      </c>
      <c r="K688" s="10">
        <f>SUM(J687:J687)</f>
        <v>1</v>
      </c>
      <c r="L688" s="14"/>
      <c r="M688" s="10">
        <f>ROUND(L688*K688,2)</f>
        <v>0</v>
      </c>
    </row>
    <row r="689" spans="1:13" ht="3" customHeight="1" x14ac:dyDescent="0.25">
      <c r="A689" s="18"/>
      <c r="B689" s="18"/>
      <c r="C689" s="18"/>
      <c r="D689" s="19"/>
      <c r="E689" s="18"/>
      <c r="F689" s="18"/>
      <c r="G689" s="18"/>
      <c r="H689" s="18"/>
      <c r="I689" s="18"/>
      <c r="J689" s="18"/>
      <c r="K689" s="18"/>
      <c r="L689" s="18"/>
      <c r="M689" s="18"/>
    </row>
    <row r="690" spans="1:13" x14ac:dyDescent="0.25">
      <c r="A690" s="13"/>
      <c r="B690" s="13"/>
      <c r="C690" s="13"/>
      <c r="D690" s="16"/>
      <c r="E690" s="13"/>
      <c r="F690" s="13"/>
      <c r="G690" s="13"/>
      <c r="H690" s="13"/>
      <c r="I690" s="13"/>
      <c r="J690" s="17" t="s">
        <v>518</v>
      </c>
      <c r="K690" s="14">
        <v>1</v>
      </c>
      <c r="L690" s="10">
        <f>M683+M688</f>
        <v>0</v>
      </c>
      <c r="M690" s="10">
        <f>ROUND(L690*K690,2)</f>
        <v>0</v>
      </c>
    </row>
    <row r="691" spans="1:13" ht="3" customHeight="1" x14ac:dyDescent="0.25">
      <c r="A691" s="18"/>
      <c r="B691" s="18"/>
      <c r="C691" s="18"/>
      <c r="D691" s="19"/>
      <c r="E691" s="18"/>
      <c r="F691" s="18"/>
      <c r="G691" s="18"/>
      <c r="H691" s="18"/>
      <c r="I691" s="18"/>
      <c r="J691" s="18"/>
      <c r="K691" s="18"/>
      <c r="L691" s="18"/>
      <c r="M691" s="18"/>
    </row>
    <row r="692" spans="1:13" x14ac:dyDescent="0.25">
      <c r="A692" s="23" t="s">
        <v>519</v>
      </c>
      <c r="B692" s="23" t="s">
        <v>17</v>
      </c>
      <c r="C692" s="23" t="s">
        <v>18</v>
      </c>
      <c r="D692" s="24" t="s">
        <v>520</v>
      </c>
      <c r="E692" s="25"/>
      <c r="F692" s="25"/>
      <c r="G692" s="25"/>
      <c r="H692" s="25"/>
      <c r="I692" s="25"/>
      <c r="J692" s="25"/>
      <c r="K692" s="10">
        <f>K790</f>
        <v>1</v>
      </c>
      <c r="L692" s="10">
        <f>L790</f>
        <v>0</v>
      </c>
      <c r="M692" s="10">
        <f>M790</f>
        <v>0</v>
      </c>
    </row>
    <row r="693" spans="1:13" x14ac:dyDescent="0.25">
      <c r="A693" s="23" t="s">
        <v>521</v>
      </c>
      <c r="B693" s="23" t="s">
        <v>17</v>
      </c>
      <c r="C693" s="23" t="s">
        <v>18</v>
      </c>
      <c r="D693" s="24" t="s">
        <v>522</v>
      </c>
      <c r="E693" s="25"/>
      <c r="F693" s="25"/>
      <c r="G693" s="25"/>
      <c r="H693" s="25"/>
      <c r="I693" s="25"/>
      <c r="J693" s="25"/>
      <c r="K693" s="10">
        <f>K699</f>
        <v>1</v>
      </c>
      <c r="L693" s="10">
        <f>L699</f>
        <v>0</v>
      </c>
      <c r="M693" s="10">
        <f>M699</f>
        <v>0</v>
      </c>
    </row>
    <row r="694" spans="1:13" x14ac:dyDescent="0.25">
      <c r="A694" s="17" t="s">
        <v>523</v>
      </c>
      <c r="B694" s="11" t="s">
        <v>21</v>
      </c>
      <c r="C694" s="11" t="s">
        <v>6</v>
      </c>
      <c r="D694" s="12" t="s">
        <v>524</v>
      </c>
      <c r="E694" s="13"/>
      <c r="F694" s="13"/>
      <c r="G694" s="13"/>
      <c r="H694" s="13"/>
      <c r="I694" s="13"/>
      <c r="J694" s="13"/>
      <c r="K694" s="15">
        <f>K697</f>
        <v>1</v>
      </c>
      <c r="L694" s="15">
        <f>L697</f>
        <v>0</v>
      </c>
      <c r="M694" s="15">
        <f>M697</f>
        <v>0</v>
      </c>
    </row>
    <row r="695" spans="1:13" ht="135" x14ac:dyDescent="0.25">
      <c r="A695" s="13"/>
      <c r="B695" s="13"/>
      <c r="C695" s="13"/>
      <c r="D695" s="16" t="s">
        <v>525</v>
      </c>
      <c r="E695" s="13"/>
      <c r="F695" s="13"/>
      <c r="G695" s="13"/>
      <c r="H695" s="13"/>
      <c r="I695" s="13"/>
      <c r="J695" s="13"/>
      <c r="K695" s="13"/>
      <c r="L695" s="13"/>
      <c r="M695" s="13"/>
    </row>
    <row r="696" spans="1:13" x14ac:dyDescent="0.25">
      <c r="A696" s="13"/>
      <c r="B696" s="13"/>
      <c r="C696" s="13"/>
      <c r="D696" s="16"/>
      <c r="E696" s="11" t="s">
        <v>526</v>
      </c>
      <c r="F696" s="13">
        <v>1</v>
      </c>
      <c r="G696" s="21"/>
      <c r="H696" s="21"/>
      <c r="I696" s="21"/>
      <c r="J696" s="22">
        <f>F696*(G696+ (G696= 0))*(H696+ (H696= 0))*(I696+ (I696= 0))</f>
        <v>1</v>
      </c>
      <c r="K696" s="13"/>
      <c r="L696" s="13"/>
      <c r="M696" s="13"/>
    </row>
    <row r="697" spans="1:13" x14ac:dyDescent="0.25">
      <c r="A697" s="13"/>
      <c r="B697" s="13"/>
      <c r="C697" s="13"/>
      <c r="D697" s="16"/>
      <c r="E697" s="13"/>
      <c r="F697" s="13"/>
      <c r="G697" s="13"/>
      <c r="H697" s="13"/>
      <c r="I697" s="13"/>
      <c r="J697" s="17" t="s">
        <v>527</v>
      </c>
      <c r="K697" s="10">
        <f>SUM(J696:J696)</f>
        <v>1</v>
      </c>
      <c r="L697" s="14"/>
      <c r="M697" s="10">
        <f>ROUND(L697*K697,2)</f>
        <v>0</v>
      </c>
    </row>
    <row r="698" spans="1:13" ht="3" customHeight="1" x14ac:dyDescent="0.25">
      <c r="A698" s="18"/>
      <c r="B698" s="18"/>
      <c r="C698" s="18"/>
      <c r="D698" s="19"/>
      <c r="E698" s="18"/>
      <c r="F698" s="18"/>
      <c r="G698" s="18"/>
      <c r="H698" s="18"/>
      <c r="I698" s="18"/>
      <c r="J698" s="18"/>
      <c r="K698" s="18"/>
      <c r="L698" s="18"/>
      <c r="M698" s="18"/>
    </row>
    <row r="699" spans="1:13" x14ac:dyDescent="0.25">
      <c r="A699" s="13"/>
      <c r="B699" s="13"/>
      <c r="C699" s="13"/>
      <c r="D699" s="16"/>
      <c r="E699" s="13"/>
      <c r="F699" s="13"/>
      <c r="G699" s="13"/>
      <c r="H699" s="13"/>
      <c r="I699" s="13"/>
      <c r="J699" s="17" t="s">
        <v>528</v>
      </c>
      <c r="K699" s="14">
        <v>1</v>
      </c>
      <c r="L699" s="10">
        <f>M697</f>
        <v>0</v>
      </c>
      <c r="M699" s="10">
        <f>ROUND(L699*K699,2)</f>
        <v>0</v>
      </c>
    </row>
    <row r="700" spans="1:13" ht="3" customHeight="1" x14ac:dyDescent="0.25">
      <c r="A700" s="18"/>
      <c r="B700" s="18"/>
      <c r="C700" s="18"/>
      <c r="D700" s="19"/>
      <c r="E700" s="18"/>
      <c r="F700" s="18"/>
      <c r="G700" s="18"/>
      <c r="H700" s="18"/>
      <c r="I700" s="18"/>
      <c r="J700" s="18"/>
      <c r="K700" s="18"/>
      <c r="L700" s="18"/>
      <c r="M700" s="18"/>
    </row>
    <row r="701" spans="1:13" x14ac:dyDescent="0.25">
      <c r="A701" s="23" t="s">
        <v>529</v>
      </c>
      <c r="B701" s="23" t="s">
        <v>17</v>
      </c>
      <c r="C701" s="23" t="s">
        <v>18</v>
      </c>
      <c r="D701" s="24" t="s">
        <v>530</v>
      </c>
      <c r="E701" s="25"/>
      <c r="F701" s="25"/>
      <c r="G701" s="25"/>
      <c r="H701" s="25"/>
      <c r="I701" s="25"/>
      <c r="J701" s="25"/>
      <c r="K701" s="10">
        <f>K717</f>
        <v>1</v>
      </c>
      <c r="L701" s="10">
        <f>L717</f>
        <v>0</v>
      </c>
      <c r="M701" s="10">
        <f>M717</f>
        <v>0</v>
      </c>
    </row>
    <row r="702" spans="1:13" x14ac:dyDescent="0.25">
      <c r="A702" s="17" t="s">
        <v>531</v>
      </c>
      <c r="B702" s="11" t="s">
        <v>21</v>
      </c>
      <c r="C702" s="11" t="s">
        <v>6</v>
      </c>
      <c r="D702" s="12" t="s">
        <v>532</v>
      </c>
      <c r="E702" s="13"/>
      <c r="F702" s="13"/>
      <c r="G702" s="13"/>
      <c r="H702" s="13"/>
      <c r="I702" s="13"/>
      <c r="J702" s="13"/>
      <c r="K702" s="15">
        <f>K705</f>
        <v>2</v>
      </c>
      <c r="L702" s="15">
        <f>L705</f>
        <v>0</v>
      </c>
      <c r="M702" s="15">
        <f>M705</f>
        <v>0</v>
      </c>
    </row>
    <row r="703" spans="1:13" ht="157.5" x14ac:dyDescent="0.25">
      <c r="A703" s="13"/>
      <c r="B703" s="13"/>
      <c r="C703" s="13"/>
      <c r="D703" s="16" t="s">
        <v>533</v>
      </c>
      <c r="E703" s="13"/>
      <c r="F703" s="13"/>
      <c r="G703" s="13"/>
      <c r="H703" s="13"/>
      <c r="I703" s="13"/>
      <c r="J703" s="13"/>
      <c r="K703" s="13"/>
      <c r="L703" s="13"/>
      <c r="M703" s="13"/>
    </row>
    <row r="704" spans="1:13" x14ac:dyDescent="0.25">
      <c r="A704" s="13"/>
      <c r="B704" s="13"/>
      <c r="C704" s="13"/>
      <c r="D704" s="16"/>
      <c r="E704" s="11" t="s">
        <v>18</v>
      </c>
      <c r="F704" s="13">
        <v>2</v>
      </c>
      <c r="G704" s="21"/>
      <c r="H704" s="21"/>
      <c r="I704" s="21"/>
      <c r="J704" s="22">
        <f>F704*(G704+ (G704= 0))*(H704+ (H704= 0))*(I704+ (I704= 0))</f>
        <v>2</v>
      </c>
      <c r="K704" s="13"/>
      <c r="L704" s="13"/>
      <c r="M704" s="13"/>
    </row>
    <row r="705" spans="1:13" x14ac:dyDescent="0.25">
      <c r="A705" s="13"/>
      <c r="B705" s="13"/>
      <c r="C705" s="13"/>
      <c r="D705" s="16"/>
      <c r="E705" s="13"/>
      <c r="F705" s="13"/>
      <c r="G705" s="13"/>
      <c r="H705" s="13"/>
      <c r="I705" s="13"/>
      <c r="J705" s="17" t="s">
        <v>534</v>
      </c>
      <c r="K705" s="10">
        <f>SUM(J704:J704)</f>
        <v>2</v>
      </c>
      <c r="L705" s="14"/>
      <c r="M705" s="10">
        <f>ROUND(L705*K705,2)</f>
        <v>0</v>
      </c>
    </row>
    <row r="706" spans="1:13" ht="3" customHeight="1" x14ac:dyDescent="0.25">
      <c r="A706" s="18"/>
      <c r="B706" s="18"/>
      <c r="C706" s="18"/>
      <c r="D706" s="19"/>
      <c r="E706" s="18"/>
      <c r="F706" s="18"/>
      <c r="G706" s="18"/>
      <c r="H706" s="18"/>
      <c r="I706" s="18"/>
      <c r="J706" s="18"/>
      <c r="K706" s="18"/>
      <c r="L706" s="18"/>
      <c r="M706" s="18"/>
    </row>
    <row r="707" spans="1:13" x14ac:dyDescent="0.25">
      <c r="A707" s="17" t="s">
        <v>535</v>
      </c>
      <c r="B707" s="11" t="s">
        <v>21</v>
      </c>
      <c r="C707" s="11" t="s">
        <v>6</v>
      </c>
      <c r="D707" s="12" t="s">
        <v>532</v>
      </c>
      <c r="E707" s="13"/>
      <c r="F707" s="13"/>
      <c r="G707" s="13"/>
      <c r="H707" s="13"/>
      <c r="I707" s="13"/>
      <c r="J707" s="13"/>
      <c r="K707" s="15">
        <f>K710</f>
        <v>1</v>
      </c>
      <c r="L707" s="15">
        <f>L710</f>
        <v>0</v>
      </c>
      <c r="M707" s="15">
        <f>M710</f>
        <v>0</v>
      </c>
    </row>
    <row r="708" spans="1:13" ht="157.5" x14ac:dyDescent="0.25">
      <c r="A708" s="13"/>
      <c r="B708" s="13"/>
      <c r="C708" s="13"/>
      <c r="D708" s="16" t="s">
        <v>536</v>
      </c>
      <c r="E708" s="13"/>
      <c r="F708" s="13"/>
      <c r="G708" s="13"/>
      <c r="H708" s="13"/>
      <c r="I708" s="13"/>
      <c r="J708" s="13"/>
      <c r="K708" s="13"/>
      <c r="L708" s="13"/>
      <c r="M708" s="13"/>
    </row>
    <row r="709" spans="1:13" x14ac:dyDescent="0.25">
      <c r="A709" s="13"/>
      <c r="B709" s="13"/>
      <c r="C709" s="13"/>
      <c r="D709" s="16"/>
      <c r="E709" s="11" t="s">
        <v>18</v>
      </c>
      <c r="F709" s="13">
        <v>1</v>
      </c>
      <c r="G709" s="21"/>
      <c r="H709" s="21"/>
      <c r="I709" s="21"/>
      <c r="J709" s="22">
        <f>F709*(G709+ (G709= 0))*(H709+ (H709= 0))*(I709+ (I709= 0))</f>
        <v>1</v>
      </c>
      <c r="K709" s="13"/>
      <c r="L709" s="13"/>
      <c r="M709" s="13"/>
    </row>
    <row r="710" spans="1:13" x14ac:dyDescent="0.25">
      <c r="A710" s="13"/>
      <c r="B710" s="13"/>
      <c r="C710" s="13"/>
      <c r="D710" s="16"/>
      <c r="E710" s="13"/>
      <c r="F710" s="13"/>
      <c r="G710" s="13"/>
      <c r="H710" s="13"/>
      <c r="I710" s="13"/>
      <c r="J710" s="17" t="s">
        <v>537</v>
      </c>
      <c r="K710" s="10">
        <f>SUM(J709:J709)</f>
        <v>1</v>
      </c>
      <c r="L710" s="14"/>
      <c r="M710" s="10">
        <f>ROUND(L710*K710,2)</f>
        <v>0</v>
      </c>
    </row>
    <row r="711" spans="1:13" ht="3" customHeight="1" x14ac:dyDescent="0.25">
      <c r="A711" s="18"/>
      <c r="B711" s="18"/>
      <c r="C711" s="18"/>
      <c r="D711" s="19"/>
      <c r="E711" s="18"/>
      <c r="F711" s="18"/>
      <c r="G711" s="18"/>
      <c r="H711" s="18"/>
      <c r="I711" s="18"/>
      <c r="J711" s="18"/>
      <c r="K711" s="18"/>
      <c r="L711" s="18"/>
      <c r="M711" s="18"/>
    </row>
    <row r="712" spans="1:13" x14ac:dyDescent="0.25">
      <c r="A712" s="17" t="s">
        <v>538</v>
      </c>
      <c r="B712" s="11" t="s">
        <v>21</v>
      </c>
      <c r="C712" s="11" t="s">
        <v>6</v>
      </c>
      <c r="D712" s="12" t="s">
        <v>539</v>
      </c>
      <c r="E712" s="13"/>
      <c r="F712" s="13"/>
      <c r="G712" s="13"/>
      <c r="H712" s="13"/>
      <c r="I712" s="13"/>
      <c r="J712" s="13"/>
      <c r="K712" s="15">
        <f>K715</f>
        <v>1</v>
      </c>
      <c r="L712" s="15">
        <f>L715</f>
        <v>0</v>
      </c>
      <c r="M712" s="15">
        <f>M715</f>
        <v>0</v>
      </c>
    </row>
    <row r="713" spans="1:13" ht="123.75" x14ac:dyDescent="0.25">
      <c r="A713" s="13"/>
      <c r="B713" s="13"/>
      <c r="C713" s="13"/>
      <c r="D713" s="16" t="s">
        <v>540</v>
      </c>
      <c r="E713" s="13"/>
      <c r="F713" s="13"/>
      <c r="G713" s="13"/>
      <c r="H713" s="13"/>
      <c r="I713" s="13"/>
      <c r="J713" s="13"/>
      <c r="K713" s="13"/>
      <c r="L713" s="13"/>
      <c r="M713" s="13"/>
    </row>
    <row r="714" spans="1:13" x14ac:dyDescent="0.25">
      <c r="A714" s="13"/>
      <c r="B714" s="13"/>
      <c r="C714" s="13"/>
      <c r="D714" s="16"/>
      <c r="E714" s="11" t="s">
        <v>18</v>
      </c>
      <c r="F714" s="13">
        <v>1</v>
      </c>
      <c r="G714" s="21"/>
      <c r="H714" s="21"/>
      <c r="I714" s="21"/>
      <c r="J714" s="22">
        <f>F714*(G714+ (G714= 0))*(H714+ (H714= 0))*(I714+ (I714= 0))</f>
        <v>1</v>
      </c>
      <c r="K714" s="13"/>
      <c r="L714" s="13"/>
      <c r="M714" s="13"/>
    </row>
    <row r="715" spans="1:13" x14ac:dyDescent="0.25">
      <c r="A715" s="13"/>
      <c r="B715" s="13"/>
      <c r="C715" s="13"/>
      <c r="D715" s="16"/>
      <c r="E715" s="13"/>
      <c r="F715" s="13"/>
      <c r="G715" s="13"/>
      <c r="H715" s="13"/>
      <c r="I715" s="13"/>
      <c r="J715" s="17" t="s">
        <v>541</v>
      </c>
      <c r="K715" s="10">
        <f>SUM(J714:J714)</f>
        <v>1</v>
      </c>
      <c r="L715" s="14"/>
      <c r="M715" s="10">
        <f>ROUND(L715*K715,2)</f>
        <v>0</v>
      </c>
    </row>
    <row r="716" spans="1:13" ht="3" customHeight="1" x14ac:dyDescent="0.25">
      <c r="A716" s="18"/>
      <c r="B716" s="18"/>
      <c r="C716" s="18"/>
      <c r="D716" s="19"/>
      <c r="E716" s="18"/>
      <c r="F716" s="18"/>
      <c r="G716" s="18"/>
      <c r="H716" s="18"/>
      <c r="I716" s="18"/>
      <c r="J716" s="18"/>
      <c r="K716" s="18"/>
      <c r="L716" s="18"/>
      <c r="M716" s="18"/>
    </row>
    <row r="717" spans="1:13" x14ac:dyDescent="0.25">
      <c r="A717" s="13"/>
      <c r="B717" s="13"/>
      <c r="C717" s="13"/>
      <c r="D717" s="16"/>
      <c r="E717" s="13"/>
      <c r="F717" s="13"/>
      <c r="G717" s="13"/>
      <c r="H717" s="13"/>
      <c r="I717" s="13"/>
      <c r="J717" s="17" t="s">
        <v>542</v>
      </c>
      <c r="K717" s="14">
        <v>1</v>
      </c>
      <c r="L717" s="10">
        <f>M705+M710+M715</f>
        <v>0</v>
      </c>
      <c r="M717" s="10">
        <f>ROUND(L717*K717,2)</f>
        <v>0</v>
      </c>
    </row>
    <row r="718" spans="1:13" ht="3" customHeight="1" x14ac:dyDescent="0.25">
      <c r="A718" s="18"/>
      <c r="B718" s="18"/>
      <c r="C718" s="18"/>
      <c r="D718" s="19"/>
      <c r="E718" s="18"/>
      <c r="F718" s="18"/>
      <c r="G718" s="18"/>
      <c r="H718" s="18"/>
      <c r="I718" s="18"/>
      <c r="J718" s="18"/>
      <c r="K718" s="18"/>
      <c r="L718" s="18"/>
      <c r="M718" s="18"/>
    </row>
    <row r="719" spans="1:13" x14ac:dyDescent="0.25">
      <c r="A719" s="23" t="s">
        <v>543</v>
      </c>
      <c r="B719" s="23" t="s">
        <v>17</v>
      </c>
      <c r="C719" s="23" t="s">
        <v>18</v>
      </c>
      <c r="D719" s="24" t="s">
        <v>544</v>
      </c>
      <c r="E719" s="25"/>
      <c r="F719" s="25"/>
      <c r="G719" s="25"/>
      <c r="H719" s="25"/>
      <c r="I719" s="25"/>
      <c r="J719" s="25"/>
      <c r="K719" s="10">
        <f>K725</f>
        <v>1</v>
      </c>
      <c r="L719" s="10">
        <f>L725</f>
        <v>0</v>
      </c>
      <c r="M719" s="10">
        <f>M725</f>
        <v>0</v>
      </c>
    </row>
    <row r="720" spans="1:13" x14ac:dyDescent="0.25">
      <c r="A720" s="17" t="s">
        <v>545</v>
      </c>
      <c r="B720" s="11" t="s">
        <v>21</v>
      </c>
      <c r="C720" s="11" t="s">
        <v>6</v>
      </c>
      <c r="D720" s="12" t="s">
        <v>546</v>
      </c>
      <c r="E720" s="13"/>
      <c r="F720" s="13"/>
      <c r="G720" s="13"/>
      <c r="H720" s="13"/>
      <c r="I720" s="13"/>
      <c r="J720" s="13"/>
      <c r="K720" s="15">
        <f>K723</f>
        <v>1</v>
      </c>
      <c r="L720" s="15">
        <f>L723</f>
        <v>0</v>
      </c>
      <c r="M720" s="15">
        <f>M723</f>
        <v>0</v>
      </c>
    </row>
    <row r="721" spans="1:13" ht="135" x14ac:dyDescent="0.25">
      <c r="A721" s="13"/>
      <c r="B721" s="13"/>
      <c r="C721" s="13"/>
      <c r="D721" s="16" t="s">
        <v>547</v>
      </c>
      <c r="E721" s="13"/>
      <c r="F721" s="13"/>
      <c r="G721" s="13"/>
      <c r="H721" s="13"/>
      <c r="I721" s="13"/>
      <c r="J721" s="13"/>
      <c r="K721" s="13"/>
      <c r="L721" s="13"/>
      <c r="M721" s="13"/>
    </row>
    <row r="722" spans="1:13" x14ac:dyDescent="0.25">
      <c r="A722" s="13"/>
      <c r="B722" s="13"/>
      <c r="C722" s="13"/>
      <c r="D722" s="16"/>
      <c r="E722" s="11" t="s">
        <v>18</v>
      </c>
      <c r="F722" s="13">
        <v>1</v>
      </c>
      <c r="G722" s="21"/>
      <c r="H722" s="21"/>
      <c r="I722" s="21"/>
      <c r="J722" s="22">
        <f>F722*(G722+ (G722= 0))*(H722+ (H722= 0))*(I722+ (I722= 0))</f>
        <v>1</v>
      </c>
      <c r="K722" s="13"/>
      <c r="L722" s="13"/>
      <c r="M722" s="13"/>
    </row>
    <row r="723" spans="1:13" x14ac:dyDescent="0.25">
      <c r="A723" s="13"/>
      <c r="B723" s="13"/>
      <c r="C723" s="13"/>
      <c r="D723" s="16"/>
      <c r="E723" s="13"/>
      <c r="F723" s="13"/>
      <c r="G723" s="13"/>
      <c r="H723" s="13"/>
      <c r="I723" s="13"/>
      <c r="J723" s="17" t="s">
        <v>548</v>
      </c>
      <c r="K723" s="10">
        <f>SUM(J722:J722)</f>
        <v>1</v>
      </c>
      <c r="L723" s="14"/>
      <c r="M723" s="10">
        <f>ROUND(L723*K723,2)</f>
        <v>0</v>
      </c>
    </row>
    <row r="724" spans="1:13" ht="3" customHeight="1" x14ac:dyDescent="0.25">
      <c r="A724" s="18"/>
      <c r="B724" s="18"/>
      <c r="C724" s="18"/>
      <c r="D724" s="19"/>
      <c r="E724" s="18"/>
      <c r="F724" s="18"/>
      <c r="G724" s="18"/>
      <c r="H724" s="18"/>
      <c r="I724" s="18"/>
      <c r="J724" s="18"/>
      <c r="K724" s="18"/>
      <c r="L724" s="18"/>
      <c r="M724" s="18"/>
    </row>
    <row r="725" spans="1:13" x14ac:dyDescent="0.25">
      <c r="A725" s="13"/>
      <c r="B725" s="13"/>
      <c r="C725" s="13"/>
      <c r="D725" s="16"/>
      <c r="E725" s="13"/>
      <c r="F725" s="13"/>
      <c r="G725" s="13"/>
      <c r="H725" s="13"/>
      <c r="I725" s="13"/>
      <c r="J725" s="17" t="s">
        <v>549</v>
      </c>
      <c r="K725" s="14">
        <v>1</v>
      </c>
      <c r="L725" s="10">
        <f>M723</f>
        <v>0</v>
      </c>
      <c r="M725" s="10">
        <f>ROUND(L725*K725,2)</f>
        <v>0</v>
      </c>
    </row>
    <row r="726" spans="1:13" ht="3" customHeight="1" x14ac:dyDescent="0.25">
      <c r="A726" s="18"/>
      <c r="B726" s="18"/>
      <c r="C726" s="18"/>
      <c r="D726" s="19"/>
      <c r="E726" s="18"/>
      <c r="F726" s="18"/>
      <c r="G726" s="18"/>
      <c r="H726" s="18"/>
      <c r="I726" s="18"/>
      <c r="J726" s="18"/>
      <c r="K726" s="18"/>
      <c r="L726" s="18"/>
      <c r="M726" s="18"/>
    </row>
    <row r="727" spans="1:13" x14ac:dyDescent="0.25">
      <c r="A727" s="23" t="s">
        <v>550</v>
      </c>
      <c r="B727" s="23" t="s">
        <v>17</v>
      </c>
      <c r="C727" s="23" t="s">
        <v>18</v>
      </c>
      <c r="D727" s="24" t="s">
        <v>551</v>
      </c>
      <c r="E727" s="25"/>
      <c r="F727" s="25"/>
      <c r="G727" s="25"/>
      <c r="H727" s="25"/>
      <c r="I727" s="25"/>
      <c r="J727" s="25"/>
      <c r="K727" s="10">
        <f>K738</f>
        <v>1</v>
      </c>
      <c r="L727" s="10">
        <f>L738</f>
        <v>0</v>
      </c>
      <c r="M727" s="10">
        <f>M738</f>
        <v>0</v>
      </c>
    </row>
    <row r="728" spans="1:13" x14ac:dyDescent="0.25">
      <c r="A728" s="17" t="s">
        <v>552</v>
      </c>
      <c r="B728" s="11" t="s">
        <v>21</v>
      </c>
      <c r="C728" s="11" t="s">
        <v>6</v>
      </c>
      <c r="D728" s="12" t="s">
        <v>553</v>
      </c>
      <c r="E728" s="13"/>
      <c r="F728" s="13"/>
      <c r="G728" s="13"/>
      <c r="H728" s="13"/>
      <c r="I728" s="13"/>
      <c r="J728" s="13"/>
      <c r="K728" s="15">
        <f>K731</f>
        <v>2</v>
      </c>
      <c r="L728" s="15">
        <f>L731</f>
        <v>0</v>
      </c>
      <c r="M728" s="15">
        <f>M731</f>
        <v>0</v>
      </c>
    </row>
    <row r="729" spans="1:13" ht="33.75" x14ac:dyDescent="0.25">
      <c r="A729" s="13"/>
      <c r="B729" s="13"/>
      <c r="C729" s="13"/>
      <c r="D729" s="16" t="s">
        <v>554</v>
      </c>
      <c r="E729" s="13"/>
      <c r="F729" s="13"/>
      <c r="G729" s="13"/>
      <c r="H729" s="13"/>
      <c r="I729" s="13"/>
      <c r="J729" s="13"/>
      <c r="K729" s="13"/>
      <c r="L729" s="13"/>
      <c r="M729" s="13"/>
    </row>
    <row r="730" spans="1:13" x14ac:dyDescent="0.25">
      <c r="A730" s="13"/>
      <c r="B730" s="13"/>
      <c r="C730" s="13"/>
      <c r="D730" s="16"/>
      <c r="E730" s="11" t="s">
        <v>18</v>
      </c>
      <c r="F730" s="13">
        <v>2</v>
      </c>
      <c r="G730" s="21"/>
      <c r="H730" s="21"/>
      <c r="I730" s="21"/>
      <c r="J730" s="22">
        <f>F730*(G730+ (G730= 0))*(H730+ (H730= 0))*(I730+ (I730= 0))</f>
        <v>2</v>
      </c>
      <c r="K730" s="13"/>
      <c r="L730" s="13"/>
      <c r="M730" s="13"/>
    </row>
    <row r="731" spans="1:13" x14ac:dyDescent="0.25">
      <c r="A731" s="13"/>
      <c r="B731" s="13"/>
      <c r="C731" s="13"/>
      <c r="D731" s="16"/>
      <c r="E731" s="13"/>
      <c r="F731" s="13"/>
      <c r="G731" s="13"/>
      <c r="H731" s="13"/>
      <c r="I731" s="13"/>
      <c r="J731" s="17" t="s">
        <v>555</v>
      </c>
      <c r="K731" s="10">
        <f>SUM(J730:J730)</f>
        <v>2</v>
      </c>
      <c r="L731" s="14"/>
      <c r="M731" s="10">
        <f>ROUND(L731*K731,2)</f>
        <v>0</v>
      </c>
    </row>
    <row r="732" spans="1:13" ht="3" customHeight="1" x14ac:dyDescent="0.25">
      <c r="A732" s="18"/>
      <c r="B732" s="18"/>
      <c r="C732" s="18"/>
      <c r="D732" s="19"/>
      <c r="E732" s="18"/>
      <c r="F732" s="18"/>
      <c r="G732" s="18"/>
      <c r="H732" s="18"/>
      <c r="I732" s="18"/>
      <c r="J732" s="18"/>
      <c r="K732" s="18"/>
      <c r="L732" s="18"/>
      <c r="M732" s="18"/>
    </row>
    <row r="733" spans="1:13" x14ac:dyDescent="0.25">
      <c r="A733" s="17" t="s">
        <v>556</v>
      </c>
      <c r="B733" s="11" t="s">
        <v>21</v>
      </c>
      <c r="C733" s="11" t="s">
        <v>6</v>
      </c>
      <c r="D733" s="12" t="s">
        <v>557</v>
      </c>
      <c r="E733" s="13"/>
      <c r="F733" s="13"/>
      <c r="G733" s="13"/>
      <c r="H733" s="13"/>
      <c r="I733" s="13"/>
      <c r="J733" s="13"/>
      <c r="K733" s="15">
        <f>K736</f>
        <v>2</v>
      </c>
      <c r="L733" s="15">
        <f>L736</f>
        <v>0</v>
      </c>
      <c r="M733" s="15">
        <f>M736</f>
        <v>0</v>
      </c>
    </row>
    <row r="734" spans="1:13" ht="67.5" x14ac:dyDescent="0.25">
      <c r="A734" s="13"/>
      <c r="B734" s="13"/>
      <c r="C734" s="13"/>
      <c r="D734" s="16" t="s">
        <v>558</v>
      </c>
      <c r="E734" s="13"/>
      <c r="F734" s="13"/>
      <c r="G734" s="13"/>
      <c r="H734" s="13"/>
      <c r="I734" s="13"/>
      <c r="J734" s="13"/>
      <c r="K734" s="13"/>
      <c r="L734" s="13"/>
      <c r="M734" s="13"/>
    </row>
    <row r="735" spans="1:13" x14ac:dyDescent="0.25">
      <c r="A735" s="13"/>
      <c r="B735" s="13"/>
      <c r="C735" s="13"/>
      <c r="D735" s="16"/>
      <c r="E735" s="11" t="s">
        <v>18</v>
      </c>
      <c r="F735" s="13">
        <v>2</v>
      </c>
      <c r="G735" s="21"/>
      <c r="H735" s="21"/>
      <c r="I735" s="21"/>
      <c r="J735" s="22">
        <f>F735*(G735+ (G735= 0))*(H735+ (H735= 0))*(I735+ (I735= 0))</f>
        <v>2</v>
      </c>
      <c r="K735" s="13"/>
      <c r="L735" s="13"/>
      <c r="M735" s="13"/>
    </row>
    <row r="736" spans="1:13" x14ac:dyDescent="0.25">
      <c r="A736" s="13"/>
      <c r="B736" s="13"/>
      <c r="C736" s="13"/>
      <c r="D736" s="16"/>
      <c r="E736" s="13"/>
      <c r="F736" s="13"/>
      <c r="G736" s="13"/>
      <c r="H736" s="13"/>
      <c r="I736" s="13"/>
      <c r="J736" s="17" t="s">
        <v>559</v>
      </c>
      <c r="K736" s="10">
        <f>SUM(J735:J735)</f>
        <v>2</v>
      </c>
      <c r="L736" s="14"/>
      <c r="M736" s="10">
        <f>ROUND(L736*K736,2)</f>
        <v>0</v>
      </c>
    </row>
    <row r="737" spans="1:13" ht="3" customHeight="1" x14ac:dyDescent="0.25">
      <c r="A737" s="18"/>
      <c r="B737" s="18"/>
      <c r="C737" s="18"/>
      <c r="D737" s="19"/>
      <c r="E737" s="18"/>
      <c r="F737" s="18"/>
      <c r="G737" s="18"/>
      <c r="H737" s="18"/>
      <c r="I737" s="18"/>
      <c r="J737" s="18"/>
      <c r="K737" s="18"/>
      <c r="L737" s="18"/>
      <c r="M737" s="18"/>
    </row>
    <row r="738" spans="1:13" x14ac:dyDescent="0.25">
      <c r="A738" s="13"/>
      <c r="B738" s="13"/>
      <c r="C738" s="13"/>
      <c r="D738" s="16"/>
      <c r="E738" s="13"/>
      <c r="F738" s="13"/>
      <c r="G738" s="13"/>
      <c r="H738" s="13"/>
      <c r="I738" s="13"/>
      <c r="J738" s="17" t="s">
        <v>560</v>
      </c>
      <c r="K738" s="14">
        <v>1</v>
      </c>
      <c r="L738" s="10">
        <f>M731+M736</f>
        <v>0</v>
      </c>
      <c r="M738" s="10">
        <f>ROUND(L738*K738,2)</f>
        <v>0</v>
      </c>
    </row>
    <row r="739" spans="1:13" ht="3" customHeight="1" x14ac:dyDescent="0.25">
      <c r="A739" s="18"/>
      <c r="B739" s="18"/>
      <c r="C739" s="18"/>
      <c r="D739" s="19"/>
      <c r="E739" s="18"/>
      <c r="F739" s="18"/>
      <c r="G739" s="18"/>
      <c r="H739" s="18"/>
      <c r="I739" s="18"/>
      <c r="J739" s="18"/>
      <c r="K739" s="18"/>
      <c r="L739" s="18"/>
      <c r="M739" s="18"/>
    </row>
    <row r="740" spans="1:13" x14ac:dyDescent="0.25">
      <c r="A740" s="23" t="s">
        <v>561</v>
      </c>
      <c r="B740" s="23" t="s">
        <v>17</v>
      </c>
      <c r="C740" s="23" t="s">
        <v>18</v>
      </c>
      <c r="D740" s="24" t="s">
        <v>562</v>
      </c>
      <c r="E740" s="25"/>
      <c r="F740" s="25"/>
      <c r="G740" s="25"/>
      <c r="H740" s="25"/>
      <c r="I740" s="25"/>
      <c r="J740" s="25"/>
      <c r="K740" s="10">
        <f>K752</f>
        <v>1</v>
      </c>
      <c r="L740" s="10">
        <f>L752</f>
        <v>0</v>
      </c>
      <c r="M740" s="10">
        <f>M752</f>
        <v>0</v>
      </c>
    </row>
    <row r="741" spans="1:13" ht="78.75" x14ac:dyDescent="0.25">
      <c r="A741" s="13"/>
      <c r="B741" s="13"/>
      <c r="C741" s="13"/>
      <c r="D741" s="16" t="s">
        <v>563</v>
      </c>
      <c r="E741" s="13"/>
      <c r="F741" s="13"/>
      <c r="G741" s="13"/>
      <c r="H741" s="13"/>
      <c r="I741" s="13"/>
      <c r="J741" s="13"/>
      <c r="K741" s="13"/>
      <c r="L741" s="13"/>
      <c r="M741" s="13"/>
    </row>
    <row r="742" spans="1:13" x14ac:dyDescent="0.25">
      <c r="A742" s="17" t="s">
        <v>564</v>
      </c>
      <c r="B742" s="11" t="s">
        <v>21</v>
      </c>
      <c r="C742" s="11" t="s">
        <v>6</v>
      </c>
      <c r="D742" s="12" t="s">
        <v>565</v>
      </c>
      <c r="E742" s="13"/>
      <c r="F742" s="13"/>
      <c r="G742" s="13"/>
      <c r="H742" s="13"/>
      <c r="I742" s="13"/>
      <c r="J742" s="13"/>
      <c r="K742" s="15">
        <f>K745</f>
        <v>1</v>
      </c>
      <c r="L742" s="15">
        <f>L745</f>
        <v>0</v>
      </c>
      <c r="M742" s="15">
        <f>M745</f>
        <v>0</v>
      </c>
    </row>
    <row r="743" spans="1:13" ht="112.5" x14ac:dyDescent="0.25">
      <c r="A743" s="13"/>
      <c r="B743" s="13"/>
      <c r="C743" s="13"/>
      <c r="D743" s="16" t="s">
        <v>566</v>
      </c>
      <c r="E743" s="13"/>
      <c r="F743" s="13"/>
      <c r="G743" s="13"/>
      <c r="H743" s="13"/>
      <c r="I743" s="13"/>
      <c r="J743" s="13"/>
      <c r="K743" s="13"/>
      <c r="L743" s="13"/>
      <c r="M743" s="13"/>
    </row>
    <row r="744" spans="1:13" x14ac:dyDescent="0.25">
      <c r="A744" s="13"/>
      <c r="B744" s="13"/>
      <c r="C744" s="13"/>
      <c r="D744" s="16"/>
      <c r="E744" s="11" t="s">
        <v>18</v>
      </c>
      <c r="F744" s="13">
        <v>1</v>
      </c>
      <c r="G744" s="21"/>
      <c r="H744" s="21"/>
      <c r="I744" s="21"/>
      <c r="J744" s="22">
        <f>F744*(G744+ (G744= 0))*(H744+ (H744= 0))*(I744+ (I744= 0))</f>
        <v>1</v>
      </c>
      <c r="K744" s="13"/>
      <c r="L744" s="13"/>
      <c r="M744" s="13"/>
    </row>
    <row r="745" spans="1:13" x14ac:dyDescent="0.25">
      <c r="A745" s="13"/>
      <c r="B745" s="13"/>
      <c r="C745" s="13"/>
      <c r="D745" s="16"/>
      <c r="E745" s="13"/>
      <c r="F745" s="13"/>
      <c r="G745" s="13"/>
      <c r="H745" s="13"/>
      <c r="I745" s="13"/>
      <c r="J745" s="17" t="s">
        <v>567</v>
      </c>
      <c r="K745" s="10">
        <f>SUM(J744:J744)</f>
        <v>1</v>
      </c>
      <c r="L745" s="14"/>
      <c r="M745" s="10">
        <f>ROUND(L745*K745,2)</f>
        <v>0</v>
      </c>
    </row>
    <row r="746" spans="1:13" ht="3" customHeight="1" x14ac:dyDescent="0.25">
      <c r="A746" s="18"/>
      <c r="B746" s="18"/>
      <c r="C746" s="18"/>
      <c r="D746" s="19"/>
      <c r="E746" s="18"/>
      <c r="F746" s="18"/>
      <c r="G746" s="18"/>
      <c r="H746" s="18"/>
      <c r="I746" s="18"/>
      <c r="J746" s="18"/>
      <c r="K746" s="18"/>
      <c r="L746" s="18"/>
      <c r="M746" s="18"/>
    </row>
    <row r="747" spans="1:13" x14ac:dyDescent="0.25">
      <c r="A747" s="17" t="s">
        <v>568</v>
      </c>
      <c r="B747" s="11" t="s">
        <v>21</v>
      </c>
      <c r="C747" s="11" t="s">
        <v>6</v>
      </c>
      <c r="D747" s="12" t="s">
        <v>569</v>
      </c>
      <c r="E747" s="13"/>
      <c r="F747" s="13"/>
      <c r="G747" s="13"/>
      <c r="H747" s="13"/>
      <c r="I747" s="13"/>
      <c r="J747" s="13"/>
      <c r="K747" s="15">
        <f>K750</f>
        <v>1</v>
      </c>
      <c r="L747" s="15">
        <f>L750</f>
        <v>0</v>
      </c>
      <c r="M747" s="15">
        <f>M750</f>
        <v>0</v>
      </c>
    </row>
    <row r="748" spans="1:13" ht="90" x14ac:dyDescent="0.25">
      <c r="A748" s="13"/>
      <c r="B748" s="13"/>
      <c r="C748" s="13"/>
      <c r="D748" s="16" t="s">
        <v>570</v>
      </c>
      <c r="E748" s="13"/>
      <c r="F748" s="13"/>
      <c r="G748" s="13"/>
      <c r="H748" s="13"/>
      <c r="I748" s="13"/>
      <c r="J748" s="13"/>
      <c r="K748" s="13"/>
      <c r="L748" s="13"/>
      <c r="M748" s="13"/>
    </row>
    <row r="749" spans="1:13" x14ac:dyDescent="0.25">
      <c r="A749" s="13"/>
      <c r="B749" s="13"/>
      <c r="C749" s="13"/>
      <c r="D749" s="16"/>
      <c r="E749" s="11" t="s">
        <v>18</v>
      </c>
      <c r="F749" s="13">
        <v>1</v>
      </c>
      <c r="G749" s="21"/>
      <c r="H749" s="21"/>
      <c r="I749" s="21"/>
      <c r="J749" s="22">
        <f>F749*(G749+ (G749= 0))*(H749+ (H749= 0))*(I749+ (I749= 0))</f>
        <v>1</v>
      </c>
      <c r="K749" s="13"/>
      <c r="L749" s="13"/>
      <c r="M749" s="13"/>
    </row>
    <row r="750" spans="1:13" x14ac:dyDescent="0.25">
      <c r="A750" s="13"/>
      <c r="B750" s="13"/>
      <c r="C750" s="13"/>
      <c r="D750" s="16"/>
      <c r="E750" s="13"/>
      <c r="F750" s="13"/>
      <c r="G750" s="13"/>
      <c r="H750" s="13"/>
      <c r="I750" s="13"/>
      <c r="J750" s="17" t="s">
        <v>571</v>
      </c>
      <c r="K750" s="10">
        <f>SUM(J749:J749)</f>
        <v>1</v>
      </c>
      <c r="L750" s="14"/>
      <c r="M750" s="10">
        <f>ROUND(L750*K750,2)</f>
        <v>0</v>
      </c>
    </row>
    <row r="751" spans="1:13" ht="3" customHeight="1" x14ac:dyDescent="0.25">
      <c r="A751" s="18"/>
      <c r="B751" s="18"/>
      <c r="C751" s="18"/>
      <c r="D751" s="19"/>
      <c r="E751" s="18"/>
      <c r="F751" s="18"/>
      <c r="G751" s="18"/>
      <c r="H751" s="18"/>
      <c r="I751" s="18"/>
      <c r="J751" s="18"/>
      <c r="K751" s="18"/>
      <c r="L751" s="18"/>
      <c r="M751" s="18"/>
    </row>
    <row r="752" spans="1:13" x14ac:dyDescent="0.25">
      <c r="A752" s="13"/>
      <c r="B752" s="13"/>
      <c r="C752" s="13"/>
      <c r="D752" s="16"/>
      <c r="E752" s="13"/>
      <c r="F752" s="13"/>
      <c r="G752" s="13"/>
      <c r="H752" s="13"/>
      <c r="I752" s="13"/>
      <c r="J752" s="17" t="s">
        <v>572</v>
      </c>
      <c r="K752" s="14">
        <v>1</v>
      </c>
      <c r="L752" s="10">
        <f>M745+M750</f>
        <v>0</v>
      </c>
      <c r="M752" s="10">
        <f>ROUND(L752*K752,2)</f>
        <v>0</v>
      </c>
    </row>
    <row r="753" spans="1:13" ht="3" customHeight="1" x14ac:dyDescent="0.25">
      <c r="A753" s="18"/>
      <c r="B753" s="18"/>
      <c r="C753" s="18"/>
      <c r="D753" s="19"/>
      <c r="E753" s="18"/>
      <c r="F753" s="18"/>
      <c r="G753" s="18"/>
      <c r="H753" s="18"/>
      <c r="I753" s="18"/>
      <c r="J753" s="18"/>
      <c r="K753" s="18"/>
      <c r="L753" s="18"/>
      <c r="M753" s="18"/>
    </row>
    <row r="754" spans="1:13" x14ac:dyDescent="0.25">
      <c r="A754" s="23" t="s">
        <v>573</v>
      </c>
      <c r="B754" s="23" t="s">
        <v>17</v>
      </c>
      <c r="C754" s="23" t="s">
        <v>18</v>
      </c>
      <c r="D754" s="24" t="s">
        <v>574</v>
      </c>
      <c r="E754" s="25"/>
      <c r="F754" s="25"/>
      <c r="G754" s="25"/>
      <c r="H754" s="25"/>
      <c r="I754" s="25"/>
      <c r="J754" s="25"/>
      <c r="K754" s="10">
        <f>K765</f>
        <v>1</v>
      </c>
      <c r="L754" s="10">
        <f>L765</f>
        <v>0</v>
      </c>
      <c r="M754" s="10">
        <f>M765</f>
        <v>0</v>
      </c>
    </row>
    <row r="755" spans="1:13" ht="22.5" x14ac:dyDescent="0.25">
      <c r="A755" s="17" t="s">
        <v>575</v>
      </c>
      <c r="B755" s="11" t="s">
        <v>21</v>
      </c>
      <c r="C755" s="11" t="s">
        <v>18</v>
      </c>
      <c r="D755" s="12" t="s">
        <v>576</v>
      </c>
      <c r="E755" s="13"/>
      <c r="F755" s="13"/>
      <c r="G755" s="13"/>
      <c r="H755" s="13"/>
      <c r="I755" s="13"/>
      <c r="J755" s="13"/>
      <c r="K755" s="15">
        <f>K758</f>
        <v>1</v>
      </c>
      <c r="L755" s="15">
        <f>L758</f>
        <v>0</v>
      </c>
      <c r="M755" s="15">
        <f>M758</f>
        <v>0</v>
      </c>
    </row>
    <row r="756" spans="1:13" ht="371.25" x14ac:dyDescent="0.25">
      <c r="A756" s="13"/>
      <c r="B756" s="13"/>
      <c r="C756" s="13"/>
      <c r="D756" s="16" t="s">
        <v>577</v>
      </c>
      <c r="E756" s="13"/>
      <c r="F756" s="13"/>
      <c r="G756" s="13"/>
      <c r="H756" s="13"/>
      <c r="I756" s="13"/>
      <c r="J756" s="13"/>
      <c r="K756" s="13"/>
      <c r="L756" s="13"/>
      <c r="M756" s="13"/>
    </row>
    <row r="757" spans="1:13" x14ac:dyDescent="0.25">
      <c r="A757" s="13"/>
      <c r="B757" s="13"/>
      <c r="C757" s="13"/>
      <c r="D757" s="16"/>
      <c r="E757" s="11" t="s">
        <v>18</v>
      </c>
      <c r="F757" s="13">
        <v>1</v>
      </c>
      <c r="G757" s="21"/>
      <c r="H757" s="21"/>
      <c r="I757" s="21"/>
      <c r="J757" s="22">
        <f>F757*(G757+ (G757= 0))*(H757+ (H757= 0))*(I757+ (I757= 0))</f>
        <v>1</v>
      </c>
      <c r="K757" s="13"/>
      <c r="L757" s="13"/>
      <c r="M757" s="13"/>
    </row>
    <row r="758" spans="1:13" x14ac:dyDescent="0.25">
      <c r="A758" s="13"/>
      <c r="B758" s="13"/>
      <c r="C758" s="13"/>
      <c r="D758" s="16"/>
      <c r="E758" s="13"/>
      <c r="F758" s="13"/>
      <c r="G758" s="13"/>
      <c r="H758" s="13"/>
      <c r="I758" s="13"/>
      <c r="J758" s="17" t="s">
        <v>578</v>
      </c>
      <c r="K758" s="10">
        <f>SUM(J757:J757)</f>
        <v>1</v>
      </c>
      <c r="L758" s="14"/>
      <c r="M758" s="10">
        <f>ROUND(L758*K758,2)</f>
        <v>0</v>
      </c>
    </row>
    <row r="759" spans="1:13" ht="3" customHeight="1" x14ac:dyDescent="0.25">
      <c r="A759" s="18"/>
      <c r="B759" s="18"/>
      <c r="C759" s="18"/>
      <c r="D759" s="19"/>
      <c r="E759" s="18"/>
      <c r="F759" s="18"/>
      <c r="G759" s="18"/>
      <c r="H759" s="18"/>
      <c r="I759" s="18"/>
      <c r="J759" s="18"/>
      <c r="K759" s="18"/>
      <c r="L759" s="18"/>
      <c r="M759" s="18"/>
    </row>
    <row r="760" spans="1:13" ht="22.5" x14ac:dyDescent="0.25">
      <c r="A760" s="17" t="s">
        <v>579</v>
      </c>
      <c r="B760" s="11" t="s">
        <v>21</v>
      </c>
      <c r="C760" s="11" t="s">
        <v>18</v>
      </c>
      <c r="D760" s="12" t="s">
        <v>580</v>
      </c>
      <c r="E760" s="13"/>
      <c r="F760" s="13"/>
      <c r="G760" s="13"/>
      <c r="H760" s="13"/>
      <c r="I760" s="13"/>
      <c r="J760" s="13"/>
      <c r="K760" s="15">
        <f>K763</f>
        <v>1</v>
      </c>
      <c r="L760" s="15">
        <f>L763</f>
        <v>0</v>
      </c>
      <c r="M760" s="15">
        <f>M763</f>
        <v>0</v>
      </c>
    </row>
    <row r="761" spans="1:13" ht="225" x14ac:dyDescent="0.25">
      <c r="A761" s="13"/>
      <c r="B761" s="13"/>
      <c r="C761" s="13"/>
      <c r="D761" s="16" t="s">
        <v>581</v>
      </c>
      <c r="E761" s="13"/>
      <c r="F761" s="13"/>
      <c r="G761" s="13"/>
      <c r="H761" s="13"/>
      <c r="I761" s="13"/>
      <c r="J761" s="13"/>
      <c r="K761" s="13"/>
      <c r="L761" s="13"/>
      <c r="M761" s="13"/>
    </row>
    <row r="762" spans="1:13" x14ac:dyDescent="0.25">
      <c r="A762" s="13"/>
      <c r="B762" s="13"/>
      <c r="C762" s="13"/>
      <c r="D762" s="16"/>
      <c r="E762" s="11" t="s">
        <v>18</v>
      </c>
      <c r="F762" s="13">
        <v>1</v>
      </c>
      <c r="G762" s="21"/>
      <c r="H762" s="21"/>
      <c r="I762" s="21"/>
      <c r="J762" s="22">
        <f>F762*(G762+ (G762= 0))*(H762+ (H762= 0))*(I762+ (I762= 0))</f>
        <v>1</v>
      </c>
      <c r="K762" s="13"/>
      <c r="L762" s="13"/>
      <c r="M762" s="13"/>
    </row>
    <row r="763" spans="1:13" x14ac:dyDescent="0.25">
      <c r="A763" s="13"/>
      <c r="B763" s="13"/>
      <c r="C763" s="13"/>
      <c r="D763" s="16"/>
      <c r="E763" s="13"/>
      <c r="F763" s="13"/>
      <c r="G763" s="13"/>
      <c r="H763" s="13"/>
      <c r="I763" s="13"/>
      <c r="J763" s="17" t="s">
        <v>582</v>
      </c>
      <c r="K763" s="10">
        <f>SUM(J762:J762)</f>
        <v>1</v>
      </c>
      <c r="L763" s="14"/>
      <c r="M763" s="10">
        <f>ROUND(L763*K763,2)</f>
        <v>0</v>
      </c>
    </row>
    <row r="764" spans="1:13" ht="3" customHeight="1" x14ac:dyDescent="0.25">
      <c r="A764" s="18"/>
      <c r="B764" s="18"/>
      <c r="C764" s="18"/>
      <c r="D764" s="19"/>
      <c r="E764" s="18"/>
      <c r="F764" s="18"/>
      <c r="G764" s="18"/>
      <c r="H764" s="18"/>
      <c r="I764" s="18"/>
      <c r="J764" s="18"/>
      <c r="K764" s="18"/>
      <c r="L764" s="18"/>
      <c r="M764" s="18"/>
    </row>
    <row r="765" spans="1:13" x14ac:dyDescent="0.25">
      <c r="A765" s="13"/>
      <c r="B765" s="13"/>
      <c r="C765" s="13"/>
      <c r="D765" s="16"/>
      <c r="E765" s="13"/>
      <c r="F765" s="13"/>
      <c r="G765" s="13"/>
      <c r="H765" s="13"/>
      <c r="I765" s="13"/>
      <c r="J765" s="17" t="s">
        <v>583</v>
      </c>
      <c r="K765" s="14">
        <v>1</v>
      </c>
      <c r="L765" s="10">
        <f>M758+M763</f>
        <v>0</v>
      </c>
      <c r="M765" s="10">
        <f>ROUND(L765*K765,2)</f>
        <v>0</v>
      </c>
    </row>
    <row r="766" spans="1:13" ht="3" customHeight="1" x14ac:dyDescent="0.25">
      <c r="A766" s="18"/>
      <c r="B766" s="18"/>
      <c r="C766" s="18"/>
      <c r="D766" s="19"/>
      <c r="E766" s="18"/>
      <c r="F766" s="18"/>
      <c r="G766" s="18"/>
      <c r="H766" s="18"/>
      <c r="I766" s="18"/>
      <c r="J766" s="18"/>
      <c r="K766" s="18"/>
      <c r="L766" s="18"/>
      <c r="M766" s="18"/>
    </row>
    <row r="767" spans="1:13" x14ac:dyDescent="0.25">
      <c r="A767" s="23" t="s">
        <v>584</v>
      </c>
      <c r="B767" s="23" t="s">
        <v>17</v>
      </c>
      <c r="C767" s="23" t="s">
        <v>18</v>
      </c>
      <c r="D767" s="24" t="s">
        <v>585</v>
      </c>
      <c r="E767" s="25"/>
      <c r="F767" s="25"/>
      <c r="G767" s="25"/>
      <c r="H767" s="25"/>
      <c r="I767" s="25"/>
      <c r="J767" s="25"/>
      <c r="K767" s="10">
        <f>K788</f>
        <v>1</v>
      </c>
      <c r="L767" s="10">
        <f>L788</f>
        <v>0</v>
      </c>
      <c r="M767" s="10">
        <f>M788</f>
        <v>0</v>
      </c>
    </row>
    <row r="768" spans="1:13" x14ac:dyDescent="0.25">
      <c r="A768" s="17" t="s">
        <v>586</v>
      </c>
      <c r="B768" s="11" t="s">
        <v>21</v>
      </c>
      <c r="C768" s="11" t="s">
        <v>6</v>
      </c>
      <c r="D768" s="12" t="s">
        <v>587</v>
      </c>
      <c r="E768" s="13"/>
      <c r="F768" s="13"/>
      <c r="G768" s="13"/>
      <c r="H768" s="13"/>
      <c r="I768" s="13"/>
      <c r="J768" s="13"/>
      <c r="K768" s="15">
        <f>K771</f>
        <v>1</v>
      </c>
      <c r="L768" s="15">
        <f>L771</f>
        <v>0</v>
      </c>
      <c r="M768" s="15">
        <f>M771</f>
        <v>0</v>
      </c>
    </row>
    <row r="769" spans="1:13" ht="33.75" x14ac:dyDescent="0.25">
      <c r="A769" s="13"/>
      <c r="B769" s="13"/>
      <c r="C769" s="13"/>
      <c r="D769" s="16" t="s">
        <v>588</v>
      </c>
      <c r="E769" s="13"/>
      <c r="F769" s="13"/>
      <c r="G769" s="13"/>
      <c r="H769" s="13"/>
      <c r="I769" s="13"/>
      <c r="J769" s="13"/>
      <c r="K769" s="13"/>
      <c r="L769" s="13"/>
      <c r="M769" s="13"/>
    </row>
    <row r="770" spans="1:13" x14ac:dyDescent="0.25">
      <c r="A770" s="13"/>
      <c r="B770" s="13"/>
      <c r="C770" s="13"/>
      <c r="D770" s="16"/>
      <c r="E770" s="11" t="s">
        <v>18</v>
      </c>
      <c r="F770" s="13">
        <v>1</v>
      </c>
      <c r="G770" s="21"/>
      <c r="H770" s="21"/>
      <c r="I770" s="21"/>
      <c r="J770" s="22">
        <f>F770*(G770+ (G770= 0))*(H770+ (H770= 0))*(I770+ (I770= 0))</f>
        <v>1</v>
      </c>
      <c r="K770" s="13"/>
      <c r="L770" s="13"/>
      <c r="M770" s="13"/>
    </row>
    <row r="771" spans="1:13" x14ac:dyDescent="0.25">
      <c r="A771" s="13"/>
      <c r="B771" s="13"/>
      <c r="C771" s="13"/>
      <c r="D771" s="16"/>
      <c r="E771" s="13"/>
      <c r="F771" s="13"/>
      <c r="G771" s="13"/>
      <c r="H771" s="13"/>
      <c r="I771" s="13"/>
      <c r="J771" s="17" t="s">
        <v>589</v>
      </c>
      <c r="K771" s="10">
        <f>SUM(J770:J770)</f>
        <v>1</v>
      </c>
      <c r="L771" s="14"/>
      <c r="M771" s="10">
        <f>ROUND(L771*K771,2)</f>
        <v>0</v>
      </c>
    </row>
    <row r="772" spans="1:13" ht="3" customHeight="1" x14ac:dyDescent="0.25">
      <c r="A772" s="18"/>
      <c r="B772" s="18"/>
      <c r="C772" s="18"/>
      <c r="D772" s="19"/>
      <c r="E772" s="18"/>
      <c r="F772" s="18"/>
      <c r="G772" s="18"/>
      <c r="H772" s="18"/>
      <c r="I772" s="18"/>
      <c r="J772" s="18"/>
      <c r="K772" s="18"/>
      <c r="L772" s="18"/>
      <c r="M772" s="18"/>
    </row>
    <row r="773" spans="1:13" x14ac:dyDescent="0.25">
      <c r="A773" s="17" t="s">
        <v>590</v>
      </c>
      <c r="B773" s="11" t="s">
        <v>21</v>
      </c>
      <c r="C773" s="11" t="s">
        <v>6</v>
      </c>
      <c r="D773" s="12" t="s">
        <v>591</v>
      </c>
      <c r="E773" s="13"/>
      <c r="F773" s="13"/>
      <c r="G773" s="13"/>
      <c r="H773" s="13"/>
      <c r="I773" s="13"/>
      <c r="J773" s="13"/>
      <c r="K773" s="15">
        <f>K776</f>
        <v>2</v>
      </c>
      <c r="L773" s="15">
        <f>L776</f>
        <v>0</v>
      </c>
      <c r="M773" s="15">
        <f>M776</f>
        <v>0</v>
      </c>
    </row>
    <row r="774" spans="1:13" ht="90" x14ac:dyDescent="0.25">
      <c r="A774" s="13"/>
      <c r="B774" s="13"/>
      <c r="C774" s="13"/>
      <c r="D774" s="16" t="s">
        <v>592</v>
      </c>
      <c r="E774" s="13"/>
      <c r="F774" s="13"/>
      <c r="G774" s="13"/>
      <c r="H774" s="13"/>
      <c r="I774" s="13"/>
      <c r="J774" s="13"/>
      <c r="K774" s="13"/>
      <c r="L774" s="13"/>
      <c r="M774" s="13"/>
    </row>
    <row r="775" spans="1:13" x14ac:dyDescent="0.25">
      <c r="A775" s="13"/>
      <c r="B775" s="13"/>
      <c r="C775" s="13"/>
      <c r="D775" s="16"/>
      <c r="E775" s="11" t="s">
        <v>18</v>
      </c>
      <c r="F775" s="13">
        <v>2</v>
      </c>
      <c r="G775" s="21"/>
      <c r="H775" s="21"/>
      <c r="I775" s="21"/>
      <c r="J775" s="22">
        <f>F775*(G775+ (G775= 0))*(H775+ (H775= 0))*(I775+ (I775= 0))</f>
        <v>2</v>
      </c>
      <c r="K775" s="13"/>
      <c r="L775" s="13"/>
      <c r="M775" s="13"/>
    </row>
    <row r="776" spans="1:13" x14ac:dyDescent="0.25">
      <c r="A776" s="13"/>
      <c r="B776" s="13"/>
      <c r="C776" s="13"/>
      <c r="D776" s="16"/>
      <c r="E776" s="13"/>
      <c r="F776" s="13"/>
      <c r="G776" s="13"/>
      <c r="H776" s="13"/>
      <c r="I776" s="13"/>
      <c r="J776" s="17" t="s">
        <v>593</v>
      </c>
      <c r="K776" s="10">
        <f>SUM(J775:J775)</f>
        <v>2</v>
      </c>
      <c r="L776" s="14"/>
      <c r="M776" s="10">
        <f>ROUND(L776*K776,2)</f>
        <v>0</v>
      </c>
    </row>
    <row r="777" spans="1:13" ht="3" customHeight="1" x14ac:dyDescent="0.25">
      <c r="A777" s="18"/>
      <c r="B777" s="18"/>
      <c r="C777" s="18"/>
      <c r="D777" s="19"/>
      <c r="E777" s="18"/>
      <c r="F777" s="18"/>
      <c r="G777" s="18"/>
      <c r="H777" s="18"/>
      <c r="I777" s="18"/>
      <c r="J777" s="18"/>
      <c r="K777" s="18"/>
      <c r="L777" s="18"/>
      <c r="M777" s="18"/>
    </row>
    <row r="778" spans="1:13" x14ac:dyDescent="0.25">
      <c r="A778" s="17" t="s">
        <v>594</v>
      </c>
      <c r="B778" s="11" t="s">
        <v>21</v>
      </c>
      <c r="C778" s="11" t="s">
        <v>6</v>
      </c>
      <c r="D778" s="12" t="s">
        <v>595</v>
      </c>
      <c r="E778" s="13"/>
      <c r="F778" s="13"/>
      <c r="G778" s="13"/>
      <c r="H778" s="13"/>
      <c r="I778" s="13"/>
      <c r="J778" s="13"/>
      <c r="K778" s="15">
        <f>K781</f>
        <v>1</v>
      </c>
      <c r="L778" s="15">
        <f>L781</f>
        <v>0</v>
      </c>
      <c r="M778" s="15">
        <f>M781</f>
        <v>0</v>
      </c>
    </row>
    <row r="779" spans="1:13" ht="101.25" x14ac:dyDescent="0.25">
      <c r="A779" s="13"/>
      <c r="B779" s="13"/>
      <c r="C779" s="13"/>
      <c r="D779" s="16" t="s">
        <v>596</v>
      </c>
      <c r="E779" s="13"/>
      <c r="F779" s="13"/>
      <c r="G779" s="13"/>
      <c r="H779" s="13"/>
      <c r="I779" s="13"/>
      <c r="J779" s="13"/>
      <c r="K779" s="13"/>
      <c r="L779" s="13"/>
      <c r="M779" s="13"/>
    </row>
    <row r="780" spans="1:13" x14ac:dyDescent="0.25">
      <c r="A780" s="13"/>
      <c r="B780" s="13"/>
      <c r="C780" s="13"/>
      <c r="D780" s="16"/>
      <c r="E780" s="11" t="s">
        <v>18</v>
      </c>
      <c r="F780" s="13">
        <v>1</v>
      </c>
      <c r="G780" s="21"/>
      <c r="H780" s="21"/>
      <c r="I780" s="21"/>
      <c r="J780" s="22">
        <f>F780*(G780+ (G780= 0))*(H780+ (H780= 0))*(I780+ (I780= 0))</f>
        <v>1</v>
      </c>
      <c r="K780" s="13"/>
      <c r="L780" s="13"/>
      <c r="M780" s="13"/>
    </row>
    <row r="781" spans="1:13" x14ac:dyDescent="0.25">
      <c r="A781" s="13"/>
      <c r="B781" s="13"/>
      <c r="C781" s="13"/>
      <c r="D781" s="16"/>
      <c r="E781" s="13"/>
      <c r="F781" s="13"/>
      <c r="G781" s="13"/>
      <c r="H781" s="13"/>
      <c r="I781" s="13"/>
      <c r="J781" s="17" t="s">
        <v>597</v>
      </c>
      <c r="K781" s="10">
        <f>SUM(J780:J780)</f>
        <v>1</v>
      </c>
      <c r="L781" s="14"/>
      <c r="M781" s="10">
        <f>ROUND(L781*K781,2)</f>
        <v>0</v>
      </c>
    </row>
    <row r="782" spans="1:13" ht="3" customHeight="1" x14ac:dyDescent="0.25">
      <c r="A782" s="18"/>
      <c r="B782" s="18"/>
      <c r="C782" s="18"/>
      <c r="D782" s="19"/>
      <c r="E782" s="18"/>
      <c r="F782" s="18"/>
      <c r="G782" s="18"/>
      <c r="H782" s="18"/>
      <c r="I782" s="18"/>
      <c r="J782" s="18"/>
      <c r="K782" s="18"/>
      <c r="L782" s="18"/>
      <c r="M782" s="18"/>
    </row>
    <row r="783" spans="1:13" x14ac:dyDescent="0.25">
      <c r="A783" s="17" t="s">
        <v>598</v>
      </c>
      <c r="B783" s="11" t="s">
        <v>21</v>
      </c>
      <c r="C783" s="11" t="s">
        <v>43</v>
      </c>
      <c r="D783" s="12" t="s">
        <v>599</v>
      </c>
      <c r="E783" s="13"/>
      <c r="F783" s="13"/>
      <c r="G783" s="13"/>
      <c r="H783" s="13"/>
      <c r="I783" s="13"/>
      <c r="J783" s="13"/>
      <c r="K783" s="15">
        <f>K786</f>
        <v>1</v>
      </c>
      <c r="L783" s="15">
        <f>L786</f>
        <v>0</v>
      </c>
      <c r="M783" s="15">
        <f>M786</f>
        <v>0</v>
      </c>
    </row>
    <row r="784" spans="1:13" ht="45" x14ac:dyDescent="0.25">
      <c r="A784" s="13"/>
      <c r="B784" s="13"/>
      <c r="C784" s="13"/>
      <c r="D784" s="16" t="s">
        <v>600</v>
      </c>
      <c r="E784" s="13"/>
      <c r="F784" s="13"/>
      <c r="G784" s="13"/>
      <c r="H784" s="13"/>
      <c r="I784" s="13"/>
      <c r="J784" s="13"/>
      <c r="K784" s="13"/>
      <c r="L784" s="13"/>
      <c r="M784" s="13"/>
    </row>
    <row r="785" spans="1:13" x14ac:dyDescent="0.25">
      <c r="A785" s="13"/>
      <c r="B785" s="13"/>
      <c r="C785" s="13"/>
      <c r="D785" s="16"/>
      <c r="E785" s="11" t="s">
        <v>18</v>
      </c>
      <c r="F785" s="13">
        <v>1</v>
      </c>
      <c r="G785" s="21"/>
      <c r="H785" s="21"/>
      <c r="I785" s="21"/>
      <c r="J785" s="22">
        <f>F785*(G785+ (G785= 0))*(H785+ (H785= 0))*(I785+ (I785= 0))</f>
        <v>1</v>
      </c>
      <c r="K785" s="13"/>
      <c r="L785" s="13"/>
      <c r="M785" s="13"/>
    </row>
    <row r="786" spans="1:13" x14ac:dyDescent="0.25">
      <c r="A786" s="13"/>
      <c r="B786" s="13"/>
      <c r="C786" s="13"/>
      <c r="D786" s="16"/>
      <c r="E786" s="13"/>
      <c r="F786" s="13"/>
      <c r="G786" s="13"/>
      <c r="H786" s="13"/>
      <c r="I786" s="13"/>
      <c r="J786" s="17" t="s">
        <v>601</v>
      </c>
      <c r="K786" s="10">
        <f>SUM(J785:J785)</f>
        <v>1</v>
      </c>
      <c r="L786" s="14"/>
      <c r="M786" s="10">
        <f>ROUND(L786*K786,2)</f>
        <v>0</v>
      </c>
    </row>
    <row r="787" spans="1:13" ht="3" customHeight="1" x14ac:dyDescent="0.25">
      <c r="A787" s="18"/>
      <c r="B787" s="18"/>
      <c r="C787" s="18"/>
      <c r="D787" s="19"/>
      <c r="E787" s="18"/>
      <c r="F787" s="18"/>
      <c r="G787" s="18"/>
      <c r="H787" s="18"/>
      <c r="I787" s="18"/>
      <c r="J787" s="18"/>
      <c r="K787" s="18"/>
      <c r="L787" s="18"/>
      <c r="M787" s="18"/>
    </row>
    <row r="788" spans="1:13" x14ac:dyDescent="0.25">
      <c r="A788" s="13"/>
      <c r="B788" s="13"/>
      <c r="C788" s="13"/>
      <c r="D788" s="16"/>
      <c r="E788" s="13"/>
      <c r="F788" s="13"/>
      <c r="G788" s="13"/>
      <c r="H788" s="13"/>
      <c r="I788" s="13"/>
      <c r="J788" s="17" t="s">
        <v>602</v>
      </c>
      <c r="K788" s="14">
        <v>1</v>
      </c>
      <c r="L788" s="10">
        <f>M771+M776+M781+M786</f>
        <v>0</v>
      </c>
      <c r="M788" s="10">
        <f>ROUND(L788*K788,2)</f>
        <v>0</v>
      </c>
    </row>
    <row r="789" spans="1:13" ht="3" customHeight="1" x14ac:dyDescent="0.25">
      <c r="A789" s="18"/>
      <c r="B789" s="18"/>
      <c r="C789" s="18"/>
      <c r="D789" s="19"/>
      <c r="E789" s="18"/>
      <c r="F789" s="18"/>
      <c r="G789" s="18"/>
      <c r="H789" s="18"/>
      <c r="I789" s="18"/>
      <c r="J789" s="18"/>
      <c r="K789" s="18"/>
      <c r="L789" s="18"/>
      <c r="M789" s="18"/>
    </row>
    <row r="790" spans="1:13" x14ac:dyDescent="0.25">
      <c r="A790" s="13"/>
      <c r="B790" s="13"/>
      <c r="C790" s="13"/>
      <c r="D790" s="16"/>
      <c r="E790" s="13"/>
      <c r="F790" s="13"/>
      <c r="G790" s="13"/>
      <c r="H790" s="13"/>
      <c r="I790" s="13"/>
      <c r="J790" s="17" t="s">
        <v>603</v>
      </c>
      <c r="K790" s="14">
        <v>1</v>
      </c>
      <c r="L790" s="10">
        <f>M699+M717+M725+M738+M752+M765+M788</f>
        <v>0</v>
      </c>
      <c r="M790" s="10">
        <f>ROUND(L790*K790,2)</f>
        <v>0</v>
      </c>
    </row>
    <row r="791" spans="1:13" ht="3" customHeight="1" x14ac:dyDescent="0.25">
      <c r="A791" s="18"/>
      <c r="B791" s="18"/>
      <c r="C791" s="18"/>
      <c r="D791" s="19"/>
      <c r="E791" s="18"/>
      <c r="F791" s="18"/>
      <c r="G791" s="18"/>
      <c r="H791" s="18"/>
      <c r="I791" s="18"/>
      <c r="J791" s="18"/>
      <c r="K791" s="18"/>
      <c r="L791" s="18"/>
      <c r="M791" s="18"/>
    </row>
    <row r="792" spans="1:13" x14ac:dyDescent="0.25">
      <c r="A792" s="23" t="s">
        <v>604</v>
      </c>
      <c r="B792" s="23" t="s">
        <v>17</v>
      </c>
      <c r="C792" s="23" t="s">
        <v>18</v>
      </c>
      <c r="D792" s="24" t="s">
        <v>605</v>
      </c>
      <c r="E792" s="25"/>
      <c r="F792" s="25"/>
      <c r="G792" s="25"/>
      <c r="H792" s="25"/>
      <c r="I792" s="25"/>
      <c r="J792" s="25"/>
      <c r="K792" s="10">
        <f>K804</f>
        <v>1</v>
      </c>
      <c r="L792" s="10">
        <f>L804</f>
        <v>0</v>
      </c>
      <c r="M792" s="10">
        <f>M804</f>
        <v>0</v>
      </c>
    </row>
    <row r="793" spans="1:13" x14ac:dyDescent="0.25">
      <c r="A793" s="17" t="s">
        <v>606</v>
      </c>
      <c r="B793" s="11" t="s">
        <v>21</v>
      </c>
      <c r="C793" s="11" t="s">
        <v>85</v>
      </c>
      <c r="D793" s="12" t="s">
        <v>607</v>
      </c>
      <c r="E793" s="13"/>
      <c r="F793" s="13"/>
      <c r="G793" s="13"/>
      <c r="H793" s="13"/>
      <c r="I793" s="13"/>
      <c r="J793" s="13"/>
      <c r="K793" s="15">
        <f>K802</f>
        <v>411</v>
      </c>
      <c r="L793" s="15">
        <f>L802</f>
        <v>0</v>
      </c>
      <c r="M793" s="15">
        <f>M802</f>
        <v>0</v>
      </c>
    </row>
    <row r="794" spans="1:13" ht="45" x14ac:dyDescent="0.25">
      <c r="A794" s="13"/>
      <c r="B794" s="13"/>
      <c r="C794" s="13"/>
      <c r="D794" s="16" t="s">
        <v>608</v>
      </c>
      <c r="E794" s="13"/>
      <c r="F794" s="13"/>
      <c r="G794" s="13"/>
      <c r="H794" s="13"/>
      <c r="I794" s="13"/>
      <c r="J794" s="13"/>
      <c r="K794" s="13"/>
      <c r="L794" s="13"/>
      <c r="M794" s="13"/>
    </row>
    <row r="795" spans="1:13" x14ac:dyDescent="0.25">
      <c r="A795" s="13"/>
      <c r="B795" s="13"/>
      <c r="C795" s="13"/>
      <c r="D795" s="16"/>
      <c r="E795" s="11" t="s">
        <v>609</v>
      </c>
      <c r="F795" s="13">
        <v>1</v>
      </c>
      <c r="G795" s="21">
        <v>60</v>
      </c>
      <c r="H795" s="21"/>
      <c r="I795" s="21"/>
      <c r="J795" s="22">
        <f>F795*(G795+ (G795= 0))*(H795+ (H795= 0))*(I795+ (I795= 0))</f>
        <v>60</v>
      </c>
      <c r="K795" s="13"/>
      <c r="L795" s="13"/>
      <c r="M795" s="13"/>
    </row>
    <row r="796" spans="1:13" x14ac:dyDescent="0.25">
      <c r="A796" s="13"/>
      <c r="B796" s="13"/>
      <c r="C796" s="13"/>
      <c r="D796" s="16"/>
      <c r="E796" s="11" t="s">
        <v>610</v>
      </c>
      <c r="F796" s="13">
        <v>1</v>
      </c>
      <c r="G796" s="21">
        <v>101</v>
      </c>
      <c r="H796" s="21"/>
      <c r="I796" s="21"/>
      <c r="J796" s="22">
        <f>F796*(G796+ (G796= 0))*(H796+ (H796= 0))*(I796+ (I796= 0))</f>
        <v>101</v>
      </c>
      <c r="K796" s="13"/>
      <c r="L796" s="13"/>
      <c r="M796" s="13"/>
    </row>
    <row r="797" spans="1:13" x14ac:dyDescent="0.25">
      <c r="A797" s="13"/>
      <c r="B797" s="13"/>
      <c r="C797" s="13"/>
      <c r="D797" s="16"/>
      <c r="E797" s="11" t="s">
        <v>611</v>
      </c>
      <c r="F797" s="13">
        <v>1</v>
      </c>
      <c r="G797" s="21">
        <v>150</v>
      </c>
      <c r="H797" s="21"/>
      <c r="I797" s="21"/>
      <c r="J797" s="22">
        <f>F797*(G797+ (G797= 0))*(H797+ (H797= 0))*(I797+ (I797= 0))</f>
        <v>150</v>
      </c>
      <c r="K797" s="13"/>
      <c r="L797" s="13"/>
      <c r="M797" s="13"/>
    </row>
    <row r="798" spans="1:13" x14ac:dyDescent="0.25">
      <c r="A798" s="13"/>
      <c r="B798" s="13"/>
      <c r="C798" s="13"/>
      <c r="D798" s="16"/>
      <c r="E798" s="11" t="s">
        <v>612</v>
      </c>
      <c r="F798" s="13">
        <v>1</v>
      </c>
      <c r="G798" s="21">
        <v>60</v>
      </c>
      <c r="H798" s="21"/>
      <c r="I798" s="21"/>
      <c r="J798" s="22">
        <f>F798*(G798+ (G798= 0))*(H798+ (H798= 0))*(I798+ (I798= 0))</f>
        <v>60</v>
      </c>
      <c r="K798" s="13"/>
      <c r="L798" s="13"/>
      <c r="M798" s="13"/>
    </row>
    <row r="799" spans="1:13" x14ac:dyDescent="0.25">
      <c r="A799" s="13"/>
      <c r="B799" s="13"/>
      <c r="C799" s="13"/>
      <c r="D799" s="16"/>
      <c r="E799" s="11" t="s">
        <v>613</v>
      </c>
      <c r="F799" s="13">
        <v>1</v>
      </c>
      <c r="G799" s="21">
        <v>170</v>
      </c>
      <c r="H799" s="21"/>
      <c r="I799" s="21"/>
      <c r="J799" s="22">
        <f>F799*(G799+ (G799= 0))*(H799+ (H799= 0))*(I799+ (I799= 0))</f>
        <v>170</v>
      </c>
      <c r="K799" s="13"/>
      <c r="L799" s="13"/>
      <c r="M799" s="13"/>
    </row>
    <row r="800" spans="1:13" x14ac:dyDescent="0.25">
      <c r="A800" s="13"/>
      <c r="B800" s="13"/>
      <c r="C800" s="13"/>
      <c r="D800" s="16"/>
      <c r="E800" s="11" t="s">
        <v>614</v>
      </c>
      <c r="F800" s="13">
        <v>-1</v>
      </c>
      <c r="G800" s="21">
        <v>70</v>
      </c>
      <c r="H800" s="21"/>
      <c r="I800" s="21"/>
      <c r="J800" s="22">
        <f>F800*(G800+ (G800= 0))*(H800+ (H800= 0))*(I800+ (I800= 0))</f>
        <v>-70</v>
      </c>
      <c r="K800" s="13"/>
      <c r="L800" s="13"/>
      <c r="M800" s="13"/>
    </row>
    <row r="801" spans="1:13" x14ac:dyDescent="0.25">
      <c r="A801" s="13"/>
      <c r="B801" s="13"/>
      <c r="C801" s="13"/>
      <c r="D801" s="16"/>
      <c r="E801" s="11" t="s">
        <v>18</v>
      </c>
      <c r="F801" s="13">
        <v>-1</v>
      </c>
      <c r="G801" s="21">
        <v>60</v>
      </c>
      <c r="H801" s="21"/>
      <c r="I801" s="21"/>
      <c r="J801" s="22">
        <f>F801*(G801+ (G801= 0))*(H801+ (H801= 0))*(I801+ (I801= 0))</f>
        <v>-60</v>
      </c>
      <c r="K801" s="13"/>
      <c r="L801" s="13"/>
      <c r="M801" s="13"/>
    </row>
    <row r="802" spans="1:13" x14ac:dyDescent="0.25">
      <c r="A802" s="13"/>
      <c r="B802" s="13"/>
      <c r="C802" s="13"/>
      <c r="D802" s="16"/>
      <c r="E802" s="13"/>
      <c r="F802" s="13"/>
      <c r="G802" s="13"/>
      <c r="H802" s="13"/>
      <c r="I802" s="13"/>
      <c r="J802" s="17" t="s">
        <v>615</v>
      </c>
      <c r="K802" s="10">
        <f>SUM(J795:J801)</f>
        <v>411</v>
      </c>
      <c r="L802" s="14"/>
      <c r="M802" s="10">
        <f>ROUND(L802*K802,2)</f>
        <v>0</v>
      </c>
    </row>
    <row r="803" spans="1:13" ht="3" customHeight="1" x14ac:dyDescent="0.25">
      <c r="A803" s="18"/>
      <c r="B803" s="18"/>
      <c r="C803" s="18"/>
      <c r="D803" s="19"/>
      <c r="E803" s="18"/>
      <c r="F803" s="18"/>
      <c r="G803" s="18"/>
      <c r="H803" s="18"/>
      <c r="I803" s="18"/>
      <c r="J803" s="18"/>
      <c r="K803" s="18"/>
      <c r="L803" s="18"/>
      <c r="M803" s="18"/>
    </row>
    <row r="804" spans="1:13" x14ac:dyDescent="0.25">
      <c r="A804" s="13"/>
      <c r="B804" s="13"/>
      <c r="C804" s="13"/>
      <c r="D804" s="16"/>
      <c r="E804" s="13"/>
      <c r="F804" s="13"/>
      <c r="G804" s="13"/>
      <c r="H804" s="13"/>
      <c r="I804" s="13"/>
      <c r="J804" s="17" t="s">
        <v>616</v>
      </c>
      <c r="K804" s="14">
        <v>1</v>
      </c>
      <c r="L804" s="10">
        <f>M802</f>
        <v>0</v>
      </c>
      <c r="M804" s="10">
        <f>ROUND(L804*K804,2)</f>
        <v>0</v>
      </c>
    </row>
    <row r="805" spans="1:13" ht="3" customHeight="1" x14ac:dyDescent="0.25">
      <c r="A805" s="18"/>
      <c r="B805" s="18"/>
      <c r="C805" s="18"/>
      <c r="D805" s="19"/>
      <c r="E805" s="18"/>
      <c r="F805" s="18"/>
      <c r="G805" s="18"/>
      <c r="H805" s="18"/>
      <c r="I805" s="18"/>
      <c r="J805" s="18"/>
      <c r="K805" s="18"/>
      <c r="L805" s="18"/>
      <c r="M805" s="18"/>
    </row>
    <row r="806" spans="1:13" x14ac:dyDescent="0.25">
      <c r="A806" s="23" t="s">
        <v>617</v>
      </c>
      <c r="B806" s="23" t="s">
        <v>17</v>
      </c>
      <c r="C806" s="23" t="s">
        <v>18</v>
      </c>
      <c r="D806" s="24" t="s">
        <v>618</v>
      </c>
      <c r="E806" s="25"/>
      <c r="F806" s="25"/>
      <c r="G806" s="25"/>
      <c r="H806" s="25"/>
      <c r="I806" s="25"/>
      <c r="J806" s="25"/>
      <c r="K806" s="10">
        <f>K852</f>
        <v>1</v>
      </c>
      <c r="L806" s="10">
        <f>L852</f>
        <v>0</v>
      </c>
      <c r="M806" s="10">
        <f>M852</f>
        <v>0</v>
      </c>
    </row>
    <row r="807" spans="1:13" x14ac:dyDescent="0.25">
      <c r="A807" s="17" t="s">
        <v>619</v>
      </c>
      <c r="B807" s="11" t="s">
        <v>21</v>
      </c>
      <c r="C807" s="11" t="s">
        <v>58</v>
      </c>
      <c r="D807" s="12" t="s">
        <v>620</v>
      </c>
      <c r="E807" s="13"/>
      <c r="F807" s="13"/>
      <c r="G807" s="13"/>
      <c r="H807" s="13"/>
      <c r="I807" s="13"/>
      <c r="J807" s="13"/>
      <c r="K807" s="15">
        <f>K815</f>
        <v>202.32</v>
      </c>
      <c r="L807" s="15">
        <f>L815</f>
        <v>0</v>
      </c>
      <c r="M807" s="15">
        <f>M815</f>
        <v>0</v>
      </c>
    </row>
    <row r="808" spans="1:13" ht="101.25" x14ac:dyDescent="0.25">
      <c r="A808" s="13"/>
      <c r="B808" s="13"/>
      <c r="C808" s="13"/>
      <c r="D808" s="16" t="s">
        <v>621</v>
      </c>
      <c r="E808" s="13"/>
      <c r="F808" s="13"/>
      <c r="G808" s="13"/>
      <c r="H808" s="13"/>
      <c r="I808" s="13"/>
      <c r="J808" s="13"/>
      <c r="K808" s="13"/>
      <c r="L808" s="13"/>
      <c r="M808" s="13"/>
    </row>
    <row r="809" spans="1:13" x14ac:dyDescent="0.25">
      <c r="A809" s="13"/>
      <c r="B809" s="13"/>
      <c r="C809" s="13"/>
      <c r="D809" s="16"/>
      <c r="E809" s="11" t="s">
        <v>622</v>
      </c>
      <c r="F809" s="13">
        <v>1</v>
      </c>
      <c r="G809" s="21">
        <v>103</v>
      </c>
      <c r="H809" s="21">
        <v>0.45</v>
      </c>
      <c r="I809" s="21">
        <v>1.1000000000000001</v>
      </c>
      <c r="J809" s="22">
        <f>F809*(G809+ (G809= 0))*(H809+ (H809= 0))*(I809+ (I809= 0))</f>
        <v>50.984999999999999</v>
      </c>
      <c r="K809" s="13"/>
      <c r="L809" s="13"/>
      <c r="M809" s="13"/>
    </row>
    <row r="810" spans="1:13" x14ac:dyDescent="0.25">
      <c r="A810" s="13"/>
      <c r="B810" s="13"/>
      <c r="C810" s="13"/>
      <c r="D810" s="16"/>
      <c r="E810" s="11" t="s">
        <v>623</v>
      </c>
      <c r="F810" s="13">
        <v>1</v>
      </c>
      <c r="G810" s="21">
        <v>50</v>
      </c>
      <c r="H810" s="21">
        <v>0.8</v>
      </c>
      <c r="I810" s="21">
        <v>1.3</v>
      </c>
      <c r="J810" s="22">
        <f>F810*(G810+ (G810= 0))*(H810+ (H810= 0))*(I810+ (I810= 0))</f>
        <v>52</v>
      </c>
      <c r="K810" s="13"/>
      <c r="L810" s="13"/>
      <c r="M810" s="13"/>
    </row>
    <row r="811" spans="1:13" x14ac:dyDescent="0.25">
      <c r="A811" s="13"/>
      <c r="B811" s="13"/>
      <c r="C811" s="13"/>
      <c r="D811" s="16"/>
      <c r="E811" s="11" t="s">
        <v>624</v>
      </c>
      <c r="F811" s="13">
        <v>1</v>
      </c>
      <c r="G811" s="21">
        <v>107</v>
      </c>
      <c r="H811" s="21">
        <v>0.45</v>
      </c>
      <c r="I811" s="21">
        <v>1.1000000000000001</v>
      </c>
      <c r="J811" s="22">
        <f>F811*(G811+ (G811= 0))*(H811+ (H811= 0))*(I811+ (I811= 0))</f>
        <v>52.965000000000003</v>
      </c>
      <c r="K811" s="13"/>
      <c r="L811" s="13"/>
      <c r="M811" s="13"/>
    </row>
    <row r="812" spans="1:13" x14ac:dyDescent="0.25">
      <c r="A812" s="13"/>
      <c r="B812" s="13"/>
      <c r="C812" s="13"/>
      <c r="D812" s="16"/>
      <c r="E812" s="11" t="s">
        <v>625</v>
      </c>
      <c r="F812" s="13">
        <v>1</v>
      </c>
      <c r="G812" s="21">
        <v>140</v>
      </c>
      <c r="H812" s="21">
        <v>0.6</v>
      </c>
      <c r="I812" s="21">
        <v>1.1000000000000001</v>
      </c>
      <c r="J812" s="22">
        <f>F812*(G812+ (G812= 0))*(H812+ (H812= 0))*(I812+ (I812= 0))</f>
        <v>92.4</v>
      </c>
      <c r="K812" s="13"/>
      <c r="L812" s="13"/>
      <c r="M812" s="13"/>
    </row>
    <row r="813" spans="1:13" x14ac:dyDescent="0.25">
      <c r="A813" s="13"/>
      <c r="B813" s="13"/>
      <c r="C813" s="13"/>
      <c r="D813" s="16"/>
      <c r="E813" s="11" t="s">
        <v>614</v>
      </c>
      <c r="F813" s="13">
        <v>-1</v>
      </c>
      <c r="G813" s="21">
        <v>33</v>
      </c>
      <c r="H813" s="21">
        <v>0.45</v>
      </c>
      <c r="I813" s="21">
        <v>1.1000000000000001</v>
      </c>
      <c r="J813" s="22">
        <f>F813*(G813+ (G813= 0))*(H813+ (H813= 0))*(I813+ (I813= 0))</f>
        <v>-16.335000000000001</v>
      </c>
      <c r="K813" s="13"/>
      <c r="L813" s="13"/>
      <c r="M813" s="13"/>
    </row>
    <row r="814" spans="1:13" x14ac:dyDescent="0.25">
      <c r="A814" s="13"/>
      <c r="B814" s="13"/>
      <c r="C814" s="13"/>
      <c r="D814" s="16"/>
      <c r="E814" s="11" t="s">
        <v>18</v>
      </c>
      <c r="F814" s="13">
        <v>-1</v>
      </c>
      <c r="G814" s="21">
        <v>60</v>
      </c>
      <c r="H814" s="21">
        <v>0.45</v>
      </c>
      <c r="I814" s="21">
        <v>1.1000000000000001</v>
      </c>
      <c r="J814" s="22">
        <f>F814*(G814+ (G814= 0))*(H814+ (H814= 0))*(I814+ (I814= 0))</f>
        <v>-29.7</v>
      </c>
      <c r="K814" s="13"/>
      <c r="L814" s="13"/>
      <c r="M814" s="13"/>
    </row>
    <row r="815" spans="1:13" x14ac:dyDescent="0.25">
      <c r="A815" s="13"/>
      <c r="B815" s="13"/>
      <c r="C815" s="13"/>
      <c r="D815" s="16"/>
      <c r="E815" s="13"/>
      <c r="F815" s="13"/>
      <c r="G815" s="13"/>
      <c r="H815" s="13"/>
      <c r="I815" s="13"/>
      <c r="J815" s="17" t="s">
        <v>626</v>
      </c>
      <c r="K815" s="10">
        <f>SUM(J809:J814)</f>
        <v>202.32</v>
      </c>
      <c r="L815" s="14"/>
      <c r="M815" s="10">
        <f>ROUND(L815*K815,2)</f>
        <v>0</v>
      </c>
    </row>
    <row r="816" spans="1:13" ht="3" customHeight="1" x14ac:dyDescent="0.25">
      <c r="A816" s="18"/>
      <c r="B816" s="18"/>
      <c r="C816" s="18"/>
      <c r="D816" s="19"/>
      <c r="E816" s="18"/>
      <c r="F816" s="18"/>
      <c r="G816" s="18"/>
      <c r="H816" s="18"/>
      <c r="I816" s="18"/>
      <c r="J816" s="18"/>
      <c r="K816" s="18"/>
      <c r="L816" s="18"/>
      <c r="M816" s="18"/>
    </row>
    <row r="817" spans="1:13" x14ac:dyDescent="0.25">
      <c r="A817" s="17" t="s">
        <v>627</v>
      </c>
      <c r="B817" s="11" t="s">
        <v>21</v>
      </c>
      <c r="C817" s="11" t="s">
        <v>58</v>
      </c>
      <c r="D817" s="12" t="s">
        <v>628</v>
      </c>
      <c r="E817" s="13"/>
      <c r="F817" s="13"/>
      <c r="G817" s="13"/>
      <c r="H817" s="13"/>
      <c r="I817" s="13"/>
      <c r="J817" s="13"/>
      <c r="K817" s="15">
        <f>K825</f>
        <v>142.12</v>
      </c>
      <c r="L817" s="15">
        <f>L825</f>
        <v>0</v>
      </c>
      <c r="M817" s="15">
        <f>M825</f>
        <v>0</v>
      </c>
    </row>
    <row r="818" spans="1:13" ht="78.75" x14ac:dyDescent="0.25">
      <c r="A818" s="13"/>
      <c r="B818" s="13"/>
      <c r="C818" s="13"/>
      <c r="D818" s="16" t="s">
        <v>629</v>
      </c>
      <c r="E818" s="13"/>
      <c r="F818" s="13"/>
      <c r="G818" s="13"/>
      <c r="H818" s="13"/>
      <c r="I818" s="13"/>
      <c r="J818" s="13"/>
      <c r="K818" s="13"/>
      <c r="L818" s="13"/>
      <c r="M818" s="13"/>
    </row>
    <row r="819" spans="1:13" x14ac:dyDescent="0.25">
      <c r="A819" s="13"/>
      <c r="B819" s="13"/>
      <c r="C819" s="13"/>
      <c r="D819" s="16"/>
      <c r="E819" s="11" t="s">
        <v>622</v>
      </c>
      <c r="F819" s="13">
        <v>1</v>
      </c>
      <c r="G819" s="21">
        <v>103</v>
      </c>
      <c r="H819" s="21">
        <v>0.45</v>
      </c>
      <c r="I819" s="21">
        <v>0.8</v>
      </c>
      <c r="J819" s="22">
        <f>F819*(G819+ (G819= 0))*(H819+ (H819= 0))*(I819+ (I819= 0))</f>
        <v>37.08</v>
      </c>
      <c r="K819" s="13"/>
      <c r="L819" s="13"/>
      <c r="M819" s="13"/>
    </row>
    <row r="820" spans="1:13" x14ac:dyDescent="0.25">
      <c r="A820" s="13"/>
      <c r="B820" s="13"/>
      <c r="C820" s="13"/>
      <c r="D820" s="16"/>
      <c r="E820" s="11" t="s">
        <v>623</v>
      </c>
      <c r="F820" s="13">
        <v>1</v>
      </c>
      <c r="G820" s="21">
        <v>41</v>
      </c>
      <c r="H820" s="21">
        <v>0.8</v>
      </c>
      <c r="I820" s="21">
        <v>1</v>
      </c>
      <c r="J820" s="22">
        <f>F820*(G820+ (G820= 0))*(H820+ (H820= 0))*(I820+ (I820= 0))</f>
        <v>32.799999999999997</v>
      </c>
      <c r="K820" s="13"/>
      <c r="L820" s="13"/>
      <c r="M820" s="13"/>
    </row>
    <row r="821" spans="1:13" x14ac:dyDescent="0.25">
      <c r="A821" s="13"/>
      <c r="B821" s="13"/>
      <c r="C821" s="13"/>
      <c r="D821" s="16"/>
      <c r="E821" s="11" t="s">
        <v>624</v>
      </c>
      <c r="F821" s="13">
        <v>1</v>
      </c>
      <c r="G821" s="21">
        <v>107</v>
      </c>
      <c r="H821" s="21">
        <v>0.45</v>
      </c>
      <c r="I821" s="21">
        <v>0.8</v>
      </c>
      <c r="J821" s="22">
        <f>F821*(G821+ (G821= 0))*(H821+ (H821= 0))*(I821+ (I821= 0))</f>
        <v>38.520000000000003</v>
      </c>
      <c r="K821" s="13"/>
      <c r="L821" s="13"/>
      <c r="M821" s="13"/>
    </row>
    <row r="822" spans="1:13" x14ac:dyDescent="0.25">
      <c r="A822" s="13"/>
      <c r="B822" s="13"/>
      <c r="C822" s="13"/>
      <c r="D822" s="16"/>
      <c r="E822" s="11" t="s">
        <v>625</v>
      </c>
      <c r="F822" s="13">
        <v>1</v>
      </c>
      <c r="G822" s="21">
        <v>140</v>
      </c>
      <c r="H822" s="21">
        <v>0.6</v>
      </c>
      <c r="I822" s="21">
        <v>0.8</v>
      </c>
      <c r="J822" s="22">
        <f>F822*(G822+ (G822= 0))*(H822+ (H822= 0))*(I822+ (I822= 0))</f>
        <v>67.2</v>
      </c>
      <c r="K822" s="13"/>
      <c r="L822" s="13"/>
      <c r="M822" s="13"/>
    </row>
    <row r="823" spans="1:13" x14ac:dyDescent="0.25">
      <c r="A823" s="13"/>
      <c r="B823" s="13"/>
      <c r="C823" s="13"/>
      <c r="D823" s="16"/>
      <c r="E823" s="11" t="s">
        <v>614</v>
      </c>
      <c r="F823" s="13">
        <v>-1</v>
      </c>
      <c r="G823" s="21">
        <v>33</v>
      </c>
      <c r="H823" s="21">
        <v>0.45</v>
      </c>
      <c r="I823" s="21">
        <v>0.8</v>
      </c>
      <c r="J823" s="22">
        <f>F823*(G823+ (G823= 0))*(H823+ (H823= 0))*(I823+ (I823= 0))</f>
        <v>-11.88</v>
      </c>
      <c r="K823" s="13"/>
      <c r="L823" s="13"/>
      <c r="M823" s="13"/>
    </row>
    <row r="824" spans="1:13" x14ac:dyDescent="0.25">
      <c r="A824" s="13"/>
      <c r="B824" s="13"/>
      <c r="C824" s="13"/>
      <c r="D824" s="16"/>
      <c r="E824" s="11" t="s">
        <v>18</v>
      </c>
      <c r="F824" s="13">
        <v>-1</v>
      </c>
      <c r="G824" s="21">
        <v>60</v>
      </c>
      <c r="H824" s="21">
        <v>0.45</v>
      </c>
      <c r="I824" s="21">
        <v>0.8</v>
      </c>
      <c r="J824" s="22">
        <f>F824*(G824+ (G824= 0))*(H824+ (H824= 0))*(I824+ (I824= 0))</f>
        <v>-21.6</v>
      </c>
      <c r="K824" s="13"/>
      <c r="L824" s="13"/>
      <c r="M824" s="13"/>
    </row>
    <row r="825" spans="1:13" x14ac:dyDescent="0.25">
      <c r="A825" s="13"/>
      <c r="B825" s="13"/>
      <c r="C825" s="13"/>
      <c r="D825" s="16"/>
      <c r="E825" s="13"/>
      <c r="F825" s="13"/>
      <c r="G825" s="13"/>
      <c r="H825" s="13"/>
      <c r="I825" s="13"/>
      <c r="J825" s="17" t="s">
        <v>630</v>
      </c>
      <c r="K825" s="10">
        <f>SUM(J819:J824)</f>
        <v>142.12</v>
      </c>
      <c r="L825" s="14"/>
      <c r="M825" s="10">
        <f>ROUND(L825*K825,2)</f>
        <v>0</v>
      </c>
    </row>
    <row r="826" spans="1:13" ht="3" customHeight="1" x14ac:dyDescent="0.25">
      <c r="A826" s="18"/>
      <c r="B826" s="18"/>
      <c r="C826" s="18"/>
      <c r="D826" s="19"/>
      <c r="E826" s="18"/>
      <c r="F826" s="18"/>
      <c r="G826" s="18"/>
      <c r="H826" s="18"/>
      <c r="I826" s="18"/>
      <c r="J826" s="18"/>
      <c r="K826" s="18"/>
      <c r="L826" s="18"/>
      <c r="M826" s="18"/>
    </row>
    <row r="827" spans="1:13" x14ac:dyDescent="0.25">
      <c r="A827" s="17" t="s">
        <v>631</v>
      </c>
      <c r="B827" s="11" t="s">
        <v>21</v>
      </c>
      <c r="C827" s="11" t="s">
        <v>509</v>
      </c>
      <c r="D827" s="12" t="s">
        <v>632</v>
      </c>
      <c r="E827" s="13"/>
      <c r="F827" s="13"/>
      <c r="G827" s="13"/>
      <c r="H827" s="13"/>
      <c r="I827" s="13"/>
      <c r="J827" s="13"/>
      <c r="K827" s="15">
        <f>K833</f>
        <v>115</v>
      </c>
      <c r="L827" s="15">
        <f>L833</f>
        <v>0</v>
      </c>
      <c r="M827" s="15">
        <f>M833</f>
        <v>0</v>
      </c>
    </row>
    <row r="828" spans="1:13" ht="101.25" x14ac:dyDescent="0.25">
      <c r="A828" s="13"/>
      <c r="B828" s="13"/>
      <c r="C828" s="13"/>
      <c r="D828" s="16" t="s">
        <v>633</v>
      </c>
      <c r="E828" s="13"/>
      <c r="F828" s="13"/>
      <c r="G828" s="13"/>
      <c r="H828" s="13"/>
      <c r="I828" s="13"/>
      <c r="J828" s="13"/>
      <c r="K828" s="13"/>
      <c r="L828" s="13"/>
      <c r="M828" s="13"/>
    </row>
    <row r="829" spans="1:13" x14ac:dyDescent="0.25">
      <c r="A829" s="13"/>
      <c r="B829" s="13"/>
      <c r="C829" s="13"/>
      <c r="D829" s="16"/>
      <c r="E829" s="11" t="s">
        <v>622</v>
      </c>
      <c r="F829" s="13">
        <v>1</v>
      </c>
      <c r="G829" s="21">
        <v>101</v>
      </c>
      <c r="H829" s="21"/>
      <c r="I829" s="21"/>
      <c r="J829" s="22">
        <f>F829*(G829+ (G829= 0))*(H829+ (H829= 0))*(I829+ (I829= 0))</f>
        <v>101</v>
      </c>
      <c r="K829" s="13"/>
      <c r="L829" s="13"/>
      <c r="M829" s="13"/>
    </row>
    <row r="830" spans="1:13" x14ac:dyDescent="0.25">
      <c r="A830" s="13"/>
      <c r="B830" s="13"/>
      <c r="C830" s="13"/>
      <c r="D830" s="16"/>
      <c r="E830" s="11" t="s">
        <v>624</v>
      </c>
      <c r="F830" s="13">
        <v>1</v>
      </c>
      <c r="G830" s="21">
        <v>107</v>
      </c>
      <c r="H830" s="21"/>
      <c r="I830" s="21"/>
      <c r="J830" s="22">
        <f>F830*(G830+ (G830= 0))*(H830+ (H830= 0))*(I830+ (I830= 0))</f>
        <v>107</v>
      </c>
      <c r="K830" s="13"/>
      <c r="L830" s="13"/>
      <c r="M830" s="13"/>
    </row>
    <row r="831" spans="1:13" x14ac:dyDescent="0.25">
      <c r="A831" s="13"/>
      <c r="B831" s="13"/>
      <c r="C831" s="13"/>
      <c r="D831" s="16"/>
      <c r="E831" s="11" t="s">
        <v>614</v>
      </c>
      <c r="F831" s="13">
        <v>-1</v>
      </c>
      <c r="G831" s="21">
        <v>33</v>
      </c>
      <c r="H831" s="21"/>
      <c r="I831" s="21"/>
      <c r="J831" s="22">
        <f>F831*(G831+ (G831= 0))*(H831+ (H831= 0))*(I831+ (I831= 0))</f>
        <v>-33</v>
      </c>
      <c r="K831" s="13"/>
      <c r="L831" s="13"/>
      <c r="M831" s="13"/>
    </row>
    <row r="832" spans="1:13" x14ac:dyDescent="0.25">
      <c r="A832" s="13"/>
      <c r="B832" s="13"/>
      <c r="C832" s="13"/>
      <c r="D832" s="16"/>
      <c r="E832" s="11" t="s">
        <v>18</v>
      </c>
      <c r="F832" s="13">
        <v>-1</v>
      </c>
      <c r="G832" s="21">
        <v>60</v>
      </c>
      <c r="H832" s="21"/>
      <c r="I832" s="21"/>
      <c r="J832" s="22">
        <f>F832*(G832+ (G832= 0))*(H832+ (H832= 0))*(I832+ (I832= 0))</f>
        <v>-60</v>
      </c>
      <c r="K832" s="13"/>
      <c r="L832" s="13"/>
      <c r="M832" s="13"/>
    </row>
    <row r="833" spans="1:13" x14ac:dyDescent="0.25">
      <c r="A833" s="13"/>
      <c r="B833" s="13"/>
      <c r="C833" s="13"/>
      <c r="D833" s="16"/>
      <c r="E833" s="13"/>
      <c r="F833" s="13"/>
      <c r="G833" s="13"/>
      <c r="H833" s="13"/>
      <c r="I833" s="13"/>
      <c r="J833" s="17" t="s">
        <v>634</v>
      </c>
      <c r="K833" s="10">
        <f>SUM(J829:J832)</f>
        <v>115</v>
      </c>
      <c r="L833" s="14"/>
      <c r="M833" s="10">
        <f>ROUND(L833*K833,2)</f>
        <v>0</v>
      </c>
    </row>
    <row r="834" spans="1:13" ht="3" customHeight="1" x14ac:dyDescent="0.25">
      <c r="A834" s="18"/>
      <c r="B834" s="18"/>
      <c r="C834" s="18"/>
      <c r="D834" s="19"/>
      <c r="E834" s="18"/>
      <c r="F834" s="18"/>
      <c r="G834" s="18"/>
      <c r="H834" s="18"/>
      <c r="I834" s="18"/>
      <c r="J834" s="18"/>
      <c r="K834" s="18"/>
      <c r="L834" s="18"/>
      <c r="M834" s="18"/>
    </row>
    <row r="835" spans="1:13" x14ac:dyDescent="0.25">
      <c r="A835" s="17" t="s">
        <v>635</v>
      </c>
      <c r="B835" s="11" t="s">
        <v>21</v>
      </c>
      <c r="C835" s="11" t="s">
        <v>509</v>
      </c>
      <c r="D835" s="12" t="s">
        <v>636</v>
      </c>
      <c r="E835" s="13"/>
      <c r="F835" s="13"/>
      <c r="G835" s="13"/>
      <c r="H835" s="13"/>
      <c r="I835" s="13"/>
      <c r="J835" s="13"/>
      <c r="K835" s="15">
        <f>K839</f>
        <v>180</v>
      </c>
      <c r="L835" s="15">
        <f>L839</f>
        <v>0</v>
      </c>
      <c r="M835" s="15">
        <f>M839</f>
        <v>0</v>
      </c>
    </row>
    <row r="836" spans="1:13" ht="112.5" x14ac:dyDescent="0.25">
      <c r="A836" s="13"/>
      <c r="B836" s="13"/>
      <c r="C836" s="13"/>
      <c r="D836" s="16" t="s">
        <v>637</v>
      </c>
      <c r="E836" s="13"/>
      <c r="F836" s="13"/>
      <c r="G836" s="13"/>
      <c r="H836" s="13"/>
      <c r="I836" s="13"/>
      <c r="J836" s="13"/>
      <c r="K836" s="13"/>
      <c r="L836" s="13"/>
      <c r="M836" s="13"/>
    </row>
    <row r="837" spans="1:13" x14ac:dyDescent="0.25">
      <c r="A837" s="13"/>
      <c r="B837" s="13"/>
      <c r="C837" s="13"/>
      <c r="D837" s="16"/>
      <c r="E837" s="11" t="s">
        <v>638</v>
      </c>
      <c r="F837" s="13">
        <v>1</v>
      </c>
      <c r="G837" s="21">
        <v>40</v>
      </c>
      <c r="H837" s="21"/>
      <c r="I837" s="21"/>
      <c r="J837" s="22">
        <f>F837*(G837+ (G837= 0))*(H837+ (H837= 0))*(I837+ (I837= 0))</f>
        <v>40</v>
      </c>
      <c r="K837" s="13"/>
      <c r="L837" s="13"/>
      <c r="M837" s="13"/>
    </row>
    <row r="838" spans="1:13" x14ac:dyDescent="0.25">
      <c r="A838" s="13"/>
      <c r="B838" s="13"/>
      <c r="C838" s="13"/>
      <c r="D838" s="16"/>
      <c r="E838" s="11" t="s">
        <v>639</v>
      </c>
      <c r="F838" s="13">
        <v>1</v>
      </c>
      <c r="G838" s="21">
        <v>140</v>
      </c>
      <c r="H838" s="21"/>
      <c r="I838" s="21"/>
      <c r="J838" s="22">
        <f>F838*(G838+ (G838= 0))*(H838+ (H838= 0))*(I838+ (I838= 0))</f>
        <v>140</v>
      </c>
      <c r="K838" s="13"/>
      <c r="L838" s="13"/>
      <c r="M838" s="13"/>
    </row>
    <row r="839" spans="1:13" x14ac:dyDescent="0.25">
      <c r="A839" s="13"/>
      <c r="B839" s="13"/>
      <c r="C839" s="13"/>
      <c r="D839" s="16"/>
      <c r="E839" s="13"/>
      <c r="F839" s="13"/>
      <c r="G839" s="13"/>
      <c r="H839" s="13"/>
      <c r="I839" s="13"/>
      <c r="J839" s="17" t="s">
        <v>640</v>
      </c>
      <c r="K839" s="10">
        <f>SUM(J837:J838)</f>
        <v>180</v>
      </c>
      <c r="L839" s="14"/>
      <c r="M839" s="10">
        <f>ROUND(L839*K839,2)</f>
        <v>0</v>
      </c>
    </row>
    <row r="840" spans="1:13" ht="3" customHeight="1" x14ac:dyDescent="0.25">
      <c r="A840" s="18"/>
      <c r="B840" s="18"/>
      <c r="C840" s="18"/>
      <c r="D840" s="19"/>
      <c r="E840" s="18"/>
      <c r="F840" s="18"/>
      <c r="G840" s="18"/>
      <c r="H840" s="18"/>
      <c r="I840" s="18"/>
      <c r="J840" s="18"/>
      <c r="K840" s="18"/>
      <c r="L840" s="18"/>
      <c r="M840" s="18"/>
    </row>
    <row r="841" spans="1:13" x14ac:dyDescent="0.25">
      <c r="A841" s="17" t="s">
        <v>641</v>
      </c>
      <c r="B841" s="11" t="s">
        <v>21</v>
      </c>
      <c r="C841" s="11" t="s">
        <v>6</v>
      </c>
      <c r="D841" s="12" t="s">
        <v>642</v>
      </c>
      <c r="E841" s="13"/>
      <c r="F841" s="13"/>
      <c r="G841" s="13"/>
      <c r="H841" s="13"/>
      <c r="I841" s="13"/>
      <c r="J841" s="13"/>
      <c r="K841" s="15">
        <f>K845</f>
        <v>27</v>
      </c>
      <c r="L841" s="15">
        <f>L845</f>
        <v>0</v>
      </c>
      <c r="M841" s="15">
        <f>M845</f>
        <v>0</v>
      </c>
    </row>
    <row r="842" spans="1:13" ht="78.75" x14ac:dyDescent="0.25">
      <c r="A842" s="13"/>
      <c r="B842" s="13"/>
      <c r="C842" s="13"/>
      <c r="D842" s="16" t="s">
        <v>643</v>
      </c>
      <c r="E842" s="13"/>
      <c r="F842" s="13"/>
      <c r="G842" s="13"/>
      <c r="H842" s="13"/>
      <c r="I842" s="13"/>
      <c r="J842" s="13"/>
      <c r="K842" s="13"/>
      <c r="L842" s="13"/>
      <c r="M842" s="13"/>
    </row>
    <row r="843" spans="1:13" x14ac:dyDescent="0.25">
      <c r="A843" s="13"/>
      <c r="B843" s="13"/>
      <c r="C843" s="13"/>
      <c r="D843" s="16"/>
      <c r="E843" s="11" t="s">
        <v>18</v>
      </c>
      <c r="F843" s="13">
        <v>1</v>
      </c>
      <c r="G843" s="21">
        <v>30</v>
      </c>
      <c r="H843" s="21"/>
      <c r="I843" s="21"/>
      <c r="J843" s="22">
        <f>F843*(G843+ (G843= 0))*(H843+ (H843= 0))*(I843+ (I843= 0))</f>
        <v>30</v>
      </c>
      <c r="K843" s="13"/>
      <c r="L843" s="13"/>
      <c r="M843" s="13"/>
    </row>
    <row r="844" spans="1:13" x14ac:dyDescent="0.25">
      <c r="A844" s="13"/>
      <c r="B844" s="13"/>
      <c r="C844" s="13"/>
      <c r="D844" s="16"/>
      <c r="E844" s="11" t="s">
        <v>18</v>
      </c>
      <c r="F844" s="13">
        <v>-1</v>
      </c>
      <c r="G844" s="21">
        <v>3</v>
      </c>
      <c r="H844" s="21"/>
      <c r="I844" s="21"/>
      <c r="J844" s="22">
        <f>F844*(G844+ (G844= 0))*(H844+ (H844= 0))*(I844+ (I844= 0))</f>
        <v>-3</v>
      </c>
      <c r="K844" s="13"/>
      <c r="L844" s="13"/>
      <c r="M844" s="13"/>
    </row>
    <row r="845" spans="1:13" x14ac:dyDescent="0.25">
      <c r="A845" s="13"/>
      <c r="B845" s="13"/>
      <c r="C845" s="13"/>
      <c r="D845" s="16"/>
      <c r="E845" s="13"/>
      <c r="F845" s="13"/>
      <c r="G845" s="13"/>
      <c r="H845" s="13"/>
      <c r="I845" s="13"/>
      <c r="J845" s="17" t="s">
        <v>644</v>
      </c>
      <c r="K845" s="10">
        <f>SUM(J843:J844)</f>
        <v>27</v>
      </c>
      <c r="L845" s="14"/>
      <c r="M845" s="10">
        <f>ROUND(L845*K845,2)</f>
        <v>0</v>
      </c>
    </row>
    <row r="846" spans="1:13" ht="3" customHeight="1" x14ac:dyDescent="0.25">
      <c r="A846" s="18"/>
      <c r="B846" s="18"/>
      <c r="C846" s="18"/>
      <c r="D846" s="19"/>
      <c r="E846" s="18"/>
      <c r="F846" s="18"/>
      <c r="G846" s="18"/>
      <c r="H846" s="18"/>
      <c r="I846" s="18"/>
      <c r="J846" s="18"/>
      <c r="K846" s="18"/>
      <c r="L846" s="18"/>
      <c r="M846" s="18"/>
    </row>
    <row r="847" spans="1:13" x14ac:dyDescent="0.25">
      <c r="A847" s="17" t="s">
        <v>645</v>
      </c>
      <c r="B847" s="11" t="s">
        <v>21</v>
      </c>
      <c r="C847" s="11" t="s">
        <v>509</v>
      </c>
      <c r="D847" s="12" t="s">
        <v>646</v>
      </c>
      <c r="E847" s="13"/>
      <c r="F847" s="13"/>
      <c r="G847" s="13"/>
      <c r="H847" s="13"/>
      <c r="I847" s="13"/>
      <c r="J847" s="13"/>
      <c r="K847" s="15">
        <f>K850</f>
        <v>132</v>
      </c>
      <c r="L847" s="15">
        <f>L850</f>
        <v>0</v>
      </c>
      <c r="M847" s="15">
        <f>M850</f>
        <v>0</v>
      </c>
    </row>
    <row r="848" spans="1:13" ht="101.25" x14ac:dyDescent="0.25">
      <c r="A848" s="13"/>
      <c r="B848" s="13"/>
      <c r="C848" s="13"/>
      <c r="D848" s="16" t="s">
        <v>647</v>
      </c>
      <c r="E848" s="13"/>
      <c r="F848" s="13"/>
      <c r="G848" s="13"/>
      <c r="H848" s="13"/>
      <c r="I848" s="13"/>
      <c r="J848" s="13"/>
      <c r="K848" s="13"/>
      <c r="L848" s="13"/>
      <c r="M848" s="13"/>
    </row>
    <row r="849" spans="1:13" x14ac:dyDescent="0.25">
      <c r="A849" s="13"/>
      <c r="B849" s="13"/>
      <c r="C849" s="13"/>
      <c r="D849" s="16"/>
      <c r="E849" s="11" t="s">
        <v>648</v>
      </c>
      <c r="F849" s="13">
        <v>12</v>
      </c>
      <c r="G849" s="21">
        <v>11</v>
      </c>
      <c r="H849" s="21"/>
      <c r="I849" s="21"/>
      <c r="J849" s="22">
        <f>F849*(G849+ (G849= 0))*(H849+ (H849= 0))*(I849+ (I849= 0))</f>
        <v>132</v>
      </c>
      <c r="K849" s="13"/>
      <c r="L849" s="13"/>
      <c r="M849" s="13"/>
    </row>
    <row r="850" spans="1:13" x14ac:dyDescent="0.25">
      <c r="A850" s="13"/>
      <c r="B850" s="13"/>
      <c r="C850" s="13"/>
      <c r="D850" s="16"/>
      <c r="E850" s="13"/>
      <c r="F850" s="13"/>
      <c r="G850" s="13"/>
      <c r="H850" s="13"/>
      <c r="I850" s="13"/>
      <c r="J850" s="17" t="s">
        <v>649</v>
      </c>
      <c r="K850" s="10">
        <f>SUM(J849:J849)</f>
        <v>132</v>
      </c>
      <c r="L850" s="14"/>
      <c r="M850" s="10">
        <f>ROUND(L850*K850,2)</f>
        <v>0</v>
      </c>
    </row>
    <row r="851" spans="1:13" ht="3" customHeight="1" x14ac:dyDescent="0.25">
      <c r="A851" s="18"/>
      <c r="B851" s="18"/>
      <c r="C851" s="18"/>
      <c r="D851" s="19"/>
      <c r="E851" s="18"/>
      <c r="F851" s="18"/>
      <c r="G851" s="18"/>
      <c r="H851" s="18"/>
      <c r="I851" s="18"/>
      <c r="J851" s="18"/>
      <c r="K851" s="18"/>
      <c r="L851" s="18"/>
      <c r="M851" s="18"/>
    </row>
    <row r="852" spans="1:13" x14ac:dyDescent="0.25">
      <c r="A852" s="13"/>
      <c r="B852" s="13"/>
      <c r="C852" s="13"/>
      <c r="D852" s="16"/>
      <c r="E852" s="13"/>
      <c r="F852" s="13"/>
      <c r="G852" s="13"/>
      <c r="H852" s="13"/>
      <c r="I852" s="13"/>
      <c r="J852" s="17" t="s">
        <v>650</v>
      </c>
      <c r="K852" s="14">
        <v>1</v>
      </c>
      <c r="L852" s="10">
        <f>M815+M825+M833+M839+M845+M850</f>
        <v>0</v>
      </c>
      <c r="M852" s="10">
        <f>ROUND(L852*K852,2)</f>
        <v>0</v>
      </c>
    </row>
    <row r="853" spans="1:13" ht="3" customHeight="1" x14ac:dyDescent="0.25">
      <c r="A853" s="18"/>
      <c r="B853" s="18"/>
      <c r="C853" s="18"/>
      <c r="D853" s="19"/>
      <c r="E853" s="18"/>
      <c r="F853" s="18"/>
      <c r="G853" s="18"/>
      <c r="H853" s="18"/>
      <c r="I853" s="18"/>
      <c r="J853" s="18"/>
      <c r="K853" s="18"/>
      <c r="L853" s="18"/>
      <c r="M853" s="18"/>
    </row>
    <row r="854" spans="1:13" x14ac:dyDescent="0.25">
      <c r="A854" s="13"/>
      <c r="B854" s="13"/>
      <c r="C854" s="13"/>
      <c r="D854" s="16"/>
      <c r="E854" s="13"/>
      <c r="F854" s="13"/>
      <c r="G854" s="13"/>
      <c r="H854" s="13"/>
      <c r="I854" s="13"/>
      <c r="J854" s="17" t="s">
        <v>651</v>
      </c>
      <c r="K854" s="20">
        <v>1</v>
      </c>
      <c r="L854" s="10">
        <f>M690+M790+M804+M852</f>
        <v>0</v>
      </c>
      <c r="M854" s="10">
        <f>ROUND(L854*K854,2)</f>
        <v>0</v>
      </c>
    </row>
    <row r="855" spans="1:13" ht="3" customHeight="1" x14ac:dyDescent="0.25">
      <c r="A855" s="18"/>
      <c r="B855" s="18"/>
      <c r="C855" s="18"/>
      <c r="D855" s="19"/>
      <c r="E855" s="18"/>
      <c r="F855" s="18"/>
      <c r="G855" s="18"/>
      <c r="H855" s="18"/>
      <c r="I855" s="18"/>
      <c r="J855" s="18"/>
      <c r="K855" s="18"/>
      <c r="L855" s="18"/>
      <c r="M855" s="18"/>
    </row>
    <row r="856" spans="1:13" x14ac:dyDescent="0.25">
      <c r="A856" s="6" t="s">
        <v>652</v>
      </c>
      <c r="B856" s="6" t="s">
        <v>17</v>
      </c>
      <c r="C856" s="6" t="s">
        <v>18</v>
      </c>
      <c r="D856" s="7" t="s">
        <v>653</v>
      </c>
      <c r="E856" s="8"/>
      <c r="F856" s="8"/>
      <c r="G856" s="8"/>
      <c r="H856" s="8"/>
      <c r="I856" s="8"/>
      <c r="J856" s="8"/>
      <c r="K856" s="9">
        <f>K945</f>
        <v>1</v>
      </c>
      <c r="L856" s="10">
        <f>L945</f>
        <v>0</v>
      </c>
      <c r="M856" s="10">
        <f>M945</f>
        <v>0</v>
      </c>
    </row>
    <row r="857" spans="1:13" x14ac:dyDescent="0.25">
      <c r="A857" s="17" t="s">
        <v>654</v>
      </c>
      <c r="B857" s="11" t="s">
        <v>21</v>
      </c>
      <c r="C857" s="11" t="s">
        <v>132</v>
      </c>
      <c r="D857" s="12" t="s">
        <v>655</v>
      </c>
      <c r="E857" s="13"/>
      <c r="F857" s="13"/>
      <c r="G857" s="13"/>
      <c r="H857" s="13"/>
      <c r="I857" s="13"/>
      <c r="J857" s="13"/>
      <c r="K857" s="15">
        <f>K866</f>
        <v>1057.05</v>
      </c>
      <c r="L857" s="15">
        <f>L866</f>
        <v>0</v>
      </c>
      <c r="M857" s="15">
        <f>M866</f>
        <v>0</v>
      </c>
    </row>
    <row r="858" spans="1:13" ht="90" x14ac:dyDescent="0.25">
      <c r="A858" s="13"/>
      <c r="B858" s="13"/>
      <c r="C858" s="13"/>
      <c r="D858" s="16" t="s">
        <v>656</v>
      </c>
      <c r="E858" s="13"/>
      <c r="F858" s="13"/>
      <c r="G858" s="13"/>
      <c r="H858" s="13"/>
      <c r="I858" s="13"/>
      <c r="J858" s="13"/>
      <c r="K858" s="13"/>
      <c r="L858" s="13"/>
      <c r="M858" s="13"/>
    </row>
    <row r="859" spans="1:13" x14ac:dyDescent="0.25">
      <c r="A859" s="13"/>
      <c r="B859" s="13"/>
      <c r="C859" s="13"/>
      <c r="D859" s="16"/>
      <c r="E859" s="11" t="s">
        <v>123</v>
      </c>
      <c r="F859" s="13">
        <v>1</v>
      </c>
      <c r="G859" s="14">
        <v>90</v>
      </c>
      <c r="H859" s="14">
        <v>11</v>
      </c>
      <c r="I859" s="14">
        <v>0.3</v>
      </c>
      <c r="J859" s="15">
        <f>F859*(G859+ (G859= 0))*(H859+ (H859= 0))*(I859+ (I859= 0))</f>
        <v>297</v>
      </c>
      <c r="K859" s="13"/>
      <c r="L859" s="13"/>
      <c r="M859" s="13"/>
    </row>
    <row r="860" spans="1:13" x14ac:dyDescent="0.25">
      <c r="A860" s="13"/>
      <c r="B860" s="13"/>
      <c r="C860" s="13"/>
      <c r="D860" s="16"/>
      <c r="E860" s="11" t="s">
        <v>18</v>
      </c>
      <c r="F860" s="13">
        <v>1</v>
      </c>
      <c r="G860" s="14">
        <v>65</v>
      </c>
      <c r="H860" s="14">
        <v>7</v>
      </c>
      <c r="I860" s="14">
        <v>0.3</v>
      </c>
      <c r="J860" s="15">
        <f>F860*(G860+ (G860= 0))*(H860+ (H860= 0))*(I860+ (I860= 0))</f>
        <v>136.5</v>
      </c>
      <c r="K860" s="13"/>
      <c r="L860" s="13"/>
      <c r="M860" s="13"/>
    </row>
    <row r="861" spans="1:13" x14ac:dyDescent="0.25">
      <c r="A861" s="13"/>
      <c r="B861" s="13"/>
      <c r="C861" s="13"/>
      <c r="D861" s="16"/>
      <c r="E861" s="11" t="s">
        <v>127</v>
      </c>
      <c r="F861" s="13">
        <v>1</v>
      </c>
      <c r="G861" s="14">
        <v>30</v>
      </c>
      <c r="H861" s="14">
        <v>12</v>
      </c>
      <c r="I861" s="14">
        <v>0.3</v>
      </c>
      <c r="J861" s="15">
        <f>F861*(G861+ (G861= 0))*(H861+ (H861= 0))*(I861+ (I861= 0))</f>
        <v>108</v>
      </c>
      <c r="K861" s="13"/>
      <c r="L861" s="13"/>
      <c r="M861" s="13"/>
    </row>
    <row r="862" spans="1:13" x14ac:dyDescent="0.25">
      <c r="A862" s="13"/>
      <c r="B862" s="13"/>
      <c r="C862" s="13"/>
      <c r="D862" s="16"/>
      <c r="E862" s="11" t="s">
        <v>18</v>
      </c>
      <c r="F862" s="13">
        <v>1</v>
      </c>
      <c r="G862" s="14">
        <v>37</v>
      </c>
      <c r="H862" s="14">
        <v>15</v>
      </c>
      <c r="I862" s="14">
        <v>0.3</v>
      </c>
      <c r="J862" s="15">
        <f>F862*(G862+ (G862= 0))*(H862+ (H862= 0))*(I862+ (I862= 0))</f>
        <v>166.5</v>
      </c>
      <c r="K862" s="13"/>
      <c r="L862" s="13"/>
      <c r="M862" s="13"/>
    </row>
    <row r="863" spans="1:13" x14ac:dyDescent="0.25">
      <c r="A863" s="13"/>
      <c r="B863" s="13"/>
      <c r="C863" s="13"/>
      <c r="D863" s="16"/>
      <c r="E863" s="11" t="s">
        <v>124</v>
      </c>
      <c r="F863" s="13">
        <v>1</v>
      </c>
      <c r="G863" s="14">
        <v>70</v>
      </c>
      <c r="H863" s="14">
        <v>10</v>
      </c>
      <c r="I863" s="14">
        <v>0.3</v>
      </c>
      <c r="J863" s="15">
        <f>F863*(G863+ (G863= 0))*(H863+ (H863= 0))*(I863+ (I863= 0))</f>
        <v>210</v>
      </c>
      <c r="K863" s="13"/>
      <c r="L863" s="13"/>
      <c r="M863" s="13"/>
    </row>
    <row r="864" spans="1:13" x14ac:dyDescent="0.25">
      <c r="A864" s="13"/>
      <c r="B864" s="13"/>
      <c r="C864" s="13"/>
      <c r="D864" s="16"/>
      <c r="E864" s="11" t="s">
        <v>125</v>
      </c>
      <c r="F864" s="13">
        <v>1</v>
      </c>
      <c r="G864" s="14">
        <v>41</v>
      </c>
      <c r="H864" s="14">
        <v>3.5</v>
      </c>
      <c r="I864" s="14">
        <v>0.3</v>
      </c>
      <c r="J864" s="15">
        <f>F864*(G864+ (G864= 0))*(H864+ (H864= 0))*(I864+ (I864= 0))</f>
        <v>43.05</v>
      </c>
      <c r="K864" s="13"/>
      <c r="L864" s="13"/>
      <c r="M864" s="13"/>
    </row>
    <row r="865" spans="1:13" x14ac:dyDescent="0.25">
      <c r="A865" s="13"/>
      <c r="B865" s="13"/>
      <c r="C865" s="13"/>
      <c r="D865" s="16"/>
      <c r="E865" s="11" t="s">
        <v>657</v>
      </c>
      <c r="F865" s="13">
        <v>1</v>
      </c>
      <c r="G865" s="14">
        <v>96</v>
      </c>
      <c r="H865" s="14"/>
      <c r="I865" s="14"/>
      <c r="J865" s="15">
        <f>F865*(G865+ (G865= 0))*(H865+ (H865= 0))*(I865+ (I865= 0))</f>
        <v>96</v>
      </c>
      <c r="K865" s="13"/>
      <c r="L865" s="13"/>
      <c r="M865" s="13"/>
    </row>
    <row r="866" spans="1:13" x14ac:dyDescent="0.25">
      <c r="A866" s="13"/>
      <c r="B866" s="13"/>
      <c r="C866" s="13"/>
      <c r="D866" s="16"/>
      <c r="E866" s="13"/>
      <c r="F866" s="13"/>
      <c r="G866" s="13"/>
      <c r="H866" s="13"/>
      <c r="I866" s="13"/>
      <c r="J866" s="17" t="s">
        <v>658</v>
      </c>
      <c r="K866" s="10">
        <f>SUM(J859:J865)</f>
        <v>1057.05</v>
      </c>
      <c r="L866" s="14"/>
      <c r="M866" s="10">
        <f>ROUND(L866*K866,2)</f>
        <v>0</v>
      </c>
    </row>
    <row r="867" spans="1:13" ht="3" customHeight="1" x14ac:dyDescent="0.25">
      <c r="A867" s="18"/>
      <c r="B867" s="18"/>
      <c r="C867" s="18"/>
      <c r="D867" s="19"/>
      <c r="E867" s="18"/>
      <c r="F867" s="18"/>
      <c r="G867" s="18"/>
      <c r="H867" s="18"/>
      <c r="I867" s="18"/>
      <c r="J867" s="18"/>
      <c r="K867" s="18"/>
      <c r="L867" s="18"/>
      <c r="M867" s="18"/>
    </row>
    <row r="868" spans="1:13" x14ac:dyDescent="0.25">
      <c r="A868" s="17" t="s">
        <v>659</v>
      </c>
      <c r="B868" s="11" t="s">
        <v>21</v>
      </c>
      <c r="C868" s="11" t="s">
        <v>132</v>
      </c>
      <c r="D868" s="12" t="s">
        <v>660</v>
      </c>
      <c r="E868" s="13"/>
      <c r="F868" s="13"/>
      <c r="G868" s="13"/>
      <c r="H868" s="13"/>
      <c r="I868" s="13"/>
      <c r="J868" s="13"/>
      <c r="K868" s="15">
        <f>K881</f>
        <v>450.79</v>
      </c>
      <c r="L868" s="15">
        <f>L881</f>
        <v>0</v>
      </c>
      <c r="M868" s="15">
        <f>M881</f>
        <v>0</v>
      </c>
    </row>
    <row r="869" spans="1:13" ht="146.25" x14ac:dyDescent="0.25">
      <c r="A869" s="13"/>
      <c r="B869" s="13"/>
      <c r="C869" s="13"/>
      <c r="D869" s="16" t="s">
        <v>661</v>
      </c>
      <c r="E869" s="13"/>
      <c r="F869" s="13"/>
      <c r="G869" s="13"/>
      <c r="H869" s="13"/>
      <c r="I869" s="13"/>
      <c r="J869" s="13"/>
      <c r="K869" s="13"/>
      <c r="L869" s="13"/>
      <c r="M869" s="13"/>
    </row>
    <row r="870" spans="1:13" x14ac:dyDescent="0.25">
      <c r="A870" s="13"/>
      <c r="B870" s="13"/>
      <c r="C870" s="13"/>
      <c r="D870" s="16"/>
      <c r="E870" s="11" t="s">
        <v>662</v>
      </c>
      <c r="F870" s="13"/>
      <c r="G870" s="14"/>
      <c r="H870" s="14"/>
      <c r="I870" s="14"/>
      <c r="J870" s="15">
        <f>F870*(G870+ (G870= 0))*(H870+ (H870= 0))*(I870+ (I870= 0))</f>
        <v>0</v>
      </c>
      <c r="K870" s="13"/>
      <c r="L870" s="13"/>
      <c r="M870" s="13"/>
    </row>
    <row r="871" spans="1:13" x14ac:dyDescent="0.25">
      <c r="A871" s="13"/>
      <c r="B871" s="13"/>
      <c r="C871" s="13"/>
      <c r="D871" s="16"/>
      <c r="E871" s="11" t="s">
        <v>663</v>
      </c>
      <c r="F871" s="13">
        <v>1</v>
      </c>
      <c r="G871" s="14">
        <v>300</v>
      </c>
      <c r="H871" s="14"/>
      <c r="I871" s="14">
        <v>0.1</v>
      </c>
      <c r="J871" s="15">
        <f>F871*(G871+ (G871= 0))*(H871+ (H871= 0))*(I871+ (I871= 0))</f>
        <v>30</v>
      </c>
      <c r="K871" s="13"/>
      <c r="L871" s="13"/>
      <c r="M871" s="13"/>
    </row>
    <row r="872" spans="1:13" x14ac:dyDescent="0.25">
      <c r="A872" s="13"/>
      <c r="B872" s="13"/>
      <c r="C872" s="13"/>
      <c r="D872" s="16"/>
      <c r="E872" s="11" t="s">
        <v>664</v>
      </c>
      <c r="F872" s="13">
        <v>1</v>
      </c>
      <c r="G872" s="14">
        <v>86.6</v>
      </c>
      <c r="H872" s="14">
        <v>1.5</v>
      </c>
      <c r="I872" s="14">
        <v>0.1</v>
      </c>
      <c r="J872" s="15">
        <f>F872*(G872+ (G872= 0))*(H872+ (H872= 0))*(I872+ (I872= 0))</f>
        <v>12.99</v>
      </c>
      <c r="K872" s="13"/>
      <c r="L872" s="13"/>
      <c r="M872" s="13"/>
    </row>
    <row r="873" spans="1:13" x14ac:dyDescent="0.25">
      <c r="A873" s="13"/>
      <c r="B873" s="13"/>
      <c r="C873" s="13"/>
      <c r="D873" s="16"/>
      <c r="E873" s="11" t="s">
        <v>665</v>
      </c>
      <c r="F873" s="13">
        <v>1</v>
      </c>
      <c r="G873" s="14">
        <v>401</v>
      </c>
      <c r="H873" s="14"/>
      <c r="I873" s="14">
        <v>0.1</v>
      </c>
      <c r="J873" s="15">
        <f>F873*(G873+ (G873= 0))*(H873+ (H873= 0))*(I873+ (I873= 0))</f>
        <v>40.1</v>
      </c>
      <c r="K873" s="13"/>
      <c r="L873" s="13"/>
      <c r="M873" s="13"/>
    </row>
    <row r="874" spans="1:13" x14ac:dyDescent="0.25">
      <c r="A874" s="13"/>
      <c r="B874" s="13"/>
      <c r="C874" s="13"/>
      <c r="D874" s="16"/>
      <c r="E874" s="11" t="s">
        <v>666</v>
      </c>
      <c r="F874" s="13">
        <v>1</v>
      </c>
      <c r="G874" s="14">
        <v>266</v>
      </c>
      <c r="H874" s="14"/>
      <c r="I874" s="14">
        <v>0.1</v>
      </c>
      <c r="J874" s="15">
        <f>F874*(G874+ (G874= 0))*(H874+ (H874= 0))*(I874+ (I874= 0))</f>
        <v>26.6</v>
      </c>
      <c r="K874" s="13"/>
      <c r="L874" s="13"/>
      <c r="M874" s="13"/>
    </row>
    <row r="875" spans="1:13" x14ac:dyDescent="0.25">
      <c r="A875" s="13"/>
      <c r="B875" s="13"/>
      <c r="C875" s="13"/>
      <c r="D875" s="16"/>
      <c r="E875" s="11" t="s">
        <v>667</v>
      </c>
      <c r="F875" s="13">
        <v>2</v>
      </c>
      <c r="G875" s="14">
        <v>37</v>
      </c>
      <c r="H875" s="14">
        <v>2</v>
      </c>
      <c r="I875" s="14">
        <v>0.1</v>
      </c>
      <c r="J875" s="15">
        <f>F875*(G875+ (G875= 0))*(H875+ (H875= 0))*(I875+ (I875= 0))</f>
        <v>14.8</v>
      </c>
      <c r="K875" s="13"/>
      <c r="L875" s="13"/>
      <c r="M875" s="13"/>
    </row>
    <row r="876" spans="1:13" x14ac:dyDescent="0.25">
      <c r="A876" s="13"/>
      <c r="B876" s="13"/>
      <c r="C876" s="13"/>
      <c r="D876" s="16"/>
      <c r="E876" s="11" t="s">
        <v>668</v>
      </c>
      <c r="F876" s="13">
        <v>1</v>
      </c>
      <c r="G876" s="14">
        <v>1070</v>
      </c>
      <c r="H876" s="14"/>
      <c r="I876" s="14">
        <v>0.2</v>
      </c>
      <c r="J876" s="15">
        <f>F876*(G876+ (G876= 0))*(H876+ (H876= 0))*(I876+ (I876= 0))</f>
        <v>214</v>
      </c>
      <c r="K876" s="13"/>
      <c r="L876" s="13"/>
      <c r="M876" s="13"/>
    </row>
    <row r="877" spans="1:13" x14ac:dyDescent="0.25">
      <c r="A877" s="13"/>
      <c r="B877" s="13"/>
      <c r="C877" s="13"/>
      <c r="D877" s="16"/>
      <c r="E877" s="11" t="s">
        <v>669</v>
      </c>
      <c r="F877" s="13"/>
      <c r="G877" s="14"/>
      <c r="H877" s="14"/>
      <c r="I877" s="14"/>
      <c r="J877" s="15">
        <f>F877*(G877+ (G877= 0))*(H877+ (H877= 0))*(I877+ (I877= 0))</f>
        <v>0</v>
      </c>
      <c r="K877" s="13"/>
      <c r="L877" s="13"/>
      <c r="M877" s="13"/>
    </row>
    <row r="878" spans="1:13" x14ac:dyDescent="0.25">
      <c r="A878" s="13"/>
      <c r="B878" s="13"/>
      <c r="C878" s="13"/>
      <c r="D878" s="16"/>
      <c r="E878" s="11" t="s">
        <v>670</v>
      </c>
      <c r="F878" s="13">
        <v>1</v>
      </c>
      <c r="G878" s="14">
        <v>275</v>
      </c>
      <c r="H878" s="14"/>
      <c r="I878" s="14">
        <v>0.2</v>
      </c>
      <c r="J878" s="15">
        <f>F878*(G878+ (G878= 0))*(H878+ (H878= 0))*(I878+ (I878= 0))</f>
        <v>55</v>
      </c>
      <c r="K878" s="13"/>
      <c r="L878" s="13"/>
      <c r="M878" s="13"/>
    </row>
    <row r="879" spans="1:13" x14ac:dyDescent="0.25">
      <c r="A879" s="13"/>
      <c r="B879" s="13"/>
      <c r="C879" s="13"/>
      <c r="D879" s="16"/>
      <c r="E879" s="11" t="s">
        <v>671</v>
      </c>
      <c r="F879" s="13">
        <v>1</v>
      </c>
      <c r="G879" s="14">
        <v>37</v>
      </c>
      <c r="H879" s="14">
        <v>4.5</v>
      </c>
      <c r="I879" s="14">
        <v>0.2</v>
      </c>
      <c r="J879" s="15">
        <f>F879*(G879+ (G879= 0))*(H879+ (H879= 0))*(I879+ (I879= 0))</f>
        <v>33.299999999999997</v>
      </c>
      <c r="K879" s="13"/>
      <c r="L879" s="13"/>
      <c r="M879" s="13"/>
    </row>
    <row r="880" spans="1:13" x14ac:dyDescent="0.25">
      <c r="A880" s="13"/>
      <c r="B880" s="13"/>
      <c r="C880" s="13"/>
      <c r="D880" s="16"/>
      <c r="E880" s="11" t="s">
        <v>672</v>
      </c>
      <c r="F880" s="13">
        <v>1</v>
      </c>
      <c r="G880" s="14">
        <v>24</v>
      </c>
      <c r="H880" s="14"/>
      <c r="I880" s="14"/>
      <c r="J880" s="15">
        <f>F880*(G880+ (G880= 0))*(H880+ (H880= 0))*(I880+ (I880= 0))</f>
        <v>24</v>
      </c>
      <c r="K880" s="13"/>
      <c r="L880" s="13"/>
      <c r="M880" s="13"/>
    </row>
    <row r="881" spans="1:13" x14ac:dyDescent="0.25">
      <c r="A881" s="13"/>
      <c r="B881" s="13"/>
      <c r="C881" s="13"/>
      <c r="D881" s="16"/>
      <c r="E881" s="13"/>
      <c r="F881" s="13"/>
      <c r="G881" s="13"/>
      <c r="H881" s="13"/>
      <c r="I881" s="13"/>
      <c r="J881" s="17" t="s">
        <v>673</v>
      </c>
      <c r="K881" s="10">
        <f>SUM(J870:J880)</f>
        <v>450.79</v>
      </c>
      <c r="L881" s="14"/>
      <c r="M881" s="10">
        <f>ROUND(L881*K881,2)</f>
        <v>0</v>
      </c>
    </row>
    <row r="882" spans="1:13" ht="3" customHeight="1" x14ac:dyDescent="0.25">
      <c r="A882" s="18"/>
      <c r="B882" s="18"/>
      <c r="C882" s="18"/>
      <c r="D882" s="19"/>
      <c r="E882" s="18"/>
      <c r="F882" s="18"/>
      <c r="G882" s="18"/>
      <c r="H882" s="18"/>
      <c r="I882" s="18"/>
      <c r="J882" s="18"/>
      <c r="K882" s="18"/>
      <c r="L882" s="18"/>
      <c r="M882" s="18"/>
    </row>
    <row r="883" spans="1:13" x14ac:dyDescent="0.25">
      <c r="A883" s="17" t="s">
        <v>674</v>
      </c>
      <c r="B883" s="11" t="s">
        <v>21</v>
      </c>
      <c r="C883" s="11" t="s">
        <v>91</v>
      </c>
      <c r="D883" s="12" t="s">
        <v>675</v>
      </c>
      <c r="E883" s="13"/>
      <c r="F883" s="13"/>
      <c r="G883" s="13"/>
      <c r="H883" s="13"/>
      <c r="I883" s="13"/>
      <c r="J883" s="13"/>
      <c r="K883" s="15">
        <f>K892</f>
        <v>1386.7</v>
      </c>
      <c r="L883" s="15">
        <f>L892</f>
        <v>0</v>
      </c>
      <c r="M883" s="15">
        <f>M892</f>
        <v>0</v>
      </c>
    </row>
    <row r="884" spans="1:13" ht="213.75" x14ac:dyDescent="0.25">
      <c r="A884" s="13"/>
      <c r="B884" s="13"/>
      <c r="C884" s="13"/>
      <c r="D884" s="16" t="s">
        <v>676</v>
      </c>
      <c r="E884" s="13"/>
      <c r="F884" s="13"/>
      <c r="G884" s="13"/>
      <c r="H884" s="13"/>
      <c r="I884" s="13"/>
      <c r="J884" s="13"/>
      <c r="K884" s="13"/>
      <c r="L884" s="13"/>
      <c r="M884" s="13"/>
    </row>
    <row r="885" spans="1:13" x14ac:dyDescent="0.25">
      <c r="A885" s="13"/>
      <c r="B885" s="13"/>
      <c r="C885" s="13"/>
      <c r="D885" s="16"/>
      <c r="E885" s="11" t="s">
        <v>663</v>
      </c>
      <c r="F885" s="13">
        <v>1</v>
      </c>
      <c r="G885" s="14">
        <v>300</v>
      </c>
      <c r="H885" s="14"/>
      <c r="I885" s="14"/>
      <c r="J885" s="15">
        <f>F885*(G885+ (G885= 0))*(H885+ (H885= 0))*(I885+ (I885= 0))</f>
        <v>300</v>
      </c>
      <c r="K885" s="13"/>
      <c r="L885" s="13"/>
      <c r="M885" s="13"/>
    </row>
    <row r="886" spans="1:13" x14ac:dyDescent="0.25">
      <c r="A886" s="13"/>
      <c r="B886" s="13"/>
      <c r="C886" s="13"/>
      <c r="D886" s="16"/>
      <c r="E886" s="11" t="s">
        <v>664</v>
      </c>
      <c r="F886" s="13">
        <v>1</v>
      </c>
      <c r="G886" s="14">
        <v>86.6</v>
      </c>
      <c r="H886" s="14">
        <v>1.5</v>
      </c>
      <c r="I886" s="14"/>
      <c r="J886" s="15">
        <f>F886*(G886+ (G886= 0))*(H886+ (H886= 0))*(I886+ (I886= 0))</f>
        <v>129.9</v>
      </c>
      <c r="K886" s="13"/>
      <c r="L886" s="13"/>
      <c r="M886" s="13"/>
    </row>
    <row r="887" spans="1:13" x14ac:dyDescent="0.25">
      <c r="A887" s="13"/>
      <c r="B887" s="13"/>
      <c r="C887" s="13"/>
      <c r="D887" s="16"/>
      <c r="E887" s="11" t="s">
        <v>665</v>
      </c>
      <c r="F887" s="13">
        <v>1</v>
      </c>
      <c r="G887" s="14">
        <v>401</v>
      </c>
      <c r="H887" s="14"/>
      <c r="I887" s="14"/>
      <c r="J887" s="15">
        <f>F887*(G887+ (G887= 0))*(H887+ (H887= 0))*(I887+ (I887= 0))</f>
        <v>401</v>
      </c>
      <c r="K887" s="13"/>
      <c r="L887" s="13"/>
      <c r="M887" s="13"/>
    </row>
    <row r="888" spans="1:13" x14ac:dyDescent="0.25">
      <c r="A888" s="13"/>
      <c r="B888" s="13"/>
      <c r="C888" s="13"/>
      <c r="D888" s="16"/>
      <c r="E888" s="11" t="s">
        <v>666</v>
      </c>
      <c r="F888" s="13">
        <v>1</v>
      </c>
      <c r="G888" s="14">
        <v>266</v>
      </c>
      <c r="H888" s="14"/>
      <c r="I888" s="14"/>
      <c r="J888" s="15">
        <f>F888*(G888+ (G888= 0))*(H888+ (H888= 0))*(I888+ (I888= 0))</f>
        <v>266</v>
      </c>
      <c r="K888" s="13"/>
      <c r="L888" s="13"/>
      <c r="M888" s="13"/>
    </row>
    <row r="889" spans="1:13" x14ac:dyDescent="0.25">
      <c r="A889" s="13"/>
      <c r="B889" s="13"/>
      <c r="C889" s="13"/>
      <c r="D889" s="16"/>
      <c r="E889" s="11" t="s">
        <v>669</v>
      </c>
      <c r="F889" s="13"/>
      <c r="G889" s="14"/>
      <c r="H889" s="14"/>
      <c r="I889" s="14"/>
      <c r="J889" s="15">
        <f>F889*(G889+ (G889= 0))*(H889+ (H889= 0))*(I889+ (I889= 0))</f>
        <v>0</v>
      </c>
      <c r="K889" s="13"/>
      <c r="L889" s="13"/>
      <c r="M889" s="13"/>
    </row>
    <row r="890" spans="1:13" x14ac:dyDescent="0.25">
      <c r="A890" s="13"/>
      <c r="B890" s="13"/>
      <c r="C890" s="13"/>
      <c r="D890" s="16"/>
      <c r="E890" s="11" t="s">
        <v>670</v>
      </c>
      <c r="F890" s="13">
        <v>1</v>
      </c>
      <c r="G890" s="14">
        <v>275</v>
      </c>
      <c r="H890" s="14"/>
      <c r="I890" s="14"/>
      <c r="J890" s="15">
        <f>F890*(G890+ (G890= 0))*(H890+ (H890= 0))*(I890+ (I890= 0))</f>
        <v>275</v>
      </c>
      <c r="K890" s="13"/>
      <c r="L890" s="13"/>
      <c r="M890" s="13"/>
    </row>
    <row r="891" spans="1:13" x14ac:dyDescent="0.25">
      <c r="A891" s="13"/>
      <c r="B891" s="13"/>
      <c r="C891" s="13"/>
      <c r="D891" s="16"/>
      <c r="E891" s="11" t="s">
        <v>667</v>
      </c>
      <c r="F891" s="13">
        <v>2</v>
      </c>
      <c r="G891" s="14">
        <v>37</v>
      </c>
      <c r="H891" s="14">
        <v>2</v>
      </c>
      <c r="I891" s="14">
        <v>0.1</v>
      </c>
      <c r="J891" s="15">
        <f>F891*(G891+ (G891= 0))*(H891+ (H891= 0))*(I891+ (I891= 0))</f>
        <v>14.8</v>
      </c>
      <c r="K891" s="13"/>
      <c r="L891" s="13"/>
      <c r="M891" s="13"/>
    </row>
    <row r="892" spans="1:13" x14ac:dyDescent="0.25">
      <c r="A892" s="13"/>
      <c r="B892" s="13"/>
      <c r="C892" s="13"/>
      <c r="D892" s="16"/>
      <c r="E892" s="13"/>
      <c r="F892" s="13"/>
      <c r="G892" s="13"/>
      <c r="H892" s="13"/>
      <c r="I892" s="13"/>
      <c r="J892" s="17" t="s">
        <v>677</v>
      </c>
      <c r="K892" s="10">
        <f>SUM(J885:J891)</f>
        <v>1386.7</v>
      </c>
      <c r="L892" s="14"/>
      <c r="M892" s="10">
        <f>ROUND(L892*K892,2)</f>
        <v>0</v>
      </c>
    </row>
    <row r="893" spans="1:13" ht="3" customHeight="1" x14ac:dyDescent="0.25">
      <c r="A893" s="18"/>
      <c r="B893" s="18"/>
      <c r="C893" s="18"/>
      <c r="D893" s="19"/>
      <c r="E893" s="18"/>
      <c r="F893" s="18"/>
      <c r="G893" s="18"/>
      <c r="H893" s="18"/>
      <c r="I893" s="18"/>
      <c r="J893" s="18"/>
      <c r="K893" s="18"/>
      <c r="L893" s="18"/>
      <c r="M893" s="18"/>
    </row>
    <row r="894" spans="1:13" ht="22.5" x14ac:dyDescent="0.25">
      <c r="A894" s="17" t="s">
        <v>678</v>
      </c>
      <c r="B894" s="11" t="s">
        <v>21</v>
      </c>
      <c r="C894" s="11" t="s">
        <v>113</v>
      </c>
      <c r="D894" s="12" t="s">
        <v>679</v>
      </c>
      <c r="E894" s="13"/>
      <c r="F894" s="13"/>
      <c r="G894" s="13"/>
      <c r="H894" s="13"/>
      <c r="I894" s="13"/>
      <c r="J894" s="13"/>
      <c r="K894" s="15">
        <f>K901</f>
        <v>444</v>
      </c>
      <c r="L894" s="15">
        <f>L901</f>
        <v>0</v>
      </c>
      <c r="M894" s="15">
        <f>M901</f>
        <v>0</v>
      </c>
    </row>
    <row r="895" spans="1:13" ht="123.75" x14ac:dyDescent="0.25">
      <c r="A895" s="13"/>
      <c r="B895" s="13"/>
      <c r="C895" s="13"/>
      <c r="D895" s="16" t="s">
        <v>680</v>
      </c>
      <c r="E895" s="13"/>
      <c r="F895" s="13"/>
      <c r="G895" s="13"/>
      <c r="H895" s="13"/>
      <c r="I895" s="13"/>
      <c r="J895" s="13"/>
      <c r="K895" s="13"/>
      <c r="L895" s="13"/>
      <c r="M895" s="13"/>
    </row>
    <row r="896" spans="1:13" x14ac:dyDescent="0.25">
      <c r="A896" s="13"/>
      <c r="B896" s="13"/>
      <c r="C896" s="13"/>
      <c r="D896" s="16"/>
      <c r="E896" s="11" t="s">
        <v>663</v>
      </c>
      <c r="F896" s="13">
        <v>1</v>
      </c>
      <c r="G896" s="14">
        <v>141</v>
      </c>
      <c r="H896" s="14"/>
      <c r="I896" s="14"/>
      <c r="J896" s="15">
        <f>F896*(G896+ (G896= 0))*(H896+ (H896= 0))*(I896+ (I896= 0))</f>
        <v>141</v>
      </c>
      <c r="K896" s="13"/>
      <c r="L896" s="13"/>
      <c r="M896" s="13"/>
    </row>
    <row r="897" spans="1:13" x14ac:dyDescent="0.25">
      <c r="A897" s="13"/>
      <c r="B897" s="13"/>
      <c r="C897" s="13"/>
      <c r="D897" s="16"/>
      <c r="E897" s="11" t="s">
        <v>681</v>
      </c>
      <c r="F897" s="13">
        <v>1</v>
      </c>
      <c r="G897" s="14">
        <v>95</v>
      </c>
      <c r="H897" s="14"/>
      <c r="I897" s="14"/>
      <c r="J897" s="15">
        <f>F897*(G897+ (G897= 0))*(H897+ (H897= 0))*(I897+ (I897= 0))</f>
        <v>95</v>
      </c>
      <c r="K897" s="13"/>
      <c r="L897" s="13"/>
      <c r="M897" s="13"/>
    </row>
    <row r="898" spans="1:13" x14ac:dyDescent="0.25">
      <c r="A898" s="13"/>
      <c r="B898" s="13"/>
      <c r="C898" s="13"/>
      <c r="D898" s="16"/>
      <c r="E898" s="11" t="s">
        <v>18</v>
      </c>
      <c r="F898" s="13">
        <v>2</v>
      </c>
      <c r="G898" s="14">
        <v>37</v>
      </c>
      <c r="H898" s="14"/>
      <c r="I898" s="14"/>
      <c r="J898" s="15">
        <f>F898*(G898+ (G898= 0))*(H898+ (H898= 0))*(I898+ (I898= 0))</f>
        <v>74</v>
      </c>
      <c r="K898" s="13"/>
      <c r="L898" s="13"/>
      <c r="M898" s="13"/>
    </row>
    <row r="899" spans="1:13" x14ac:dyDescent="0.25">
      <c r="A899" s="13"/>
      <c r="B899" s="13"/>
      <c r="C899" s="13"/>
      <c r="D899" s="16"/>
      <c r="E899" s="11" t="s">
        <v>682</v>
      </c>
      <c r="F899" s="13">
        <v>1</v>
      </c>
      <c r="G899" s="14">
        <v>110</v>
      </c>
      <c r="H899" s="14"/>
      <c r="I899" s="14"/>
      <c r="J899" s="15">
        <f>F899*(G899+ (G899= 0))*(H899+ (H899= 0))*(I899+ (I899= 0))</f>
        <v>110</v>
      </c>
      <c r="K899" s="13"/>
      <c r="L899" s="13"/>
      <c r="M899" s="13"/>
    </row>
    <row r="900" spans="1:13" x14ac:dyDescent="0.25">
      <c r="A900" s="13"/>
      <c r="B900" s="13"/>
      <c r="C900" s="13"/>
      <c r="D900" s="16"/>
      <c r="E900" s="11" t="s">
        <v>683</v>
      </c>
      <c r="F900" s="13">
        <v>1</v>
      </c>
      <c r="G900" s="14">
        <v>24</v>
      </c>
      <c r="H900" s="14"/>
      <c r="I900" s="14"/>
      <c r="J900" s="15">
        <f>F900*(G900+ (G900= 0))*(H900+ (H900= 0))*(I900+ (I900= 0))</f>
        <v>24</v>
      </c>
      <c r="K900" s="13"/>
      <c r="L900" s="13"/>
      <c r="M900" s="13"/>
    </row>
    <row r="901" spans="1:13" x14ac:dyDescent="0.25">
      <c r="A901" s="13"/>
      <c r="B901" s="13"/>
      <c r="C901" s="13"/>
      <c r="D901" s="16"/>
      <c r="E901" s="13"/>
      <c r="F901" s="13"/>
      <c r="G901" s="13"/>
      <c r="H901" s="13"/>
      <c r="I901" s="13"/>
      <c r="J901" s="17" t="s">
        <v>684</v>
      </c>
      <c r="K901" s="10">
        <f>SUM(J896:J900)</f>
        <v>444</v>
      </c>
      <c r="L901" s="14"/>
      <c r="M901" s="10">
        <f>ROUND(L901*K901,2)</f>
        <v>0</v>
      </c>
    </row>
    <row r="902" spans="1:13" ht="3" customHeight="1" x14ac:dyDescent="0.25">
      <c r="A902" s="18"/>
      <c r="B902" s="18"/>
      <c r="C902" s="18"/>
      <c r="D902" s="19"/>
      <c r="E902" s="18"/>
      <c r="F902" s="18"/>
      <c r="G902" s="18"/>
      <c r="H902" s="18"/>
      <c r="I902" s="18"/>
      <c r="J902" s="18"/>
      <c r="K902" s="18"/>
      <c r="L902" s="18"/>
      <c r="M902" s="18"/>
    </row>
    <row r="903" spans="1:13" x14ac:dyDescent="0.25">
      <c r="A903" s="17" t="s">
        <v>685</v>
      </c>
      <c r="B903" s="11" t="s">
        <v>21</v>
      </c>
      <c r="C903" s="11" t="s">
        <v>113</v>
      </c>
      <c r="D903" s="12" t="s">
        <v>686</v>
      </c>
      <c r="E903" s="13"/>
      <c r="F903" s="13"/>
      <c r="G903" s="13"/>
      <c r="H903" s="13"/>
      <c r="I903" s="13"/>
      <c r="J903" s="13"/>
      <c r="K903" s="15">
        <f>K907</f>
        <v>80</v>
      </c>
      <c r="L903" s="15">
        <f>L907</f>
        <v>0</v>
      </c>
      <c r="M903" s="15">
        <f>M907</f>
        <v>0</v>
      </c>
    </row>
    <row r="904" spans="1:13" ht="123.75" x14ac:dyDescent="0.25">
      <c r="A904" s="13"/>
      <c r="B904" s="13"/>
      <c r="C904" s="13"/>
      <c r="D904" s="16" t="s">
        <v>687</v>
      </c>
      <c r="E904" s="13"/>
      <c r="F904" s="13"/>
      <c r="G904" s="13"/>
      <c r="H904" s="13"/>
      <c r="I904" s="13"/>
      <c r="J904" s="13"/>
      <c r="K904" s="13"/>
      <c r="L904" s="13"/>
      <c r="M904" s="13"/>
    </row>
    <row r="905" spans="1:13" x14ac:dyDescent="0.25">
      <c r="A905" s="13"/>
      <c r="B905" s="13"/>
      <c r="C905" s="13"/>
      <c r="D905" s="16"/>
      <c r="E905" s="11" t="s">
        <v>688</v>
      </c>
      <c r="F905" s="13">
        <v>1</v>
      </c>
      <c r="G905" s="14">
        <v>75</v>
      </c>
      <c r="H905" s="14"/>
      <c r="I905" s="14"/>
      <c r="J905" s="15">
        <f>F905*(G905+ (G905= 0))*(H905+ (H905= 0))*(I905+ (I905= 0))</f>
        <v>75</v>
      </c>
      <c r="K905" s="13"/>
      <c r="L905" s="13"/>
      <c r="M905" s="13"/>
    </row>
    <row r="906" spans="1:13" x14ac:dyDescent="0.25">
      <c r="A906" s="13"/>
      <c r="B906" s="13"/>
      <c r="C906" s="13"/>
      <c r="D906" s="16"/>
      <c r="E906" s="11" t="s">
        <v>683</v>
      </c>
      <c r="F906" s="13">
        <v>1</v>
      </c>
      <c r="G906" s="14">
        <v>5</v>
      </c>
      <c r="H906" s="14"/>
      <c r="I906" s="14"/>
      <c r="J906" s="15">
        <f>F906*(G906+ (G906= 0))*(H906+ (H906= 0))*(I906+ (I906= 0))</f>
        <v>5</v>
      </c>
      <c r="K906" s="13"/>
      <c r="L906" s="13"/>
      <c r="M906" s="13"/>
    </row>
    <row r="907" spans="1:13" x14ac:dyDescent="0.25">
      <c r="A907" s="13"/>
      <c r="B907" s="13"/>
      <c r="C907" s="13"/>
      <c r="D907" s="16"/>
      <c r="E907" s="13"/>
      <c r="F907" s="13"/>
      <c r="G907" s="13"/>
      <c r="H907" s="13"/>
      <c r="I907" s="13"/>
      <c r="J907" s="17" t="s">
        <v>689</v>
      </c>
      <c r="K907" s="10">
        <f>SUM(J905:J906)</f>
        <v>80</v>
      </c>
      <c r="L907" s="14"/>
      <c r="M907" s="10">
        <f>ROUND(L907*K907,2)</f>
        <v>0</v>
      </c>
    </row>
    <row r="908" spans="1:13" ht="3" customHeight="1" x14ac:dyDescent="0.25">
      <c r="A908" s="18"/>
      <c r="B908" s="18"/>
      <c r="C908" s="18"/>
      <c r="D908" s="19"/>
      <c r="E908" s="18"/>
      <c r="F908" s="18"/>
      <c r="G908" s="18"/>
      <c r="H908" s="18"/>
      <c r="I908" s="18"/>
      <c r="J908" s="18"/>
      <c r="K908" s="18"/>
      <c r="L908" s="18"/>
      <c r="M908" s="18"/>
    </row>
    <row r="909" spans="1:13" x14ac:dyDescent="0.25">
      <c r="A909" s="17" t="s">
        <v>690</v>
      </c>
      <c r="B909" s="11" t="s">
        <v>21</v>
      </c>
      <c r="C909" s="11" t="s">
        <v>113</v>
      </c>
      <c r="D909" s="12" t="s">
        <v>691</v>
      </c>
      <c r="E909" s="13"/>
      <c r="F909" s="13"/>
      <c r="G909" s="13"/>
      <c r="H909" s="13"/>
      <c r="I909" s="13"/>
      <c r="J909" s="13"/>
      <c r="K909" s="15">
        <f>K914</f>
        <v>247</v>
      </c>
      <c r="L909" s="15">
        <f>L914</f>
        <v>0</v>
      </c>
      <c r="M909" s="15">
        <f>M914</f>
        <v>0</v>
      </c>
    </row>
    <row r="910" spans="1:13" ht="123.75" x14ac:dyDescent="0.25">
      <c r="A910" s="13"/>
      <c r="B910" s="13"/>
      <c r="C910" s="13"/>
      <c r="D910" s="16" t="s">
        <v>692</v>
      </c>
      <c r="E910" s="13"/>
      <c r="F910" s="13"/>
      <c r="G910" s="13"/>
      <c r="H910" s="13"/>
      <c r="I910" s="13"/>
      <c r="J910" s="13"/>
      <c r="K910" s="13"/>
      <c r="L910" s="13"/>
      <c r="M910" s="13"/>
    </row>
    <row r="911" spans="1:13" x14ac:dyDescent="0.25">
      <c r="A911" s="13"/>
      <c r="B911" s="13"/>
      <c r="C911" s="13"/>
      <c r="D911" s="16"/>
      <c r="E911" s="11" t="s">
        <v>693</v>
      </c>
      <c r="F911" s="13">
        <v>1</v>
      </c>
      <c r="G911" s="14">
        <v>165</v>
      </c>
      <c r="H911" s="14"/>
      <c r="I911" s="14"/>
      <c r="J911" s="15">
        <f>F911*(G911+ (G911= 0))*(H911+ (H911= 0))*(I911+ (I911= 0))</f>
        <v>165</v>
      </c>
      <c r="K911" s="13"/>
      <c r="L911" s="13"/>
      <c r="M911" s="13"/>
    </row>
    <row r="912" spans="1:13" x14ac:dyDescent="0.25">
      <c r="A912" s="13"/>
      <c r="B912" s="13"/>
      <c r="C912" s="13"/>
      <c r="D912" s="16"/>
      <c r="E912" s="11" t="s">
        <v>694</v>
      </c>
      <c r="F912" s="13">
        <v>1</v>
      </c>
      <c r="G912" s="14">
        <v>67</v>
      </c>
      <c r="H912" s="14"/>
      <c r="I912" s="14"/>
      <c r="J912" s="15">
        <f>F912*(G912+ (G912= 0))*(H912+ (H912= 0))*(I912+ (I912= 0))</f>
        <v>67</v>
      </c>
      <c r="K912" s="13"/>
      <c r="L912" s="13"/>
      <c r="M912" s="13"/>
    </row>
    <row r="913" spans="1:13" x14ac:dyDescent="0.25">
      <c r="A913" s="13"/>
      <c r="B913" s="13"/>
      <c r="C913" s="13"/>
      <c r="D913" s="16"/>
      <c r="E913" s="11" t="s">
        <v>683</v>
      </c>
      <c r="F913" s="13">
        <v>1</v>
      </c>
      <c r="G913" s="14">
        <v>15</v>
      </c>
      <c r="H913" s="14"/>
      <c r="I913" s="14"/>
      <c r="J913" s="15">
        <f>F913*(G913+ (G913= 0))*(H913+ (H913= 0))*(I913+ (I913= 0))</f>
        <v>15</v>
      </c>
      <c r="K913" s="13"/>
      <c r="L913" s="13"/>
      <c r="M913" s="13"/>
    </row>
    <row r="914" spans="1:13" x14ac:dyDescent="0.25">
      <c r="A914" s="13"/>
      <c r="B914" s="13"/>
      <c r="C914" s="13"/>
      <c r="D914" s="16"/>
      <c r="E914" s="13"/>
      <c r="F914" s="13"/>
      <c r="G914" s="13"/>
      <c r="H914" s="13"/>
      <c r="I914" s="13"/>
      <c r="J914" s="17" t="s">
        <v>695</v>
      </c>
      <c r="K914" s="10">
        <f>SUM(J911:J913)</f>
        <v>247</v>
      </c>
      <c r="L914" s="14"/>
      <c r="M914" s="10">
        <f>ROUND(L914*K914,2)</f>
        <v>0</v>
      </c>
    </row>
    <row r="915" spans="1:13" ht="3" customHeight="1" x14ac:dyDescent="0.25">
      <c r="A915" s="18"/>
      <c r="B915" s="18"/>
      <c r="C915" s="18"/>
      <c r="D915" s="19"/>
      <c r="E915" s="18"/>
      <c r="F915" s="18"/>
      <c r="G915" s="18"/>
      <c r="H915" s="18"/>
      <c r="I915" s="18"/>
      <c r="J915" s="18"/>
      <c r="K915" s="18"/>
      <c r="L915" s="18"/>
      <c r="M915" s="18"/>
    </row>
    <row r="916" spans="1:13" x14ac:dyDescent="0.25">
      <c r="A916" s="17" t="s">
        <v>696</v>
      </c>
      <c r="B916" s="11" t="s">
        <v>21</v>
      </c>
      <c r="C916" s="11" t="s">
        <v>85</v>
      </c>
      <c r="D916" s="12" t="s">
        <v>697</v>
      </c>
      <c r="E916" s="13"/>
      <c r="F916" s="13"/>
      <c r="G916" s="13"/>
      <c r="H916" s="13"/>
      <c r="I916" s="13"/>
      <c r="J916" s="13"/>
      <c r="K916" s="15">
        <f>K921</f>
        <v>40</v>
      </c>
      <c r="L916" s="15">
        <f>L921</f>
        <v>0</v>
      </c>
      <c r="M916" s="15">
        <f>M921</f>
        <v>0</v>
      </c>
    </row>
    <row r="917" spans="1:13" ht="123.75" x14ac:dyDescent="0.25">
      <c r="A917" s="13"/>
      <c r="B917" s="13"/>
      <c r="C917" s="13"/>
      <c r="D917" s="16" t="s">
        <v>698</v>
      </c>
      <c r="E917" s="13"/>
      <c r="F917" s="13"/>
      <c r="G917" s="13"/>
      <c r="H917" s="13"/>
      <c r="I917" s="13"/>
      <c r="J917" s="13"/>
      <c r="K917" s="13"/>
      <c r="L917" s="13"/>
      <c r="M917" s="13"/>
    </row>
    <row r="918" spans="1:13" x14ac:dyDescent="0.25">
      <c r="A918" s="13"/>
      <c r="B918" s="13"/>
      <c r="C918" s="13"/>
      <c r="D918" s="16"/>
      <c r="E918" s="11" t="s">
        <v>699</v>
      </c>
      <c r="F918" s="13"/>
      <c r="G918" s="14"/>
      <c r="H918" s="14"/>
      <c r="I918" s="14"/>
      <c r="J918" s="15">
        <f>F918*(G918+ (G918= 0))*(H918+ (H918= 0))*(I918+ (I918= 0))</f>
        <v>0</v>
      </c>
      <c r="K918" s="13"/>
      <c r="L918" s="13"/>
      <c r="M918" s="13"/>
    </row>
    <row r="919" spans="1:13" x14ac:dyDescent="0.25">
      <c r="A919" s="13"/>
      <c r="B919" s="13"/>
      <c r="C919" s="13"/>
      <c r="D919" s="16"/>
      <c r="E919" s="11" t="s">
        <v>87</v>
      </c>
      <c r="F919" s="13">
        <v>1</v>
      </c>
      <c r="G919" s="14">
        <v>30</v>
      </c>
      <c r="H919" s="14"/>
      <c r="I919" s="14"/>
      <c r="J919" s="15">
        <f>F919*(G919+ (G919= 0))*(H919+ (H919= 0))*(I919+ (I919= 0))</f>
        <v>30</v>
      </c>
      <c r="K919" s="13"/>
      <c r="L919" s="13"/>
      <c r="M919" s="13"/>
    </row>
    <row r="920" spans="1:13" x14ac:dyDescent="0.25">
      <c r="A920" s="13"/>
      <c r="B920" s="13"/>
      <c r="C920" s="13"/>
      <c r="D920" s="16"/>
      <c r="E920" s="11" t="s">
        <v>683</v>
      </c>
      <c r="F920" s="13">
        <v>1</v>
      </c>
      <c r="G920" s="14">
        <v>10</v>
      </c>
      <c r="H920" s="14"/>
      <c r="I920" s="14"/>
      <c r="J920" s="15">
        <f>F920*(G920+ (G920= 0))*(H920+ (H920= 0))*(I920+ (I920= 0))</f>
        <v>10</v>
      </c>
      <c r="K920" s="13"/>
      <c r="L920" s="13"/>
      <c r="M920" s="13"/>
    </row>
    <row r="921" spans="1:13" x14ac:dyDescent="0.25">
      <c r="A921" s="13"/>
      <c r="B921" s="13"/>
      <c r="C921" s="13"/>
      <c r="D921" s="16"/>
      <c r="E921" s="13"/>
      <c r="F921" s="13"/>
      <c r="G921" s="13"/>
      <c r="H921" s="13"/>
      <c r="I921" s="13"/>
      <c r="J921" s="17" t="s">
        <v>700</v>
      </c>
      <c r="K921" s="10">
        <f>SUM(J918:J920)</f>
        <v>40</v>
      </c>
      <c r="L921" s="14"/>
      <c r="M921" s="10">
        <f>ROUND(L921*K921,2)</f>
        <v>0</v>
      </c>
    </row>
    <row r="922" spans="1:13" ht="3" customHeight="1" x14ac:dyDescent="0.25">
      <c r="A922" s="18"/>
      <c r="B922" s="18"/>
      <c r="C922" s="18"/>
      <c r="D922" s="19"/>
      <c r="E922" s="18"/>
      <c r="F922" s="18"/>
      <c r="G922" s="18"/>
      <c r="H922" s="18"/>
      <c r="I922" s="18"/>
      <c r="J922" s="18"/>
      <c r="K922" s="18"/>
      <c r="L922" s="18"/>
      <c r="M922" s="18"/>
    </row>
    <row r="923" spans="1:13" x14ac:dyDescent="0.25">
      <c r="A923" s="17" t="s">
        <v>701</v>
      </c>
      <c r="B923" s="11" t="s">
        <v>21</v>
      </c>
      <c r="C923" s="11" t="s">
        <v>91</v>
      </c>
      <c r="D923" s="12" t="s">
        <v>702</v>
      </c>
      <c r="E923" s="13"/>
      <c r="F923" s="13"/>
      <c r="G923" s="13"/>
      <c r="H923" s="13"/>
      <c r="I923" s="13"/>
      <c r="J923" s="13"/>
      <c r="K923" s="15">
        <f>K926</f>
        <v>30</v>
      </c>
      <c r="L923" s="15">
        <f>L926</f>
        <v>0</v>
      </c>
      <c r="M923" s="15">
        <f>M926</f>
        <v>0</v>
      </c>
    </row>
    <row r="924" spans="1:13" ht="123.75" x14ac:dyDescent="0.25">
      <c r="A924" s="13"/>
      <c r="B924" s="13"/>
      <c r="C924" s="13"/>
      <c r="D924" s="16" t="s">
        <v>703</v>
      </c>
      <c r="E924" s="13"/>
      <c r="F924" s="13"/>
      <c r="G924" s="13"/>
      <c r="H924" s="13"/>
      <c r="I924" s="13"/>
      <c r="J924" s="13"/>
      <c r="K924" s="13"/>
      <c r="L924" s="13"/>
      <c r="M924" s="13"/>
    </row>
    <row r="925" spans="1:13" x14ac:dyDescent="0.25">
      <c r="A925" s="13"/>
      <c r="B925" s="13"/>
      <c r="C925" s="13"/>
      <c r="D925" s="16"/>
      <c r="E925" s="11" t="s">
        <v>704</v>
      </c>
      <c r="F925" s="13">
        <v>1</v>
      </c>
      <c r="G925" s="14">
        <v>30</v>
      </c>
      <c r="H925" s="14"/>
      <c r="I925" s="14"/>
      <c r="J925" s="15">
        <f>F925*(G925+ (G925= 0))*(H925+ (H925= 0))*(I925+ (I925= 0))</f>
        <v>30</v>
      </c>
      <c r="K925" s="13"/>
      <c r="L925" s="13"/>
      <c r="M925" s="13"/>
    </row>
    <row r="926" spans="1:13" x14ac:dyDescent="0.25">
      <c r="A926" s="13"/>
      <c r="B926" s="13"/>
      <c r="C926" s="13"/>
      <c r="D926" s="16"/>
      <c r="E926" s="13"/>
      <c r="F926" s="13"/>
      <c r="G926" s="13"/>
      <c r="H926" s="13"/>
      <c r="I926" s="13"/>
      <c r="J926" s="17" t="s">
        <v>705</v>
      </c>
      <c r="K926" s="10">
        <f>SUM(J925:J925)</f>
        <v>30</v>
      </c>
      <c r="L926" s="14"/>
      <c r="M926" s="10">
        <f>ROUND(L926*K926,2)</f>
        <v>0</v>
      </c>
    </row>
    <row r="927" spans="1:13" ht="3" customHeight="1" x14ac:dyDescent="0.25">
      <c r="A927" s="18"/>
      <c r="B927" s="18"/>
      <c r="C927" s="18"/>
      <c r="D927" s="19"/>
      <c r="E927" s="18"/>
      <c r="F927" s="18"/>
      <c r="G927" s="18"/>
      <c r="H927" s="18"/>
      <c r="I927" s="18"/>
      <c r="J927" s="18"/>
      <c r="K927" s="18"/>
      <c r="L927" s="18"/>
      <c r="M927" s="18"/>
    </row>
    <row r="928" spans="1:13" ht="22.5" x14ac:dyDescent="0.25">
      <c r="A928" s="17" t="s">
        <v>706</v>
      </c>
      <c r="B928" s="11" t="s">
        <v>21</v>
      </c>
      <c r="C928" s="11" t="s">
        <v>85</v>
      </c>
      <c r="D928" s="12" t="s">
        <v>707</v>
      </c>
      <c r="E928" s="13"/>
      <c r="F928" s="13"/>
      <c r="G928" s="13"/>
      <c r="H928" s="13"/>
      <c r="I928" s="13"/>
      <c r="J928" s="13"/>
      <c r="K928" s="15">
        <f>K931</f>
        <v>65</v>
      </c>
      <c r="L928" s="15">
        <f>L931</f>
        <v>0</v>
      </c>
      <c r="M928" s="15">
        <f>M931</f>
        <v>0</v>
      </c>
    </row>
    <row r="929" spans="1:13" ht="202.5" x14ac:dyDescent="0.25">
      <c r="A929" s="13"/>
      <c r="B929" s="13"/>
      <c r="C929" s="13"/>
      <c r="D929" s="16" t="s">
        <v>708</v>
      </c>
      <c r="E929" s="13"/>
      <c r="F929" s="13"/>
      <c r="G929" s="13"/>
      <c r="H929" s="13"/>
      <c r="I929" s="13"/>
      <c r="J929" s="13"/>
      <c r="K929" s="13"/>
      <c r="L929" s="13"/>
      <c r="M929" s="13"/>
    </row>
    <row r="930" spans="1:13" x14ac:dyDescent="0.25">
      <c r="A930" s="13"/>
      <c r="B930" s="13"/>
      <c r="C930" s="13"/>
      <c r="D930" s="16"/>
      <c r="E930" s="11" t="s">
        <v>709</v>
      </c>
      <c r="F930" s="13">
        <v>1</v>
      </c>
      <c r="G930" s="14">
        <v>65</v>
      </c>
      <c r="H930" s="14"/>
      <c r="I930" s="14"/>
      <c r="J930" s="15">
        <f>F930*(G930+ (G930= 0))*(H930+ (H930= 0))*(I930+ (I930= 0))</f>
        <v>65</v>
      </c>
      <c r="K930" s="13"/>
      <c r="L930" s="13"/>
      <c r="M930" s="13"/>
    </row>
    <row r="931" spans="1:13" x14ac:dyDescent="0.25">
      <c r="A931" s="13"/>
      <c r="B931" s="13"/>
      <c r="C931" s="13"/>
      <c r="D931" s="16"/>
      <c r="E931" s="13"/>
      <c r="F931" s="13"/>
      <c r="G931" s="13"/>
      <c r="H931" s="13"/>
      <c r="I931" s="13"/>
      <c r="J931" s="17" t="s">
        <v>706</v>
      </c>
      <c r="K931" s="10">
        <f>SUM(J930:J930)</f>
        <v>65</v>
      </c>
      <c r="L931" s="14"/>
      <c r="M931" s="10">
        <f>ROUND(L931*K931,2)</f>
        <v>0</v>
      </c>
    </row>
    <row r="932" spans="1:13" ht="3" customHeight="1" x14ac:dyDescent="0.25">
      <c r="A932" s="18"/>
      <c r="B932" s="18"/>
      <c r="C932" s="18"/>
      <c r="D932" s="19"/>
      <c r="E932" s="18"/>
      <c r="F932" s="18"/>
      <c r="G932" s="18"/>
      <c r="H932" s="18"/>
      <c r="I932" s="18"/>
      <c r="J932" s="18"/>
      <c r="K932" s="18"/>
      <c r="L932" s="18"/>
      <c r="M932" s="18"/>
    </row>
    <row r="933" spans="1:13" x14ac:dyDescent="0.25">
      <c r="A933" s="17" t="s">
        <v>710</v>
      </c>
      <c r="B933" s="11" t="s">
        <v>21</v>
      </c>
      <c r="C933" s="11" t="s">
        <v>43</v>
      </c>
      <c r="D933" s="12" t="s">
        <v>711</v>
      </c>
      <c r="E933" s="13"/>
      <c r="F933" s="13"/>
      <c r="G933" s="13"/>
      <c r="H933" s="13"/>
      <c r="I933" s="13"/>
      <c r="J933" s="13"/>
      <c r="K933" s="15">
        <f>K937</f>
        <v>6</v>
      </c>
      <c r="L933" s="15">
        <f>L937</f>
        <v>0</v>
      </c>
      <c r="M933" s="15">
        <f>M937</f>
        <v>0</v>
      </c>
    </row>
    <row r="934" spans="1:13" ht="90" x14ac:dyDescent="0.25">
      <c r="A934" s="13"/>
      <c r="B934" s="13"/>
      <c r="C934" s="13"/>
      <c r="D934" s="16" t="s">
        <v>712</v>
      </c>
      <c r="E934" s="13"/>
      <c r="F934" s="13"/>
      <c r="G934" s="13"/>
      <c r="H934" s="13"/>
      <c r="I934" s="13"/>
      <c r="J934" s="13"/>
      <c r="K934" s="13"/>
      <c r="L934" s="13"/>
      <c r="M934" s="13"/>
    </row>
    <row r="935" spans="1:13" x14ac:dyDescent="0.25">
      <c r="A935" s="13"/>
      <c r="B935" s="13"/>
      <c r="C935" s="13"/>
      <c r="D935" s="16"/>
      <c r="E935" s="11" t="s">
        <v>713</v>
      </c>
      <c r="F935" s="13">
        <v>4</v>
      </c>
      <c r="G935" s="14"/>
      <c r="H935" s="14"/>
      <c r="I935" s="14"/>
      <c r="J935" s="15">
        <f>F935*(G935+ (G935= 0))*(H935+ (H935= 0))*(I935+ (I935= 0))</f>
        <v>4</v>
      </c>
      <c r="K935" s="13"/>
      <c r="L935" s="13"/>
      <c r="M935" s="13"/>
    </row>
    <row r="936" spans="1:13" x14ac:dyDescent="0.25">
      <c r="A936" s="13"/>
      <c r="B936" s="13"/>
      <c r="C936" s="13"/>
      <c r="D936" s="16"/>
      <c r="E936" s="11" t="s">
        <v>714</v>
      </c>
      <c r="F936" s="13">
        <v>2</v>
      </c>
      <c r="G936" s="14"/>
      <c r="H936" s="14"/>
      <c r="I936" s="14"/>
      <c r="J936" s="15">
        <f>F936*(G936+ (G936= 0))*(H936+ (H936= 0))*(I936+ (I936= 0))</f>
        <v>2</v>
      </c>
      <c r="K936" s="13"/>
      <c r="L936" s="13"/>
      <c r="M936" s="13"/>
    </row>
    <row r="937" spans="1:13" x14ac:dyDescent="0.25">
      <c r="A937" s="13"/>
      <c r="B937" s="13"/>
      <c r="C937" s="13"/>
      <c r="D937" s="16"/>
      <c r="E937" s="13"/>
      <c r="F937" s="13"/>
      <c r="G937" s="13"/>
      <c r="H937" s="13"/>
      <c r="I937" s="13"/>
      <c r="J937" s="17" t="s">
        <v>715</v>
      </c>
      <c r="K937" s="10">
        <f>SUM(J935:J936)</f>
        <v>6</v>
      </c>
      <c r="L937" s="14"/>
      <c r="M937" s="10">
        <f>ROUND(L937*K937,2)</f>
        <v>0</v>
      </c>
    </row>
    <row r="938" spans="1:13" ht="3" customHeight="1" x14ac:dyDescent="0.25">
      <c r="A938" s="18"/>
      <c r="B938" s="18"/>
      <c r="C938" s="18"/>
      <c r="D938" s="19"/>
      <c r="E938" s="18"/>
      <c r="F938" s="18"/>
      <c r="G938" s="18"/>
      <c r="H938" s="18"/>
      <c r="I938" s="18"/>
      <c r="J938" s="18"/>
      <c r="K938" s="18"/>
      <c r="L938" s="18"/>
      <c r="M938" s="18"/>
    </row>
    <row r="939" spans="1:13" x14ac:dyDescent="0.25">
      <c r="A939" s="17" t="s">
        <v>716</v>
      </c>
      <c r="B939" s="11" t="s">
        <v>21</v>
      </c>
      <c r="C939" s="11" t="s">
        <v>43</v>
      </c>
      <c r="D939" s="12" t="s">
        <v>717</v>
      </c>
      <c r="E939" s="13"/>
      <c r="F939" s="13"/>
      <c r="G939" s="13"/>
      <c r="H939" s="13"/>
      <c r="I939" s="13"/>
      <c r="J939" s="13"/>
      <c r="K939" s="15">
        <f>K943</f>
        <v>6</v>
      </c>
      <c r="L939" s="15">
        <f>L943</f>
        <v>0</v>
      </c>
      <c r="M939" s="15">
        <f>M943</f>
        <v>0</v>
      </c>
    </row>
    <row r="940" spans="1:13" ht="56.25" x14ac:dyDescent="0.25">
      <c r="A940" s="13"/>
      <c r="B940" s="13"/>
      <c r="C940" s="13"/>
      <c r="D940" s="16" t="s">
        <v>718</v>
      </c>
      <c r="E940" s="13"/>
      <c r="F940" s="13"/>
      <c r="G940" s="13"/>
      <c r="H940" s="13"/>
      <c r="I940" s="13"/>
      <c r="J940" s="13"/>
      <c r="K940" s="13"/>
      <c r="L940" s="13"/>
      <c r="M940" s="13"/>
    </row>
    <row r="941" spans="1:13" x14ac:dyDescent="0.25">
      <c r="A941" s="13"/>
      <c r="B941" s="13"/>
      <c r="C941" s="13"/>
      <c r="D941" s="16"/>
      <c r="E941" s="11" t="s">
        <v>713</v>
      </c>
      <c r="F941" s="13">
        <v>4</v>
      </c>
      <c r="G941" s="14"/>
      <c r="H941" s="14"/>
      <c r="I941" s="14"/>
      <c r="J941" s="15">
        <f>F941*(G941+ (G941= 0))*(H941+ (H941= 0))*(I941+ (I941= 0))</f>
        <v>4</v>
      </c>
      <c r="K941" s="13"/>
      <c r="L941" s="13"/>
      <c r="M941" s="13"/>
    </row>
    <row r="942" spans="1:13" x14ac:dyDescent="0.25">
      <c r="A942" s="13"/>
      <c r="B942" s="13"/>
      <c r="C942" s="13"/>
      <c r="D942" s="16"/>
      <c r="E942" s="11" t="s">
        <v>714</v>
      </c>
      <c r="F942" s="13">
        <v>2</v>
      </c>
      <c r="G942" s="14"/>
      <c r="H942" s="14"/>
      <c r="I942" s="14"/>
      <c r="J942" s="15">
        <f>F942*(G942+ (G942= 0))*(H942+ (H942= 0))*(I942+ (I942= 0))</f>
        <v>2</v>
      </c>
      <c r="K942" s="13"/>
      <c r="L942" s="13"/>
      <c r="M942" s="13"/>
    </row>
    <row r="943" spans="1:13" x14ac:dyDescent="0.25">
      <c r="A943" s="13"/>
      <c r="B943" s="13"/>
      <c r="C943" s="13"/>
      <c r="D943" s="16"/>
      <c r="E943" s="13"/>
      <c r="F943" s="13"/>
      <c r="G943" s="13"/>
      <c r="H943" s="13"/>
      <c r="I943" s="13"/>
      <c r="J943" s="17" t="s">
        <v>719</v>
      </c>
      <c r="K943" s="10">
        <f>SUM(J941:J942)</f>
        <v>6</v>
      </c>
      <c r="L943" s="14"/>
      <c r="M943" s="10">
        <f>ROUND(L943*K943,2)</f>
        <v>0</v>
      </c>
    </row>
    <row r="944" spans="1:13" ht="3" customHeight="1" x14ac:dyDescent="0.25">
      <c r="A944" s="18"/>
      <c r="B944" s="18"/>
      <c r="C944" s="18"/>
      <c r="D944" s="19"/>
      <c r="E944" s="18"/>
      <c r="F944" s="18"/>
      <c r="G944" s="18"/>
      <c r="H944" s="18"/>
      <c r="I944" s="18"/>
      <c r="J944" s="18"/>
      <c r="K944" s="18"/>
      <c r="L944" s="18"/>
      <c r="M944" s="18"/>
    </row>
    <row r="945" spans="1:13" x14ac:dyDescent="0.25">
      <c r="A945" s="13"/>
      <c r="B945" s="13"/>
      <c r="C945" s="13"/>
      <c r="D945" s="16"/>
      <c r="E945" s="13"/>
      <c r="F945" s="13"/>
      <c r="G945" s="13"/>
      <c r="H945" s="13"/>
      <c r="I945" s="13"/>
      <c r="J945" s="17" t="s">
        <v>720</v>
      </c>
      <c r="K945" s="20">
        <v>1</v>
      </c>
      <c r="L945" s="10">
        <f>M866+M881+M892+M901+M907+M914+M921+M926+M931+M937+M943</f>
        <v>0</v>
      </c>
      <c r="M945" s="10">
        <f>ROUND(L945*K945,2)</f>
        <v>0</v>
      </c>
    </row>
    <row r="946" spans="1:13" ht="3" customHeight="1" x14ac:dyDescent="0.25">
      <c r="A946" s="18"/>
      <c r="B946" s="18"/>
      <c r="C946" s="18"/>
      <c r="D946" s="19"/>
      <c r="E946" s="18"/>
      <c r="F946" s="18"/>
      <c r="G946" s="18"/>
      <c r="H946" s="18"/>
      <c r="I946" s="18"/>
      <c r="J946" s="18"/>
      <c r="K946" s="18"/>
      <c r="L946" s="18"/>
      <c r="M946" s="18"/>
    </row>
    <row r="947" spans="1:13" x14ac:dyDescent="0.25">
      <c r="A947" s="6" t="s">
        <v>721</v>
      </c>
      <c r="B947" s="6" t="s">
        <v>17</v>
      </c>
      <c r="C947" s="6" t="s">
        <v>18</v>
      </c>
      <c r="D947" s="7" t="s">
        <v>722</v>
      </c>
      <c r="E947" s="8"/>
      <c r="F947" s="8"/>
      <c r="G947" s="8"/>
      <c r="H947" s="8"/>
      <c r="I947" s="8"/>
      <c r="J947" s="8"/>
      <c r="K947" s="9">
        <f>K998</f>
        <v>1</v>
      </c>
      <c r="L947" s="10">
        <f>L998</f>
        <v>0</v>
      </c>
      <c r="M947" s="10">
        <f>M998</f>
        <v>0</v>
      </c>
    </row>
    <row r="948" spans="1:13" x14ac:dyDescent="0.25">
      <c r="A948" s="17" t="s">
        <v>723</v>
      </c>
      <c r="B948" s="11" t="s">
        <v>21</v>
      </c>
      <c r="C948" s="11" t="s">
        <v>43</v>
      </c>
      <c r="D948" s="12" t="s">
        <v>724</v>
      </c>
      <c r="E948" s="13"/>
      <c r="F948" s="13"/>
      <c r="G948" s="13"/>
      <c r="H948" s="13"/>
      <c r="I948" s="13"/>
      <c r="J948" s="13"/>
      <c r="K948" s="15">
        <f>K951</f>
        <v>4</v>
      </c>
      <c r="L948" s="15">
        <f>L951</f>
        <v>0</v>
      </c>
      <c r="M948" s="15">
        <f>M951</f>
        <v>0</v>
      </c>
    </row>
    <row r="949" spans="1:13" ht="78.75" x14ac:dyDescent="0.25">
      <c r="A949" s="13"/>
      <c r="B949" s="13"/>
      <c r="C949" s="13"/>
      <c r="D949" s="16" t="s">
        <v>725</v>
      </c>
      <c r="E949" s="13"/>
      <c r="F949" s="13"/>
      <c r="G949" s="13"/>
      <c r="H949" s="13"/>
      <c r="I949" s="13"/>
      <c r="J949" s="13"/>
      <c r="K949" s="13"/>
      <c r="L949" s="13"/>
      <c r="M949" s="13"/>
    </row>
    <row r="950" spans="1:13" x14ac:dyDescent="0.25">
      <c r="A950" s="13"/>
      <c r="B950" s="13"/>
      <c r="C950" s="13"/>
      <c r="D950" s="16"/>
      <c r="E950" s="11" t="s">
        <v>101</v>
      </c>
      <c r="F950" s="13">
        <v>4</v>
      </c>
      <c r="G950" s="14"/>
      <c r="H950" s="14"/>
      <c r="I950" s="14"/>
      <c r="J950" s="15">
        <f>F950*(G950+ (G950= 0))*(H950+ (H950= 0))*(I950+ (I950= 0))</f>
        <v>4</v>
      </c>
      <c r="K950" s="13"/>
      <c r="L950" s="13"/>
      <c r="M950" s="13"/>
    </row>
    <row r="951" spans="1:13" x14ac:dyDescent="0.25">
      <c r="A951" s="13"/>
      <c r="B951" s="13"/>
      <c r="C951" s="13"/>
      <c r="D951" s="16"/>
      <c r="E951" s="13"/>
      <c r="F951" s="13"/>
      <c r="G951" s="13"/>
      <c r="H951" s="13"/>
      <c r="I951" s="13"/>
      <c r="J951" s="17" t="s">
        <v>726</v>
      </c>
      <c r="K951" s="10">
        <f>SUM(J950:J950)</f>
        <v>4</v>
      </c>
      <c r="L951" s="14"/>
      <c r="M951" s="10">
        <f>ROUND(L951*K951,2)</f>
        <v>0</v>
      </c>
    </row>
    <row r="952" spans="1:13" ht="3" customHeight="1" x14ac:dyDescent="0.25">
      <c r="A952" s="18"/>
      <c r="B952" s="18"/>
      <c r="C952" s="18"/>
      <c r="D952" s="19"/>
      <c r="E952" s="18"/>
      <c r="F952" s="18"/>
      <c r="G952" s="18"/>
      <c r="H952" s="18"/>
      <c r="I952" s="18"/>
      <c r="J952" s="18"/>
      <c r="K952" s="18"/>
      <c r="L952" s="18"/>
      <c r="M952" s="18"/>
    </row>
    <row r="953" spans="1:13" x14ac:dyDescent="0.25">
      <c r="A953" s="17" t="s">
        <v>727</v>
      </c>
      <c r="B953" s="11" t="s">
        <v>21</v>
      </c>
      <c r="C953" s="11" t="s">
        <v>43</v>
      </c>
      <c r="D953" s="12" t="s">
        <v>728</v>
      </c>
      <c r="E953" s="13"/>
      <c r="F953" s="13"/>
      <c r="G953" s="13"/>
      <c r="H953" s="13"/>
      <c r="I953" s="13"/>
      <c r="J953" s="13"/>
      <c r="K953" s="15">
        <f>K956</f>
        <v>4</v>
      </c>
      <c r="L953" s="15">
        <f>L956</f>
        <v>0</v>
      </c>
      <c r="M953" s="15">
        <f>M956</f>
        <v>0</v>
      </c>
    </row>
    <row r="954" spans="1:13" ht="56.25" x14ac:dyDescent="0.25">
      <c r="A954" s="13"/>
      <c r="B954" s="13"/>
      <c r="C954" s="13"/>
      <c r="D954" s="16" t="s">
        <v>729</v>
      </c>
      <c r="E954" s="13"/>
      <c r="F954" s="13"/>
      <c r="G954" s="13"/>
      <c r="H954" s="13"/>
      <c r="I954" s="13"/>
      <c r="J954" s="13"/>
      <c r="K954" s="13"/>
      <c r="L954" s="13"/>
      <c r="M954" s="13"/>
    </row>
    <row r="955" spans="1:13" x14ac:dyDescent="0.25">
      <c r="A955" s="13"/>
      <c r="B955" s="13"/>
      <c r="C955" s="13"/>
      <c r="D955" s="16"/>
      <c r="E955" s="11" t="s">
        <v>101</v>
      </c>
      <c r="F955" s="13">
        <v>4</v>
      </c>
      <c r="G955" s="14"/>
      <c r="H955" s="14"/>
      <c r="I955" s="14"/>
      <c r="J955" s="15">
        <f>F955*(G955+ (G955= 0))*(H955+ (H955= 0))*(I955+ (I955= 0))</f>
        <v>4</v>
      </c>
      <c r="K955" s="13"/>
      <c r="L955" s="13"/>
      <c r="M955" s="13"/>
    </row>
    <row r="956" spans="1:13" x14ac:dyDescent="0.25">
      <c r="A956" s="13"/>
      <c r="B956" s="13"/>
      <c r="C956" s="13"/>
      <c r="D956" s="16"/>
      <c r="E956" s="13"/>
      <c r="F956" s="13"/>
      <c r="G956" s="13"/>
      <c r="H956" s="13"/>
      <c r="I956" s="13"/>
      <c r="J956" s="17" t="s">
        <v>730</v>
      </c>
      <c r="K956" s="10">
        <f>SUM(J955:J955)</f>
        <v>4</v>
      </c>
      <c r="L956" s="14"/>
      <c r="M956" s="10">
        <f>ROUND(L956*K956,2)</f>
        <v>0</v>
      </c>
    </row>
    <row r="957" spans="1:13" ht="3" customHeight="1" x14ac:dyDescent="0.25">
      <c r="A957" s="18"/>
      <c r="B957" s="18"/>
      <c r="C957" s="18"/>
      <c r="D957" s="19"/>
      <c r="E957" s="18"/>
      <c r="F957" s="18"/>
      <c r="G957" s="18"/>
      <c r="H957" s="18"/>
      <c r="I957" s="18"/>
      <c r="J957" s="18"/>
      <c r="K957" s="18"/>
      <c r="L957" s="18"/>
      <c r="M957" s="18"/>
    </row>
    <row r="958" spans="1:13" x14ac:dyDescent="0.25">
      <c r="A958" s="17" t="s">
        <v>731</v>
      </c>
      <c r="B958" s="11" t="s">
        <v>21</v>
      </c>
      <c r="C958" s="11" t="s">
        <v>43</v>
      </c>
      <c r="D958" s="12" t="s">
        <v>732</v>
      </c>
      <c r="E958" s="13"/>
      <c r="F958" s="13"/>
      <c r="G958" s="13"/>
      <c r="H958" s="13"/>
      <c r="I958" s="13"/>
      <c r="J958" s="13"/>
      <c r="K958" s="15">
        <f>K961</f>
        <v>2</v>
      </c>
      <c r="L958" s="15">
        <f>L961</f>
        <v>0</v>
      </c>
      <c r="M958" s="15">
        <f>M961</f>
        <v>0</v>
      </c>
    </row>
    <row r="959" spans="1:13" ht="56.25" x14ac:dyDescent="0.25">
      <c r="A959" s="13"/>
      <c r="B959" s="13"/>
      <c r="C959" s="13"/>
      <c r="D959" s="16" t="s">
        <v>733</v>
      </c>
      <c r="E959" s="13"/>
      <c r="F959" s="13"/>
      <c r="G959" s="13"/>
      <c r="H959" s="13"/>
      <c r="I959" s="13"/>
      <c r="J959" s="13"/>
      <c r="K959" s="13"/>
      <c r="L959" s="13"/>
      <c r="M959" s="13"/>
    </row>
    <row r="960" spans="1:13" x14ac:dyDescent="0.25">
      <c r="A960" s="13"/>
      <c r="B960" s="13"/>
      <c r="C960" s="13"/>
      <c r="D960" s="16"/>
      <c r="E960" s="11" t="s">
        <v>101</v>
      </c>
      <c r="F960" s="13">
        <v>2</v>
      </c>
      <c r="G960" s="14"/>
      <c r="H960" s="14"/>
      <c r="I960" s="14"/>
      <c r="J960" s="15">
        <f>F960*(G960+ (G960= 0))*(H960+ (H960= 0))*(I960+ (I960= 0))</f>
        <v>2</v>
      </c>
      <c r="K960" s="13"/>
      <c r="L960" s="13"/>
      <c r="M960" s="13"/>
    </row>
    <row r="961" spans="1:13" x14ac:dyDescent="0.25">
      <c r="A961" s="13"/>
      <c r="B961" s="13"/>
      <c r="C961" s="13"/>
      <c r="D961" s="16"/>
      <c r="E961" s="13"/>
      <c r="F961" s="13"/>
      <c r="G961" s="13"/>
      <c r="H961" s="13"/>
      <c r="I961" s="13"/>
      <c r="J961" s="17" t="s">
        <v>734</v>
      </c>
      <c r="K961" s="10">
        <f>SUM(J960:J960)</f>
        <v>2</v>
      </c>
      <c r="L961" s="14"/>
      <c r="M961" s="10">
        <f>ROUND(L961*K961,2)</f>
        <v>0</v>
      </c>
    </row>
    <row r="962" spans="1:13" ht="3" customHeight="1" x14ac:dyDescent="0.25">
      <c r="A962" s="18"/>
      <c r="B962" s="18"/>
      <c r="C962" s="18"/>
      <c r="D962" s="19"/>
      <c r="E962" s="18"/>
      <c r="F962" s="18"/>
      <c r="G962" s="18"/>
      <c r="H962" s="18"/>
      <c r="I962" s="18"/>
      <c r="J962" s="18"/>
      <c r="K962" s="18"/>
      <c r="L962" s="18"/>
      <c r="M962" s="18"/>
    </row>
    <row r="963" spans="1:13" x14ac:dyDescent="0.25">
      <c r="A963" s="17" t="s">
        <v>735</v>
      </c>
      <c r="B963" s="11" t="s">
        <v>21</v>
      </c>
      <c r="C963" s="11" t="s">
        <v>43</v>
      </c>
      <c r="D963" s="12" t="s">
        <v>736</v>
      </c>
      <c r="E963" s="13"/>
      <c r="F963" s="13"/>
      <c r="G963" s="13"/>
      <c r="H963" s="13"/>
      <c r="I963" s="13"/>
      <c r="J963" s="13"/>
      <c r="K963" s="15">
        <f>K966</f>
        <v>7</v>
      </c>
      <c r="L963" s="15">
        <f>L966</f>
        <v>0</v>
      </c>
      <c r="M963" s="15">
        <f>M966</f>
        <v>0</v>
      </c>
    </row>
    <row r="964" spans="1:13" ht="56.25" x14ac:dyDescent="0.25">
      <c r="A964" s="13"/>
      <c r="B964" s="13"/>
      <c r="C964" s="13"/>
      <c r="D964" s="16" t="s">
        <v>737</v>
      </c>
      <c r="E964" s="13"/>
      <c r="F964" s="13"/>
      <c r="G964" s="13"/>
      <c r="H964" s="13"/>
      <c r="I964" s="13"/>
      <c r="J964" s="13"/>
      <c r="K964" s="13"/>
      <c r="L964" s="13"/>
      <c r="M964" s="13"/>
    </row>
    <row r="965" spans="1:13" x14ac:dyDescent="0.25">
      <c r="A965" s="13"/>
      <c r="B965" s="13"/>
      <c r="C965" s="13"/>
      <c r="D965" s="16"/>
      <c r="E965" s="11" t="s">
        <v>101</v>
      </c>
      <c r="F965" s="13">
        <v>7</v>
      </c>
      <c r="G965" s="14"/>
      <c r="H965" s="14"/>
      <c r="I965" s="14"/>
      <c r="J965" s="15">
        <f>F965*(G965+ (G965= 0))*(H965+ (H965= 0))*(I965+ (I965= 0))</f>
        <v>7</v>
      </c>
      <c r="K965" s="13"/>
      <c r="L965" s="13"/>
      <c r="M965" s="13"/>
    </row>
    <row r="966" spans="1:13" x14ac:dyDescent="0.25">
      <c r="A966" s="13"/>
      <c r="B966" s="13"/>
      <c r="C966" s="13"/>
      <c r="D966" s="16"/>
      <c r="E966" s="13"/>
      <c r="F966" s="13"/>
      <c r="G966" s="13"/>
      <c r="H966" s="13"/>
      <c r="I966" s="13"/>
      <c r="J966" s="17" t="s">
        <v>738</v>
      </c>
      <c r="K966" s="10">
        <f>SUM(J965:J965)</f>
        <v>7</v>
      </c>
      <c r="L966" s="14"/>
      <c r="M966" s="10">
        <f>ROUND(L966*K966,2)</f>
        <v>0</v>
      </c>
    </row>
    <row r="967" spans="1:13" ht="3" customHeight="1" x14ac:dyDescent="0.25">
      <c r="A967" s="18"/>
      <c r="B967" s="18"/>
      <c r="C967" s="18"/>
      <c r="D967" s="19"/>
      <c r="E967" s="18"/>
      <c r="F967" s="18"/>
      <c r="G967" s="18"/>
      <c r="H967" s="18"/>
      <c r="I967" s="18"/>
      <c r="J967" s="18"/>
      <c r="K967" s="18"/>
      <c r="L967" s="18"/>
      <c r="M967" s="18"/>
    </row>
    <row r="968" spans="1:13" x14ac:dyDescent="0.25">
      <c r="A968" s="17" t="s">
        <v>739</v>
      </c>
      <c r="B968" s="11" t="s">
        <v>21</v>
      </c>
      <c r="C968" s="11" t="s">
        <v>43</v>
      </c>
      <c r="D968" s="12" t="s">
        <v>740</v>
      </c>
      <c r="E968" s="13"/>
      <c r="F968" s="13"/>
      <c r="G968" s="13"/>
      <c r="H968" s="13"/>
      <c r="I968" s="13"/>
      <c r="J968" s="13"/>
      <c r="K968" s="15">
        <f>K971</f>
        <v>1</v>
      </c>
      <c r="L968" s="15">
        <f>L971</f>
        <v>0</v>
      </c>
      <c r="M968" s="15">
        <f>M971</f>
        <v>0</v>
      </c>
    </row>
    <row r="969" spans="1:13" ht="78.75" x14ac:dyDescent="0.25">
      <c r="A969" s="13"/>
      <c r="B969" s="13"/>
      <c r="C969" s="13"/>
      <c r="D969" s="16" t="s">
        <v>741</v>
      </c>
      <c r="E969" s="13"/>
      <c r="F969" s="13"/>
      <c r="G969" s="13"/>
      <c r="H969" s="13"/>
      <c r="I969" s="13"/>
      <c r="J969" s="13"/>
      <c r="K969" s="13"/>
      <c r="L969" s="13"/>
      <c r="M969" s="13"/>
    </row>
    <row r="970" spans="1:13" x14ac:dyDescent="0.25">
      <c r="A970" s="13"/>
      <c r="B970" s="13"/>
      <c r="C970" s="13"/>
      <c r="D970" s="16"/>
      <c r="E970" s="11" t="s">
        <v>101</v>
      </c>
      <c r="F970" s="13">
        <v>1</v>
      </c>
      <c r="G970" s="14"/>
      <c r="H970" s="14"/>
      <c r="I970" s="14"/>
      <c r="J970" s="15">
        <f>F970*(G970+ (G970= 0))*(H970+ (H970= 0))*(I970+ (I970= 0))</f>
        <v>1</v>
      </c>
      <c r="K970" s="13"/>
      <c r="L970" s="13"/>
      <c r="M970" s="13"/>
    </row>
    <row r="971" spans="1:13" x14ac:dyDescent="0.25">
      <c r="A971" s="13"/>
      <c r="B971" s="13"/>
      <c r="C971" s="13"/>
      <c r="D971" s="16"/>
      <c r="E971" s="13"/>
      <c r="F971" s="13"/>
      <c r="G971" s="13"/>
      <c r="H971" s="13"/>
      <c r="I971" s="13"/>
      <c r="J971" s="17" t="s">
        <v>742</v>
      </c>
      <c r="K971" s="10">
        <f>SUM(J970:J970)</f>
        <v>1</v>
      </c>
      <c r="L971" s="14"/>
      <c r="M971" s="10">
        <f>ROUND(L971*K971,2)</f>
        <v>0</v>
      </c>
    </row>
    <row r="972" spans="1:13" ht="3" customHeight="1" x14ac:dyDescent="0.25">
      <c r="A972" s="18"/>
      <c r="B972" s="18"/>
      <c r="C972" s="18"/>
      <c r="D972" s="19"/>
      <c r="E972" s="18"/>
      <c r="F972" s="18"/>
      <c r="G972" s="18"/>
      <c r="H972" s="18"/>
      <c r="I972" s="18"/>
      <c r="J972" s="18"/>
      <c r="K972" s="18"/>
      <c r="L972" s="18"/>
      <c r="M972" s="18"/>
    </row>
    <row r="973" spans="1:13" x14ac:dyDescent="0.25">
      <c r="A973" s="17" t="s">
        <v>743</v>
      </c>
      <c r="B973" s="11" t="s">
        <v>21</v>
      </c>
      <c r="C973" s="11" t="s">
        <v>317</v>
      </c>
      <c r="D973" s="12" t="s">
        <v>744</v>
      </c>
      <c r="E973" s="13"/>
      <c r="F973" s="13"/>
      <c r="G973" s="13"/>
      <c r="H973" s="13"/>
      <c r="I973" s="13"/>
      <c r="J973" s="13"/>
      <c r="K973" s="15">
        <f>K976</f>
        <v>200</v>
      </c>
      <c r="L973" s="15">
        <f>L976</f>
        <v>0</v>
      </c>
      <c r="M973" s="15">
        <f>M976</f>
        <v>0</v>
      </c>
    </row>
    <row r="974" spans="1:13" ht="45" x14ac:dyDescent="0.25">
      <c r="A974" s="13"/>
      <c r="B974" s="13"/>
      <c r="C974" s="13"/>
      <c r="D974" s="16" t="s">
        <v>745</v>
      </c>
      <c r="E974" s="13"/>
      <c r="F974" s="13"/>
      <c r="G974" s="13"/>
      <c r="H974" s="13"/>
      <c r="I974" s="13"/>
      <c r="J974" s="13"/>
      <c r="K974" s="13"/>
      <c r="L974" s="13"/>
      <c r="M974" s="13"/>
    </row>
    <row r="975" spans="1:13" x14ac:dyDescent="0.25">
      <c r="A975" s="13"/>
      <c r="B975" s="13"/>
      <c r="C975" s="13"/>
      <c r="D975" s="16"/>
      <c r="E975" s="11" t="s">
        <v>101</v>
      </c>
      <c r="F975" s="13">
        <v>1</v>
      </c>
      <c r="G975" s="14">
        <v>200</v>
      </c>
      <c r="H975" s="14"/>
      <c r="I975" s="14"/>
      <c r="J975" s="15">
        <f>F975*(G975+ (G975= 0))*(H975+ (H975= 0))*(I975+ (I975= 0))</f>
        <v>200</v>
      </c>
      <c r="K975" s="13"/>
      <c r="L975" s="13"/>
      <c r="M975" s="13"/>
    </row>
    <row r="976" spans="1:13" x14ac:dyDescent="0.25">
      <c r="A976" s="13"/>
      <c r="B976" s="13"/>
      <c r="C976" s="13"/>
      <c r="D976" s="16"/>
      <c r="E976" s="13"/>
      <c r="F976" s="13"/>
      <c r="G976" s="13"/>
      <c r="H976" s="13"/>
      <c r="I976" s="13"/>
      <c r="J976" s="17" t="s">
        <v>746</v>
      </c>
      <c r="K976" s="10">
        <f>SUM(J975:J975)</f>
        <v>200</v>
      </c>
      <c r="L976" s="14"/>
      <c r="M976" s="10">
        <f>ROUND(L976*K976,2)</f>
        <v>0</v>
      </c>
    </row>
    <row r="977" spans="1:13" ht="3" customHeight="1" x14ac:dyDescent="0.25">
      <c r="A977" s="18"/>
      <c r="B977" s="18"/>
      <c r="C977" s="18"/>
      <c r="D977" s="19"/>
      <c r="E977" s="18"/>
      <c r="F977" s="18"/>
      <c r="G977" s="18"/>
      <c r="H977" s="18"/>
      <c r="I977" s="18"/>
      <c r="J977" s="18"/>
      <c r="K977" s="18"/>
      <c r="L977" s="18"/>
      <c r="M977" s="18"/>
    </row>
    <row r="978" spans="1:13" x14ac:dyDescent="0.25">
      <c r="A978" s="17" t="s">
        <v>747</v>
      </c>
      <c r="B978" s="11" t="s">
        <v>21</v>
      </c>
      <c r="C978" s="11" t="s">
        <v>91</v>
      </c>
      <c r="D978" s="12" t="s">
        <v>748</v>
      </c>
      <c r="E978" s="13"/>
      <c r="F978" s="13"/>
      <c r="G978" s="13"/>
      <c r="H978" s="13"/>
      <c r="I978" s="13"/>
      <c r="J978" s="13"/>
      <c r="K978" s="15">
        <f>K981</f>
        <v>105</v>
      </c>
      <c r="L978" s="15">
        <f>L981</f>
        <v>0</v>
      </c>
      <c r="M978" s="15">
        <f>M981</f>
        <v>0</v>
      </c>
    </row>
    <row r="979" spans="1:13" ht="67.5" x14ac:dyDescent="0.25">
      <c r="A979" s="13"/>
      <c r="B979" s="13"/>
      <c r="C979" s="13"/>
      <c r="D979" s="16" t="s">
        <v>749</v>
      </c>
      <c r="E979" s="13"/>
      <c r="F979" s="13"/>
      <c r="G979" s="13"/>
      <c r="H979" s="13"/>
      <c r="I979" s="13"/>
      <c r="J979" s="13"/>
      <c r="K979" s="13"/>
      <c r="L979" s="13"/>
      <c r="M979" s="13"/>
    </row>
    <row r="980" spans="1:13" x14ac:dyDescent="0.25">
      <c r="A980" s="13"/>
      <c r="B980" s="13"/>
      <c r="C980" s="13"/>
      <c r="D980" s="16"/>
      <c r="E980" s="11" t="s">
        <v>101</v>
      </c>
      <c r="F980" s="13">
        <v>3</v>
      </c>
      <c r="G980" s="14">
        <v>35</v>
      </c>
      <c r="H980" s="14"/>
      <c r="I980" s="14"/>
      <c r="J980" s="15">
        <f>F980*(G980+ (G980= 0))*(H980+ (H980= 0))*(I980+ (I980= 0))</f>
        <v>105</v>
      </c>
      <c r="K980" s="13"/>
      <c r="L980" s="13"/>
      <c r="M980" s="13"/>
    </row>
    <row r="981" spans="1:13" x14ac:dyDescent="0.25">
      <c r="A981" s="13"/>
      <c r="B981" s="13"/>
      <c r="C981" s="13"/>
      <c r="D981" s="16"/>
      <c r="E981" s="13"/>
      <c r="F981" s="13"/>
      <c r="G981" s="13"/>
      <c r="H981" s="13"/>
      <c r="I981" s="13"/>
      <c r="J981" s="17" t="s">
        <v>750</v>
      </c>
      <c r="K981" s="10">
        <f>SUM(J980:J980)</f>
        <v>105</v>
      </c>
      <c r="L981" s="14"/>
      <c r="M981" s="10">
        <f>ROUND(L981*K981,2)</f>
        <v>0</v>
      </c>
    </row>
    <row r="982" spans="1:13" ht="3" customHeight="1" x14ac:dyDescent="0.25">
      <c r="A982" s="18"/>
      <c r="B982" s="18"/>
      <c r="C982" s="18"/>
      <c r="D982" s="19"/>
      <c r="E982" s="18"/>
      <c r="F982" s="18"/>
      <c r="G982" s="18"/>
      <c r="H982" s="18"/>
      <c r="I982" s="18"/>
      <c r="J982" s="18"/>
      <c r="K982" s="18"/>
      <c r="L982" s="18"/>
      <c r="M982" s="18"/>
    </row>
    <row r="983" spans="1:13" x14ac:dyDescent="0.25">
      <c r="A983" s="17" t="s">
        <v>751</v>
      </c>
      <c r="B983" s="11" t="s">
        <v>21</v>
      </c>
      <c r="C983" s="11" t="s">
        <v>113</v>
      </c>
      <c r="D983" s="12" t="s">
        <v>752</v>
      </c>
      <c r="E983" s="13"/>
      <c r="F983" s="13"/>
      <c r="G983" s="13"/>
      <c r="H983" s="13"/>
      <c r="I983" s="13"/>
      <c r="J983" s="13"/>
      <c r="K983" s="15">
        <f>K986</f>
        <v>100</v>
      </c>
      <c r="L983" s="15">
        <f>L986</f>
        <v>0</v>
      </c>
      <c r="M983" s="15">
        <f>M986</f>
        <v>0</v>
      </c>
    </row>
    <row r="984" spans="1:13" ht="67.5" x14ac:dyDescent="0.25">
      <c r="A984" s="13"/>
      <c r="B984" s="13"/>
      <c r="C984" s="13"/>
      <c r="D984" s="16" t="s">
        <v>753</v>
      </c>
      <c r="E984" s="13"/>
      <c r="F984" s="13"/>
      <c r="G984" s="13"/>
      <c r="H984" s="13"/>
      <c r="I984" s="13"/>
      <c r="J984" s="13"/>
      <c r="K984" s="13"/>
      <c r="L984" s="13"/>
      <c r="M984" s="13"/>
    </row>
    <row r="985" spans="1:13" x14ac:dyDescent="0.25">
      <c r="A985" s="13"/>
      <c r="B985" s="13"/>
      <c r="C985" s="13"/>
      <c r="D985" s="16"/>
      <c r="E985" s="11" t="s">
        <v>754</v>
      </c>
      <c r="F985" s="13">
        <v>1</v>
      </c>
      <c r="G985" s="14">
        <v>100</v>
      </c>
      <c r="H985" s="14"/>
      <c r="I985" s="14"/>
      <c r="J985" s="15">
        <f>F985*(G985+ (G985= 0))*(H985+ (H985= 0))*(I985+ (I985= 0))</f>
        <v>100</v>
      </c>
      <c r="K985" s="13"/>
      <c r="L985" s="13"/>
      <c r="M985" s="13"/>
    </row>
    <row r="986" spans="1:13" x14ac:dyDescent="0.25">
      <c r="A986" s="13"/>
      <c r="B986" s="13"/>
      <c r="C986" s="13"/>
      <c r="D986" s="16"/>
      <c r="E986" s="13"/>
      <c r="F986" s="13"/>
      <c r="G986" s="13"/>
      <c r="H986" s="13"/>
      <c r="I986" s="13"/>
      <c r="J986" s="17" t="s">
        <v>755</v>
      </c>
      <c r="K986" s="10">
        <f>SUM(J985:J985)</f>
        <v>100</v>
      </c>
      <c r="L986" s="14"/>
      <c r="M986" s="10">
        <f>ROUND(L986*K986,2)</f>
        <v>0</v>
      </c>
    </row>
    <row r="987" spans="1:13" ht="3" customHeight="1" x14ac:dyDescent="0.25">
      <c r="A987" s="18"/>
      <c r="B987" s="18"/>
      <c r="C987" s="18"/>
      <c r="D987" s="19"/>
      <c r="E987" s="18"/>
      <c r="F987" s="18"/>
      <c r="G987" s="18"/>
      <c r="H987" s="18"/>
      <c r="I987" s="18"/>
      <c r="J987" s="18"/>
      <c r="K987" s="18"/>
      <c r="L987" s="18"/>
      <c r="M987" s="18"/>
    </row>
    <row r="988" spans="1:13" x14ac:dyDescent="0.25">
      <c r="A988" s="17" t="s">
        <v>756</v>
      </c>
      <c r="B988" s="11" t="s">
        <v>21</v>
      </c>
      <c r="C988" s="11" t="s">
        <v>113</v>
      </c>
      <c r="D988" s="12" t="s">
        <v>757</v>
      </c>
      <c r="E988" s="13"/>
      <c r="F988" s="13"/>
      <c r="G988" s="13"/>
      <c r="H988" s="13"/>
      <c r="I988" s="13"/>
      <c r="J988" s="13"/>
      <c r="K988" s="15">
        <f>K991</f>
        <v>50</v>
      </c>
      <c r="L988" s="15">
        <f>L991</f>
        <v>0</v>
      </c>
      <c r="M988" s="15">
        <f>M991</f>
        <v>0</v>
      </c>
    </row>
    <row r="989" spans="1:13" ht="67.5" x14ac:dyDescent="0.25">
      <c r="A989" s="13"/>
      <c r="B989" s="13"/>
      <c r="C989" s="13"/>
      <c r="D989" s="16" t="s">
        <v>758</v>
      </c>
      <c r="E989" s="13"/>
      <c r="F989" s="13"/>
      <c r="G989" s="13"/>
      <c r="H989" s="13"/>
      <c r="I989" s="13"/>
      <c r="J989" s="13"/>
      <c r="K989" s="13"/>
      <c r="L989" s="13"/>
      <c r="M989" s="13"/>
    </row>
    <row r="990" spans="1:13" x14ac:dyDescent="0.25">
      <c r="A990" s="13"/>
      <c r="B990" s="13"/>
      <c r="C990" s="13"/>
      <c r="D990" s="16"/>
      <c r="E990" s="11" t="s">
        <v>754</v>
      </c>
      <c r="F990" s="13">
        <v>1</v>
      </c>
      <c r="G990" s="14">
        <v>50</v>
      </c>
      <c r="H990" s="14"/>
      <c r="I990" s="14"/>
      <c r="J990" s="15">
        <f>F990*(G990+ (G990= 0))*(H990+ (H990= 0))*(I990+ (I990= 0))</f>
        <v>50</v>
      </c>
      <c r="K990" s="13"/>
      <c r="L990" s="13"/>
      <c r="M990" s="13"/>
    </row>
    <row r="991" spans="1:13" x14ac:dyDescent="0.25">
      <c r="A991" s="13"/>
      <c r="B991" s="13"/>
      <c r="C991" s="13"/>
      <c r="D991" s="16"/>
      <c r="E991" s="13"/>
      <c r="F991" s="13"/>
      <c r="G991" s="13"/>
      <c r="H991" s="13"/>
      <c r="I991" s="13"/>
      <c r="J991" s="17" t="s">
        <v>759</v>
      </c>
      <c r="K991" s="10">
        <f>SUM(J990:J990)</f>
        <v>50</v>
      </c>
      <c r="L991" s="14"/>
      <c r="M991" s="10">
        <f>ROUND(L991*K991,2)</f>
        <v>0</v>
      </c>
    </row>
    <row r="992" spans="1:13" ht="3" customHeight="1" x14ac:dyDescent="0.25">
      <c r="A992" s="18"/>
      <c r="B992" s="18"/>
      <c r="C992" s="18"/>
      <c r="D992" s="19"/>
      <c r="E992" s="18"/>
      <c r="F992" s="18"/>
      <c r="G992" s="18"/>
      <c r="H992" s="18"/>
      <c r="I992" s="18"/>
      <c r="J992" s="18"/>
      <c r="K992" s="18"/>
      <c r="L992" s="18"/>
      <c r="M992" s="18"/>
    </row>
    <row r="993" spans="1:13" x14ac:dyDescent="0.25">
      <c r="A993" s="17" t="s">
        <v>760</v>
      </c>
      <c r="B993" s="11" t="s">
        <v>21</v>
      </c>
      <c r="C993" s="11" t="s">
        <v>91</v>
      </c>
      <c r="D993" s="12" t="s">
        <v>761</v>
      </c>
      <c r="E993" s="13"/>
      <c r="F993" s="13"/>
      <c r="G993" s="13"/>
      <c r="H993" s="13"/>
      <c r="I993" s="13"/>
      <c r="J993" s="13"/>
      <c r="K993" s="15">
        <f>K996</f>
        <v>20</v>
      </c>
      <c r="L993" s="15">
        <f>L996</f>
        <v>0</v>
      </c>
      <c r="M993" s="15">
        <f>M996</f>
        <v>0</v>
      </c>
    </row>
    <row r="994" spans="1:13" ht="67.5" x14ac:dyDescent="0.25">
      <c r="A994" s="13"/>
      <c r="B994" s="13"/>
      <c r="C994" s="13"/>
      <c r="D994" s="16" t="s">
        <v>762</v>
      </c>
      <c r="E994" s="13"/>
      <c r="F994" s="13"/>
      <c r="G994" s="13"/>
      <c r="H994" s="13"/>
      <c r="I994" s="13"/>
      <c r="J994" s="13"/>
      <c r="K994" s="13"/>
      <c r="L994" s="13"/>
      <c r="M994" s="13"/>
    </row>
    <row r="995" spans="1:13" x14ac:dyDescent="0.25">
      <c r="A995" s="13"/>
      <c r="B995" s="13"/>
      <c r="C995" s="13"/>
      <c r="D995" s="16"/>
      <c r="E995" s="11" t="s">
        <v>101</v>
      </c>
      <c r="F995" s="13">
        <v>20</v>
      </c>
      <c r="G995" s="14"/>
      <c r="H995" s="14"/>
      <c r="I995" s="14"/>
      <c r="J995" s="15">
        <f>F995*(G995+ (G995= 0))*(H995+ (H995= 0))*(I995+ (I995= 0))</f>
        <v>20</v>
      </c>
      <c r="K995" s="13"/>
      <c r="L995" s="13"/>
      <c r="M995" s="13"/>
    </row>
    <row r="996" spans="1:13" x14ac:dyDescent="0.25">
      <c r="A996" s="13"/>
      <c r="B996" s="13"/>
      <c r="C996" s="13"/>
      <c r="D996" s="16"/>
      <c r="E996" s="13"/>
      <c r="F996" s="13"/>
      <c r="G996" s="13"/>
      <c r="H996" s="13"/>
      <c r="I996" s="13"/>
      <c r="J996" s="17" t="s">
        <v>763</v>
      </c>
      <c r="K996" s="10">
        <f>SUM(J995:J995)</f>
        <v>20</v>
      </c>
      <c r="L996" s="14"/>
      <c r="M996" s="10">
        <f>ROUND(L996*K996,2)</f>
        <v>0</v>
      </c>
    </row>
    <row r="997" spans="1:13" ht="3" customHeight="1" x14ac:dyDescent="0.25">
      <c r="A997" s="18"/>
      <c r="B997" s="18"/>
      <c r="C997" s="18"/>
      <c r="D997" s="19"/>
      <c r="E997" s="18"/>
      <c r="F997" s="18"/>
      <c r="G997" s="18"/>
      <c r="H997" s="18"/>
      <c r="I997" s="18"/>
      <c r="J997" s="18"/>
      <c r="K997" s="18"/>
      <c r="L997" s="18"/>
      <c r="M997" s="18"/>
    </row>
    <row r="998" spans="1:13" x14ac:dyDescent="0.25">
      <c r="A998" s="13"/>
      <c r="B998" s="13"/>
      <c r="C998" s="13"/>
      <c r="D998" s="16"/>
      <c r="E998" s="13"/>
      <c r="F998" s="13"/>
      <c r="G998" s="13"/>
      <c r="H998" s="13"/>
      <c r="I998" s="13"/>
      <c r="J998" s="17" t="s">
        <v>764</v>
      </c>
      <c r="K998" s="20">
        <v>1</v>
      </c>
      <c r="L998" s="10">
        <f>M951+M956+M961+M966+M971+M976+M981+M986+M991+M996</f>
        <v>0</v>
      </c>
      <c r="M998" s="10">
        <f>ROUND(L998*K998,2)</f>
        <v>0</v>
      </c>
    </row>
    <row r="999" spans="1:13" ht="3" customHeight="1" x14ac:dyDescent="0.25">
      <c r="A999" s="18"/>
      <c r="B999" s="18"/>
      <c r="C999" s="18"/>
      <c r="D999" s="19"/>
      <c r="E999" s="18"/>
      <c r="F999" s="18"/>
      <c r="G999" s="18"/>
      <c r="H999" s="18"/>
      <c r="I999" s="18"/>
      <c r="J999" s="18"/>
      <c r="K999" s="18"/>
      <c r="L999" s="18"/>
      <c r="M999" s="18"/>
    </row>
    <row r="1000" spans="1:13" x14ac:dyDescent="0.25">
      <c r="A1000" s="6" t="s">
        <v>765</v>
      </c>
      <c r="B1000" s="6" t="s">
        <v>17</v>
      </c>
      <c r="C1000" s="6" t="s">
        <v>18</v>
      </c>
      <c r="D1000" s="7" t="s">
        <v>766</v>
      </c>
      <c r="E1000" s="8"/>
      <c r="F1000" s="8"/>
      <c r="G1000" s="8"/>
      <c r="H1000" s="8"/>
      <c r="I1000" s="8"/>
      <c r="J1000" s="8"/>
      <c r="K1000" s="9">
        <f>K1019</f>
        <v>1</v>
      </c>
      <c r="L1000" s="10">
        <f>L1019</f>
        <v>0</v>
      </c>
      <c r="M1000" s="10">
        <f>M1019</f>
        <v>0</v>
      </c>
    </row>
    <row r="1001" spans="1:13" ht="45" x14ac:dyDescent="0.25">
      <c r="A1001" s="13"/>
      <c r="B1001" s="13"/>
      <c r="C1001" s="13"/>
      <c r="D1001" s="16" t="s">
        <v>767</v>
      </c>
      <c r="E1001" s="13"/>
      <c r="F1001" s="13"/>
      <c r="G1001" s="13"/>
      <c r="H1001" s="13"/>
      <c r="I1001" s="13"/>
      <c r="J1001" s="13"/>
      <c r="K1001" s="13"/>
      <c r="L1001" s="13"/>
      <c r="M1001" s="13"/>
    </row>
    <row r="1002" spans="1:13" x14ac:dyDescent="0.25">
      <c r="A1002" s="11" t="s">
        <v>768</v>
      </c>
      <c r="B1002" s="11" t="s">
        <v>21</v>
      </c>
      <c r="C1002" s="11" t="s">
        <v>43</v>
      </c>
      <c r="D1002" s="12" t="s">
        <v>769</v>
      </c>
      <c r="E1002" s="13"/>
      <c r="F1002" s="13"/>
      <c r="G1002" s="13"/>
      <c r="H1002" s="13"/>
      <c r="I1002" s="13"/>
      <c r="J1002" s="13"/>
      <c r="K1002" s="14">
        <v>10</v>
      </c>
      <c r="L1002" s="14"/>
      <c r="M1002" s="15">
        <f>ROUND(K1002*L1002,2)</f>
        <v>0</v>
      </c>
    </row>
    <row r="1003" spans="1:13" ht="45" x14ac:dyDescent="0.25">
      <c r="A1003" s="13"/>
      <c r="B1003" s="13"/>
      <c r="C1003" s="13"/>
      <c r="D1003" s="16" t="s">
        <v>770</v>
      </c>
      <c r="E1003" s="13"/>
      <c r="F1003" s="13"/>
      <c r="G1003" s="13"/>
      <c r="H1003" s="13"/>
      <c r="I1003" s="13"/>
      <c r="J1003" s="13"/>
      <c r="K1003" s="13"/>
      <c r="L1003" s="13"/>
      <c r="M1003" s="13"/>
    </row>
    <row r="1004" spans="1:13" x14ac:dyDescent="0.25">
      <c r="A1004" s="11" t="s">
        <v>771</v>
      </c>
      <c r="B1004" s="11" t="s">
        <v>21</v>
      </c>
      <c r="C1004" s="11" t="s">
        <v>43</v>
      </c>
      <c r="D1004" s="12" t="s">
        <v>772</v>
      </c>
      <c r="E1004" s="13"/>
      <c r="F1004" s="13"/>
      <c r="G1004" s="13"/>
      <c r="H1004" s="13"/>
      <c r="I1004" s="13"/>
      <c r="J1004" s="13"/>
      <c r="K1004" s="14">
        <v>3</v>
      </c>
      <c r="L1004" s="14"/>
      <c r="M1004" s="15">
        <f>ROUND(K1004*L1004,2)</f>
        <v>0</v>
      </c>
    </row>
    <row r="1005" spans="1:13" ht="45" x14ac:dyDescent="0.25">
      <c r="A1005" s="13"/>
      <c r="B1005" s="13"/>
      <c r="C1005" s="13"/>
      <c r="D1005" s="16" t="s">
        <v>773</v>
      </c>
      <c r="E1005" s="13"/>
      <c r="F1005" s="13"/>
      <c r="G1005" s="13"/>
      <c r="H1005" s="13"/>
      <c r="I1005" s="13"/>
      <c r="J1005" s="13"/>
      <c r="K1005" s="13"/>
      <c r="L1005" s="13"/>
      <c r="M1005" s="13"/>
    </row>
    <row r="1006" spans="1:13" x14ac:dyDescent="0.25">
      <c r="A1006" s="11" t="s">
        <v>774</v>
      </c>
      <c r="B1006" s="11" t="s">
        <v>21</v>
      </c>
      <c r="C1006" s="11" t="s">
        <v>6</v>
      </c>
      <c r="D1006" s="12" t="s">
        <v>775</v>
      </c>
      <c r="E1006" s="13"/>
      <c r="F1006" s="13"/>
      <c r="G1006" s="13"/>
      <c r="H1006" s="13"/>
      <c r="I1006" s="13"/>
      <c r="J1006" s="13"/>
      <c r="K1006" s="14">
        <v>8</v>
      </c>
      <c r="L1006" s="14"/>
      <c r="M1006" s="15">
        <f>ROUND(K1006*L1006,2)</f>
        <v>0</v>
      </c>
    </row>
    <row r="1007" spans="1:13" ht="78.75" x14ac:dyDescent="0.25">
      <c r="A1007" s="13"/>
      <c r="B1007" s="13"/>
      <c r="C1007" s="13"/>
      <c r="D1007" s="16" t="s">
        <v>776</v>
      </c>
      <c r="E1007" s="13"/>
      <c r="F1007" s="13"/>
      <c r="G1007" s="13"/>
      <c r="H1007" s="13"/>
      <c r="I1007" s="13"/>
      <c r="J1007" s="13"/>
      <c r="K1007" s="13"/>
      <c r="L1007" s="13"/>
      <c r="M1007" s="13"/>
    </row>
    <row r="1008" spans="1:13" x14ac:dyDescent="0.25">
      <c r="A1008" s="11" t="s">
        <v>777</v>
      </c>
      <c r="B1008" s="11" t="s">
        <v>21</v>
      </c>
      <c r="C1008" s="11" t="s">
        <v>43</v>
      </c>
      <c r="D1008" s="12" t="s">
        <v>778</v>
      </c>
      <c r="E1008" s="13"/>
      <c r="F1008" s="13"/>
      <c r="G1008" s="13"/>
      <c r="H1008" s="13"/>
      <c r="I1008" s="13"/>
      <c r="J1008" s="13"/>
      <c r="K1008" s="14">
        <v>1</v>
      </c>
      <c r="L1008" s="14"/>
      <c r="M1008" s="15">
        <f>ROUND(K1008*L1008,2)</f>
        <v>0</v>
      </c>
    </row>
    <row r="1009" spans="1:13" ht="78.75" x14ac:dyDescent="0.25">
      <c r="A1009" s="13"/>
      <c r="B1009" s="13"/>
      <c r="C1009" s="13"/>
      <c r="D1009" s="16" t="s">
        <v>779</v>
      </c>
      <c r="E1009" s="13"/>
      <c r="F1009" s="13"/>
      <c r="G1009" s="13"/>
      <c r="H1009" s="13"/>
      <c r="I1009" s="13"/>
      <c r="J1009" s="13"/>
      <c r="K1009" s="13"/>
      <c r="L1009" s="13"/>
      <c r="M1009" s="13"/>
    </row>
    <row r="1010" spans="1:13" ht="22.5" x14ac:dyDescent="0.25">
      <c r="A1010" s="11" t="s">
        <v>780</v>
      </c>
      <c r="B1010" s="11" t="s">
        <v>21</v>
      </c>
      <c r="C1010" s="11" t="s">
        <v>43</v>
      </c>
      <c r="D1010" s="12" t="s">
        <v>781</v>
      </c>
      <c r="E1010" s="13"/>
      <c r="F1010" s="13"/>
      <c r="G1010" s="13"/>
      <c r="H1010" s="13"/>
      <c r="I1010" s="13"/>
      <c r="J1010" s="13"/>
      <c r="K1010" s="14">
        <v>1</v>
      </c>
      <c r="L1010" s="14"/>
      <c r="M1010" s="15">
        <f>ROUND(K1010*L1010,2)</f>
        <v>0</v>
      </c>
    </row>
    <row r="1011" spans="1:13" ht="22.5" x14ac:dyDescent="0.25">
      <c r="A1011" s="13"/>
      <c r="B1011" s="13"/>
      <c r="C1011" s="13"/>
      <c r="D1011" s="16" t="s">
        <v>782</v>
      </c>
      <c r="E1011" s="13"/>
      <c r="F1011" s="13"/>
      <c r="G1011" s="13"/>
      <c r="H1011" s="13"/>
      <c r="I1011" s="13"/>
      <c r="J1011" s="13"/>
      <c r="K1011" s="13"/>
      <c r="L1011" s="13"/>
      <c r="M1011" s="13"/>
    </row>
    <row r="1012" spans="1:13" x14ac:dyDescent="0.25">
      <c r="A1012" s="11" t="s">
        <v>783</v>
      </c>
      <c r="B1012" s="11" t="s">
        <v>21</v>
      </c>
      <c r="C1012" s="11" t="s">
        <v>43</v>
      </c>
      <c r="D1012" s="12" t="s">
        <v>784</v>
      </c>
      <c r="E1012" s="13"/>
      <c r="F1012" s="13"/>
      <c r="G1012" s="13"/>
      <c r="H1012" s="13"/>
      <c r="I1012" s="13"/>
      <c r="J1012" s="13"/>
      <c r="K1012" s="14">
        <v>4</v>
      </c>
      <c r="L1012" s="14"/>
      <c r="M1012" s="15">
        <f>ROUND(K1012*L1012,2)</f>
        <v>0</v>
      </c>
    </row>
    <row r="1013" spans="1:13" ht="45" x14ac:dyDescent="0.25">
      <c r="A1013" s="13"/>
      <c r="B1013" s="13"/>
      <c r="C1013" s="13"/>
      <c r="D1013" s="16" t="s">
        <v>785</v>
      </c>
      <c r="E1013" s="13"/>
      <c r="F1013" s="13"/>
      <c r="G1013" s="13"/>
      <c r="H1013" s="13"/>
      <c r="I1013" s="13"/>
      <c r="J1013" s="13"/>
      <c r="K1013" s="13"/>
      <c r="L1013" s="13"/>
      <c r="M1013" s="13"/>
    </row>
    <row r="1014" spans="1:13" x14ac:dyDescent="0.25">
      <c r="A1014" s="11" t="s">
        <v>786</v>
      </c>
      <c r="B1014" s="11" t="s">
        <v>21</v>
      </c>
      <c r="C1014" s="11" t="s">
        <v>43</v>
      </c>
      <c r="D1014" s="12" t="s">
        <v>787</v>
      </c>
      <c r="E1014" s="13"/>
      <c r="F1014" s="13"/>
      <c r="G1014" s="13"/>
      <c r="H1014" s="13"/>
      <c r="I1014" s="13"/>
      <c r="J1014" s="13"/>
      <c r="K1014" s="14">
        <v>1</v>
      </c>
      <c r="L1014" s="14"/>
      <c r="M1014" s="15">
        <f>ROUND(K1014*L1014,2)</f>
        <v>0</v>
      </c>
    </row>
    <row r="1015" spans="1:13" ht="45" x14ac:dyDescent="0.25">
      <c r="A1015" s="13"/>
      <c r="B1015" s="13"/>
      <c r="C1015" s="13"/>
      <c r="D1015" s="16" t="s">
        <v>788</v>
      </c>
      <c r="E1015" s="13"/>
      <c r="F1015" s="13"/>
      <c r="G1015" s="13"/>
      <c r="H1015" s="13"/>
      <c r="I1015" s="13"/>
      <c r="J1015" s="13"/>
      <c r="K1015" s="13"/>
      <c r="L1015" s="13"/>
      <c r="M1015" s="13"/>
    </row>
    <row r="1016" spans="1:13" x14ac:dyDescent="0.25">
      <c r="A1016" s="11" t="s">
        <v>789</v>
      </c>
      <c r="B1016" s="11" t="s">
        <v>21</v>
      </c>
      <c r="C1016" s="11" t="s">
        <v>43</v>
      </c>
      <c r="D1016" s="12" t="s">
        <v>790</v>
      </c>
      <c r="E1016" s="13"/>
      <c r="F1016" s="13"/>
      <c r="G1016" s="13"/>
      <c r="H1016" s="13"/>
      <c r="I1016" s="13"/>
      <c r="J1016" s="13"/>
      <c r="K1016" s="14">
        <v>1</v>
      </c>
      <c r="L1016" s="14"/>
      <c r="M1016" s="15">
        <f>ROUND(K1016*L1016,2)</f>
        <v>0</v>
      </c>
    </row>
    <row r="1017" spans="1:13" ht="33.75" x14ac:dyDescent="0.25">
      <c r="A1017" s="13"/>
      <c r="B1017" s="13"/>
      <c r="C1017" s="13"/>
      <c r="D1017" s="16" t="s">
        <v>791</v>
      </c>
      <c r="E1017" s="13"/>
      <c r="F1017" s="13"/>
      <c r="G1017" s="13"/>
      <c r="H1017" s="13"/>
      <c r="I1017" s="13"/>
      <c r="J1017" s="13"/>
      <c r="K1017" s="13"/>
      <c r="L1017" s="13"/>
      <c r="M1017" s="13"/>
    </row>
    <row r="1018" spans="1:13" x14ac:dyDescent="0.25">
      <c r="A1018" s="13"/>
      <c r="B1018" s="13"/>
      <c r="C1018" s="13"/>
      <c r="D1018" s="16"/>
      <c r="E1018" s="11" t="s">
        <v>101</v>
      </c>
      <c r="F1018" s="13">
        <v>1</v>
      </c>
      <c r="G1018" s="14"/>
      <c r="H1018" s="14"/>
      <c r="I1018" s="14"/>
      <c r="J1018" s="15">
        <f>F1018*(G1018+ (G1018= 0))*(H1018+ (H1018= 0))*(I1018+ (I1018= 0))</f>
        <v>1</v>
      </c>
      <c r="K1018" s="13"/>
      <c r="L1018" s="13"/>
      <c r="M1018" s="13"/>
    </row>
    <row r="1019" spans="1:13" x14ac:dyDescent="0.25">
      <c r="A1019" s="13"/>
      <c r="B1019" s="13"/>
      <c r="C1019" s="13"/>
      <c r="D1019" s="16"/>
      <c r="E1019" s="13"/>
      <c r="F1019" s="13"/>
      <c r="G1019" s="13"/>
      <c r="H1019" s="13"/>
      <c r="I1019" s="13"/>
      <c r="J1019" s="17" t="s">
        <v>792</v>
      </c>
      <c r="K1019" s="9">
        <f>SUM(J1018:J1018)</f>
        <v>1</v>
      </c>
      <c r="L1019" s="10">
        <f>M1002+M1004+M1006+M1008+M1010+M1012+M1014+M1016</f>
        <v>0</v>
      </c>
      <c r="M1019" s="10">
        <f>ROUND(L1019*K1019,2)</f>
        <v>0</v>
      </c>
    </row>
    <row r="1020" spans="1:13" ht="3" customHeight="1" x14ac:dyDescent="0.25">
      <c r="A1020" s="18"/>
      <c r="B1020" s="18"/>
      <c r="C1020" s="18"/>
      <c r="D1020" s="19"/>
      <c r="E1020" s="18"/>
      <c r="F1020" s="18"/>
      <c r="G1020" s="18"/>
      <c r="H1020" s="18"/>
      <c r="I1020" s="18"/>
      <c r="J1020" s="18"/>
      <c r="K1020" s="18"/>
      <c r="L1020" s="18"/>
      <c r="M1020" s="18"/>
    </row>
    <row r="1021" spans="1:13" x14ac:dyDescent="0.25">
      <c r="A1021" s="6" t="s">
        <v>793</v>
      </c>
      <c r="B1021" s="6" t="s">
        <v>17</v>
      </c>
      <c r="C1021" s="6" t="s">
        <v>18</v>
      </c>
      <c r="D1021" s="7" t="s">
        <v>794</v>
      </c>
      <c r="E1021" s="8"/>
      <c r="F1021" s="8"/>
      <c r="G1021" s="8"/>
      <c r="H1021" s="8"/>
      <c r="I1021" s="8"/>
      <c r="J1021" s="8"/>
      <c r="K1021" s="9">
        <f>K1069</f>
        <v>1</v>
      </c>
      <c r="L1021" s="10">
        <f>L1069</f>
        <v>0</v>
      </c>
      <c r="M1021" s="10">
        <f>M1069</f>
        <v>0</v>
      </c>
    </row>
    <row r="1022" spans="1:13" ht="22.5" x14ac:dyDescent="0.25">
      <c r="A1022" s="11" t="s">
        <v>795</v>
      </c>
      <c r="B1022" s="11" t="s">
        <v>21</v>
      </c>
      <c r="C1022" s="11" t="s">
        <v>797</v>
      </c>
      <c r="D1022" s="12" t="s">
        <v>796</v>
      </c>
      <c r="E1022" s="13"/>
      <c r="F1022" s="13"/>
      <c r="G1022" s="13"/>
      <c r="H1022" s="13"/>
      <c r="I1022" s="13"/>
      <c r="J1022" s="13"/>
      <c r="K1022" s="14">
        <v>1</v>
      </c>
      <c r="L1022" s="14"/>
      <c r="M1022" s="15">
        <f>ROUND(K1022*L1022,2)</f>
        <v>0</v>
      </c>
    </row>
    <row r="1023" spans="1:13" ht="78.75" x14ac:dyDescent="0.25">
      <c r="A1023" s="13"/>
      <c r="B1023" s="13"/>
      <c r="C1023" s="13"/>
      <c r="D1023" s="16" t="s">
        <v>798</v>
      </c>
      <c r="E1023" s="13"/>
      <c r="F1023" s="13"/>
      <c r="G1023" s="13"/>
      <c r="H1023" s="13"/>
      <c r="I1023" s="13"/>
      <c r="J1023" s="13"/>
      <c r="K1023" s="13"/>
      <c r="L1023" s="13"/>
      <c r="M1023" s="13"/>
    </row>
    <row r="1024" spans="1:13" x14ac:dyDescent="0.25">
      <c r="A1024" s="17" t="s">
        <v>799</v>
      </c>
      <c r="B1024" s="11" t="s">
        <v>21</v>
      </c>
      <c r="C1024" s="11" t="s">
        <v>132</v>
      </c>
      <c r="D1024" s="12" t="s">
        <v>800</v>
      </c>
      <c r="E1024" s="13"/>
      <c r="F1024" s="13"/>
      <c r="G1024" s="13"/>
      <c r="H1024" s="13"/>
      <c r="I1024" s="13"/>
      <c r="J1024" s="13"/>
      <c r="K1024" s="15">
        <f>K1027</f>
        <v>90</v>
      </c>
      <c r="L1024" s="15">
        <f>L1027</f>
        <v>0</v>
      </c>
      <c r="M1024" s="15">
        <f>M1027</f>
        <v>0</v>
      </c>
    </row>
    <row r="1025" spans="1:13" ht="146.25" x14ac:dyDescent="0.25">
      <c r="A1025" s="13"/>
      <c r="B1025" s="13"/>
      <c r="C1025" s="13"/>
      <c r="D1025" s="16" t="s">
        <v>801</v>
      </c>
      <c r="E1025" s="13"/>
      <c r="F1025" s="13"/>
      <c r="G1025" s="13"/>
      <c r="H1025" s="13"/>
      <c r="I1025" s="13"/>
      <c r="J1025" s="13"/>
      <c r="K1025" s="13"/>
      <c r="L1025" s="13"/>
      <c r="M1025" s="13"/>
    </row>
    <row r="1026" spans="1:13" x14ac:dyDescent="0.25">
      <c r="A1026" s="13"/>
      <c r="B1026" s="13"/>
      <c r="C1026" s="13"/>
      <c r="D1026" s="16"/>
      <c r="E1026" s="11" t="s">
        <v>802</v>
      </c>
      <c r="F1026" s="13">
        <v>0.6</v>
      </c>
      <c r="G1026" s="14">
        <v>150</v>
      </c>
      <c r="H1026" s="14"/>
      <c r="I1026" s="14"/>
      <c r="J1026" s="15">
        <f>F1026*(G1026+ (G1026= 0))*(H1026+ (H1026= 0))*(I1026+ (I1026= 0))</f>
        <v>90</v>
      </c>
      <c r="K1026" s="13"/>
      <c r="L1026" s="13"/>
      <c r="M1026" s="13"/>
    </row>
    <row r="1027" spans="1:13" x14ac:dyDescent="0.25">
      <c r="A1027" s="13"/>
      <c r="B1027" s="13"/>
      <c r="C1027" s="13"/>
      <c r="D1027" s="16"/>
      <c r="E1027" s="13"/>
      <c r="F1027" s="13"/>
      <c r="G1027" s="13"/>
      <c r="H1027" s="13"/>
      <c r="I1027" s="13"/>
      <c r="J1027" s="17" t="s">
        <v>803</v>
      </c>
      <c r="K1027" s="10">
        <f>SUM(J1026:J1026)</f>
        <v>90</v>
      </c>
      <c r="L1027" s="14"/>
      <c r="M1027" s="10">
        <f>ROUND(L1027*K1027,2)</f>
        <v>0</v>
      </c>
    </row>
    <row r="1028" spans="1:13" ht="3" customHeight="1" x14ac:dyDescent="0.25">
      <c r="A1028" s="18"/>
      <c r="B1028" s="18"/>
      <c r="C1028" s="18"/>
      <c r="D1028" s="19"/>
      <c r="E1028" s="18"/>
      <c r="F1028" s="18"/>
      <c r="G1028" s="18"/>
      <c r="H1028" s="18"/>
      <c r="I1028" s="18"/>
      <c r="J1028" s="18"/>
      <c r="K1028" s="18"/>
      <c r="L1028" s="18"/>
      <c r="M1028" s="18"/>
    </row>
    <row r="1029" spans="1:13" x14ac:dyDescent="0.25">
      <c r="A1029" s="17" t="s">
        <v>804</v>
      </c>
      <c r="B1029" s="11" t="s">
        <v>21</v>
      </c>
      <c r="C1029" s="11" t="s">
        <v>132</v>
      </c>
      <c r="D1029" s="12" t="s">
        <v>805</v>
      </c>
      <c r="E1029" s="13"/>
      <c r="F1029" s="13"/>
      <c r="G1029" s="13"/>
      <c r="H1029" s="13"/>
      <c r="I1029" s="13"/>
      <c r="J1029" s="13"/>
      <c r="K1029" s="15">
        <f>K1036</f>
        <v>2575.17</v>
      </c>
      <c r="L1029" s="15">
        <f>L1036</f>
        <v>0</v>
      </c>
      <c r="M1029" s="15">
        <f>M1036</f>
        <v>0</v>
      </c>
    </row>
    <row r="1030" spans="1:13" ht="146.25" x14ac:dyDescent="0.25">
      <c r="A1030" s="13"/>
      <c r="B1030" s="13"/>
      <c r="C1030" s="13"/>
      <c r="D1030" s="16" t="s">
        <v>806</v>
      </c>
      <c r="E1030" s="13"/>
      <c r="F1030" s="13"/>
      <c r="G1030" s="13"/>
      <c r="H1030" s="13"/>
      <c r="I1030" s="13"/>
      <c r="J1030" s="13"/>
      <c r="K1030" s="13"/>
      <c r="L1030" s="13"/>
      <c r="M1030" s="13"/>
    </row>
    <row r="1031" spans="1:13" x14ac:dyDescent="0.25">
      <c r="A1031" s="13"/>
      <c r="B1031" s="13"/>
      <c r="C1031" s="13"/>
      <c r="D1031" s="16"/>
      <c r="E1031" s="11" t="s">
        <v>807</v>
      </c>
      <c r="F1031" s="13"/>
      <c r="G1031" s="14"/>
      <c r="H1031" s="14"/>
      <c r="I1031" s="14"/>
      <c r="J1031" s="15">
        <f>F1031*(G1031+ (G1031= 0))*(H1031+ (H1031= 0))*(I1031+ (I1031= 0))</f>
        <v>0</v>
      </c>
      <c r="K1031" s="13"/>
      <c r="L1031" s="13"/>
      <c r="M1031" s="13"/>
    </row>
    <row r="1032" spans="1:13" x14ac:dyDescent="0.25">
      <c r="A1032" s="13"/>
      <c r="B1032" s="13"/>
      <c r="C1032" s="13"/>
      <c r="D1032" s="16"/>
      <c r="E1032" s="11" t="s">
        <v>808</v>
      </c>
      <c r="F1032" s="13">
        <v>0.6</v>
      </c>
      <c r="G1032" s="14">
        <v>2648.95</v>
      </c>
      <c r="H1032" s="14"/>
      <c r="I1032" s="14"/>
      <c r="J1032" s="15">
        <f>F1032*(G1032+ (G1032= 0))*(H1032+ (H1032= 0))*(I1032+ (I1032= 0))</f>
        <v>1589.37</v>
      </c>
      <c r="K1032" s="13"/>
      <c r="L1032" s="13"/>
      <c r="M1032" s="13"/>
    </row>
    <row r="1033" spans="1:13" x14ac:dyDescent="0.25">
      <c r="A1033" s="13"/>
      <c r="B1033" s="13"/>
      <c r="C1033" s="13"/>
      <c r="D1033" s="16"/>
      <c r="E1033" s="11" t="s">
        <v>809</v>
      </c>
      <c r="F1033" s="13">
        <v>0.6</v>
      </c>
      <c r="G1033" s="14">
        <v>1108</v>
      </c>
      <c r="H1033" s="14"/>
      <c r="I1033" s="14"/>
      <c r="J1033" s="15">
        <f>F1033*(G1033+ (G1033= 0))*(H1033+ (H1033= 0))*(I1033+ (I1033= 0))</f>
        <v>664.8</v>
      </c>
      <c r="K1033" s="13"/>
      <c r="L1033" s="13"/>
      <c r="M1033" s="13"/>
    </row>
    <row r="1034" spans="1:13" x14ac:dyDescent="0.25">
      <c r="A1034" s="13"/>
      <c r="B1034" s="13"/>
      <c r="C1034" s="13"/>
      <c r="D1034" s="16"/>
      <c r="E1034" s="11" t="s">
        <v>810</v>
      </c>
      <c r="F1034" s="13">
        <v>0.6</v>
      </c>
      <c r="G1034" s="14">
        <v>535</v>
      </c>
      <c r="H1034" s="14"/>
      <c r="I1034" s="14"/>
      <c r="J1034" s="15">
        <f>F1034*(G1034+ (G1034= 0))*(H1034+ (H1034= 0))*(I1034+ (I1034= 0))</f>
        <v>321</v>
      </c>
      <c r="K1034" s="13"/>
      <c r="L1034" s="13"/>
      <c r="M1034" s="13"/>
    </row>
    <row r="1035" spans="1:13" x14ac:dyDescent="0.25">
      <c r="A1035" s="13"/>
      <c r="B1035" s="13"/>
      <c r="C1035" s="13"/>
      <c r="D1035" s="16"/>
      <c r="E1035" s="11" t="s">
        <v>811</v>
      </c>
      <c r="F1035" s="13"/>
      <c r="G1035" s="14"/>
      <c r="H1035" s="14"/>
      <c r="I1035" s="14"/>
      <c r="J1035" s="15">
        <f>F1035*(G1035+ (G1035= 0))*(H1035+ (H1035= 0))*(I1035+ (I1035= 0))</f>
        <v>0</v>
      </c>
      <c r="K1035" s="13"/>
      <c r="L1035" s="13"/>
      <c r="M1035" s="13"/>
    </row>
    <row r="1036" spans="1:13" x14ac:dyDescent="0.25">
      <c r="A1036" s="13"/>
      <c r="B1036" s="13"/>
      <c r="C1036" s="13"/>
      <c r="D1036" s="16"/>
      <c r="E1036" s="13"/>
      <c r="F1036" s="13"/>
      <c r="G1036" s="13"/>
      <c r="H1036" s="13"/>
      <c r="I1036" s="13"/>
      <c r="J1036" s="17" t="s">
        <v>812</v>
      </c>
      <c r="K1036" s="10">
        <f>SUM(J1031:J1035)</f>
        <v>2575.17</v>
      </c>
      <c r="L1036" s="14"/>
      <c r="M1036" s="10">
        <f>ROUND(L1036*K1036,2)</f>
        <v>0</v>
      </c>
    </row>
    <row r="1037" spans="1:13" ht="3" customHeight="1" x14ac:dyDescent="0.25">
      <c r="A1037" s="18"/>
      <c r="B1037" s="18"/>
      <c r="C1037" s="18"/>
      <c r="D1037" s="19"/>
      <c r="E1037" s="18"/>
      <c r="F1037" s="18"/>
      <c r="G1037" s="18"/>
      <c r="H1037" s="18"/>
      <c r="I1037" s="18"/>
      <c r="J1037" s="18"/>
      <c r="K1037" s="18"/>
      <c r="L1037" s="18"/>
      <c r="M1037" s="18"/>
    </row>
    <row r="1038" spans="1:13" x14ac:dyDescent="0.25">
      <c r="A1038" s="17" t="s">
        <v>813</v>
      </c>
      <c r="B1038" s="11" t="s">
        <v>21</v>
      </c>
      <c r="C1038" s="11" t="s">
        <v>132</v>
      </c>
      <c r="D1038" s="12" t="s">
        <v>814</v>
      </c>
      <c r="E1038" s="13"/>
      <c r="F1038" s="13"/>
      <c r="G1038" s="13"/>
      <c r="H1038" s="13"/>
      <c r="I1038" s="13"/>
      <c r="J1038" s="13"/>
      <c r="K1038" s="15">
        <f>K1053</f>
        <v>1062</v>
      </c>
      <c r="L1038" s="15">
        <f>L1053</f>
        <v>0</v>
      </c>
      <c r="M1038" s="15">
        <f>M1053</f>
        <v>0</v>
      </c>
    </row>
    <row r="1039" spans="1:13" ht="157.5" x14ac:dyDescent="0.25">
      <c r="A1039" s="13"/>
      <c r="B1039" s="13"/>
      <c r="C1039" s="13"/>
      <c r="D1039" s="16" t="s">
        <v>815</v>
      </c>
      <c r="E1039" s="13"/>
      <c r="F1039" s="13"/>
      <c r="G1039" s="13"/>
      <c r="H1039" s="13"/>
      <c r="I1039" s="13"/>
      <c r="J1039" s="13"/>
      <c r="K1039" s="13"/>
      <c r="L1039" s="13"/>
      <c r="M1039" s="13"/>
    </row>
    <row r="1040" spans="1:13" x14ac:dyDescent="0.25">
      <c r="A1040" s="13"/>
      <c r="B1040" s="13"/>
      <c r="C1040" s="13"/>
      <c r="D1040" s="16"/>
      <c r="E1040" s="11" t="s">
        <v>816</v>
      </c>
      <c r="F1040" s="13"/>
      <c r="G1040" s="14"/>
      <c r="H1040" s="14"/>
      <c r="I1040" s="14"/>
      <c r="J1040" s="15">
        <f>F1040*(G1040+ (G1040= 0))*(H1040+ (H1040= 0))*(I1040+ (I1040= 0))</f>
        <v>0</v>
      </c>
      <c r="K1040" s="13"/>
      <c r="L1040" s="13"/>
      <c r="M1040" s="13"/>
    </row>
    <row r="1041" spans="1:13" x14ac:dyDescent="0.25">
      <c r="A1041" s="13"/>
      <c r="B1041" s="13"/>
      <c r="C1041" s="13"/>
      <c r="D1041" s="16"/>
      <c r="E1041" s="11" t="s">
        <v>817</v>
      </c>
      <c r="F1041" s="13">
        <v>50</v>
      </c>
      <c r="G1041" s="14">
        <v>0.6</v>
      </c>
      <c r="H1041" s="14"/>
      <c r="I1041" s="14"/>
      <c r="J1041" s="15">
        <f>F1041*(G1041+ (G1041= 0))*(H1041+ (H1041= 0))*(I1041+ (I1041= 0))</f>
        <v>30</v>
      </c>
      <c r="K1041" s="13"/>
      <c r="L1041" s="13"/>
      <c r="M1041" s="13"/>
    </row>
    <row r="1042" spans="1:13" x14ac:dyDescent="0.25">
      <c r="A1042" s="13"/>
      <c r="B1042" s="13"/>
      <c r="C1042" s="13"/>
      <c r="D1042" s="16"/>
      <c r="E1042" s="11" t="s">
        <v>818</v>
      </c>
      <c r="F1042" s="13"/>
      <c r="G1042" s="14"/>
      <c r="H1042" s="14"/>
      <c r="I1042" s="14"/>
      <c r="J1042" s="15">
        <f>F1042*(G1042+ (G1042= 0))*(H1042+ (H1042= 0))*(I1042+ (I1042= 0))</f>
        <v>0</v>
      </c>
      <c r="K1042" s="13"/>
      <c r="L1042" s="13"/>
      <c r="M1042" s="13"/>
    </row>
    <row r="1043" spans="1:13" x14ac:dyDescent="0.25">
      <c r="A1043" s="13"/>
      <c r="B1043" s="13"/>
      <c r="C1043" s="13"/>
      <c r="D1043" s="16"/>
      <c r="E1043" s="11" t="s">
        <v>819</v>
      </c>
      <c r="F1043" s="13"/>
      <c r="G1043" s="14"/>
      <c r="H1043" s="14"/>
      <c r="I1043" s="14"/>
      <c r="J1043" s="15">
        <f>F1043*(G1043+ (G1043= 0))*(H1043+ (H1043= 0))*(I1043+ (I1043= 0))</f>
        <v>0</v>
      </c>
      <c r="K1043" s="13"/>
      <c r="L1043" s="13"/>
      <c r="M1043" s="13"/>
    </row>
    <row r="1044" spans="1:13" x14ac:dyDescent="0.25">
      <c r="A1044" s="13"/>
      <c r="B1044" s="13"/>
      <c r="C1044" s="13"/>
      <c r="D1044" s="16"/>
      <c r="E1044" s="11" t="s">
        <v>820</v>
      </c>
      <c r="F1044" s="13"/>
      <c r="G1044" s="14"/>
      <c r="H1044" s="14"/>
      <c r="I1044" s="14"/>
      <c r="J1044" s="15">
        <f>F1044*(G1044+ (G1044= 0))*(H1044+ (H1044= 0))*(I1044+ (I1044= 0))</f>
        <v>0</v>
      </c>
      <c r="K1044" s="13"/>
      <c r="L1044" s="13"/>
      <c r="M1044" s="13"/>
    </row>
    <row r="1045" spans="1:13" x14ac:dyDescent="0.25">
      <c r="A1045" s="13"/>
      <c r="B1045" s="13"/>
      <c r="C1045" s="13"/>
      <c r="D1045" s="16"/>
      <c r="E1045" s="11" t="s">
        <v>821</v>
      </c>
      <c r="F1045" s="13"/>
      <c r="G1045" s="14"/>
      <c r="H1045" s="14"/>
      <c r="I1045" s="14"/>
      <c r="J1045" s="15">
        <f>F1045*(G1045+ (G1045= 0))*(H1045+ (H1045= 0))*(I1045+ (I1045= 0))</f>
        <v>0</v>
      </c>
      <c r="K1045" s="13"/>
      <c r="L1045" s="13"/>
      <c r="M1045" s="13"/>
    </row>
    <row r="1046" spans="1:13" x14ac:dyDescent="0.25">
      <c r="A1046" s="13"/>
      <c r="B1046" s="13"/>
      <c r="C1046" s="13"/>
      <c r="D1046" s="16"/>
      <c r="E1046" s="11" t="s">
        <v>822</v>
      </c>
      <c r="F1046" s="13"/>
      <c r="G1046" s="14"/>
      <c r="H1046" s="14"/>
      <c r="I1046" s="14"/>
      <c r="J1046" s="15">
        <f>F1046*(G1046+ (G1046= 0))*(H1046+ (H1046= 0))*(I1046+ (I1046= 0))</f>
        <v>0</v>
      </c>
      <c r="K1046" s="13"/>
      <c r="L1046" s="13"/>
      <c r="M1046" s="13"/>
    </row>
    <row r="1047" spans="1:13" x14ac:dyDescent="0.25">
      <c r="A1047" s="13"/>
      <c r="B1047" s="13"/>
      <c r="C1047" s="13"/>
      <c r="D1047" s="16"/>
      <c r="E1047" s="11" t="s">
        <v>823</v>
      </c>
      <c r="F1047" s="13"/>
      <c r="G1047" s="14"/>
      <c r="H1047" s="14"/>
      <c r="I1047" s="14"/>
      <c r="J1047" s="15">
        <f>F1047*(G1047+ (G1047= 0))*(H1047+ (H1047= 0))*(I1047+ (I1047= 0))</f>
        <v>0</v>
      </c>
      <c r="K1047" s="13"/>
      <c r="L1047" s="13"/>
      <c r="M1047" s="13"/>
    </row>
    <row r="1048" spans="1:13" x14ac:dyDescent="0.25">
      <c r="A1048" s="13"/>
      <c r="B1048" s="13"/>
      <c r="C1048" s="13"/>
      <c r="D1048" s="16"/>
      <c r="E1048" s="11" t="s">
        <v>824</v>
      </c>
      <c r="F1048" s="13"/>
      <c r="G1048" s="14"/>
      <c r="H1048" s="14"/>
      <c r="I1048" s="14"/>
      <c r="J1048" s="15">
        <f>F1048*(G1048+ (G1048= 0))*(H1048+ (H1048= 0))*(I1048+ (I1048= 0))</f>
        <v>0</v>
      </c>
      <c r="K1048" s="13"/>
      <c r="L1048" s="13"/>
      <c r="M1048" s="13"/>
    </row>
    <row r="1049" spans="1:13" x14ac:dyDescent="0.25">
      <c r="A1049" s="13"/>
      <c r="B1049" s="13"/>
      <c r="C1049" s="13"/>
      <c r="D1049" s="16"/>
      <c r="E1049" s="11" t="s">
        <v>825</v>
      </c>
      <c r="F1049" s="13"/>
      <c r="G1049" s="14"/>
      <c r="H1049" s="14"/>
      <c r="I1049" s="14"/>
      <c r="J1049" s="15">
        <f>F1049*(G1049+ (G1049= 0))*(H1049+ (H1049= 0))*(I1049+ (I1049= 0))</f>
        <v>0</v>
      </c>
      <c r="K1049" s="13"/>
      <c r="L1049" s="13"/>
      <c r="M1049" s="13"/>
    </row>
    <row r="1050" spans="1:13" x14ac:dyDescent="0.25">
      <c r="A1050" s="13"/>
      <c r="B1050" s="13"/>
      <c r="C1050" s="13"/>
      <c r="D1050" s="16"/>
      <c r="E1050" s="11" t="s">
        <v>826</v>
      </c>
      <c r="F1050" s="13"/>
      <c r="G1050" s="14"/>
      <c r="H1050" s="14"/>
      <c r="I1050" s="14"/>
      <c r="J1050" s="15">
        <f>F1050*(G1050+ (G1050= 0))*(H1050+ (H1050= 0))*(I1050+ (I1050= 0))</f>
        <v>0</v>
      </c>
      <c r="K1050" s="13"/>
      <c r="L1050" s="13"/>
      <c r="M1050" s="13"/>
    </row>
    <row r="1051" spans="1:13" x14ac:dyDescent="0.25">
      <c r="A1051" s="13"/>
      <c r="B1051" s="13"/>
      <c r="C1051" s="13"/>
      <c r="D1051" s="16"/>
      <c r="E1051" s="11" t="s">
        <v>827</v>
      </c>
      <c r="F1051" s="13"/>
      <c r="G1051" s="14"/>
      <c r="H1051" s="14"/>
      <c r="I1051" s="14"/>
      <c r="J1051" s="15">
        <f>F1051*(G1051+ (G1051= 0))*(H1051+ (H1051= 0))*(I1051+ (I1051= 0))</f>
        <v>0</v>
      </c>
      <c r="K1051" s="13"/>
      <c r="L1051" s="13"/>
      <c r="M1051" s="13"/>
    </row>
    <row r="1052" spans="1:13" x14ac:dyDescent="0.25">
      <c r="A1052" s="13"/>
      <c r="B1052" s="13"/>
      <c r="C1052" s="13"/>
      <c r="D1052" s="16"/>
      <c r="E1052" s="11" t="s">
        <v>828</v>
      </c>
      <c r="F1052" s="13">
        <v>1</v>
      </c>
      <c r="G1052" s="14">
        <v>1032</v>
      </c>
      <c r="H1052" s="14"/>
      <c r="I1052" s="14"/>
      <c r="J1052" s="15">
        <f>F1052*(G1052+ (G1052= 0))*(H1052+ (H1052= 0))*(I1052+ (I1052= 0))</f>
        <v>1032</v>
      </c>
      <c r="K1052" s="13"/>
      <c r="L1052" s="13"/>
      <c r="M1052" s="13"/>
    </row>
    <row r="1053" spans="1:13" x14ac:dyDescent="0.25">
      <c r="A1053" s="13"/>
      <c r="B1053" s="13"/>
      <c r="C1053" s="13"/>
      <c r="D1053" s="16"/>
      <c r="E1053" s="13"/>
      <c r="F1053" s="13"/>
      <c r="G1053" s="13"/>
      <c r="H1053" s="13"/>
      <c r="I1053" s="13"/>
      <c r="J1053" s="17" t="s">
        <v>829</v>
      </c>
      <c r="K1053" s="10">
        <f>SUM(J1040:J1052)</f>
        <v>1062</v>
      </c>
      <c r="L1053" s="14"/>
      <c r="M1053" s="10">
        <f>ROUND(L1053*K1053,2)</f>
        <v>0</v>
      </c>
    </row>
    <row r="1054" spans="1:13" ht="3" customHeight="1" x14ac:dyDescent="0.25">
      <c r="A1054" s="18"/>
      <c r="B1054" s="18"/>
      <c r="C1054" s="18"/>
      <c r="D1054" s="19"/>
      <c r="E1054" s="18"/>
      <c r="F1054" s="18"/>
      <c r="G1054" s="18"/>
      <c r="H1054" s="18"/>
      <c r="I1054" s="18"/>
      <c r="J1054" s="18"/>
      <c r="K1054" s="18"/>
      <c r="L1054" s="18"/>
      <c r="M1054" s="18"/>
    </row>
    <row r="1055" spans="1:13" ht="22.5" x14ac:dyDescent="0.25">
      <c r="A1055" s="17" t="s">
        <v>830</v>
      </c>
      <c r="B1055" s="11" t="s">
        <v>21</v>
      </c>
      <c r="C1055" s="11" t="s">
        <v>43</v>
      </c>
      <c r="D1055" s="12" t="s">
        <v>831</v>
      </c>
      <c r="E1055" s="13"/>
      <c r="F1055" s="13"/>
      <c r="G1055" s="13"/>
      <c r="H1055" s="13"/>
      <c r="I1055" s="13"/>
      <c r="J1055" s="13"/>
      <c r="K1055" s="15">
        <f>K1060</f>
        <v>6</v>
      </c>
      <c r="L1055" s="15">
        <f>L1060</f>
        <v>0</v>
      </c>
      <c r="M1055" s="15">
        <f>M1060</f>
        <v>0</v>
      </c>
    </row>
    <row r="1056" spans="1:13" ht="180" x14ac:dyDescent="0.25">
      <c r="A1056" s="13"/>
      <c r="B1056" s="13"/>
      <c r="C1056" s="13"/>
      <c r="D1056" s="16" t="s">
        <v>832</v>
      </c>
      <c r="E1056" s="13"/>
      <c r="F1056" s="13"/>
      <c r="G1056" s="13"/>
      <c r="H1056" s="13"/>
      <c r="I1056" s="13"/>
      <c r="J1056" s="13"/>
      <c r="K1056" s="13"/>
      <c r="L1056" s="13"/>
      <c r="M1056" s="13"/>
    </row>
    <row r="1057" spans="1:13" x14ac:dyDescent="0.25">
      <c r="A1057" s="13"/>
      <c r="B1057" s="13"/>
      <c r="C1057" s="13"/>
      <c r="D1057" s="16"/>
      <c r="E1057" s="11" t="s">
        <v>802</v>
      </c>
      <c r="F1057" s="13"/>
      <c r="G1057" s="14"/>
      <c r="H1057" s="14"/>
      <c r="I1057" s="14"/>
      <c r="J1057" s="15">
        <f>F1057*(G1057+ (G1057= 0))*(H1057+ (H1057= 0))*(I1057+ (I1057= 0))</f>
        <v>0</v>
      </c>
      <c r="K1057" s="13"/>
      <c r="L1057" s="13"/>
      <c r="M1057" s="13"/>
    </row>
    <row r="1058" spans="1:13" x14ac:dyDescent="0.25">
      <c r="A1058" s="13"/>
      <c r="B1058" s="13"/>
      <c r="C1058" s="13"/>
      <c r="D1058" s="16"/>
      <c r="E1058" s="11" t="s">
        <v>833</v>
      </c>
      <c r="F1058" s="13"/>
      <c r="G1058" s="14"/>
      <c r="H1058" s="14"/>
      <c r="I1058" s="14"/>
      <c r="J1058" s="15">
        <f>F1058*(G1058+ (G1058= 0))*(H1058+ (H1058= 0))*(I1058+ (I1058= 0))</f>
        <v>0</v>
      </c>
      <c r="K1058" s="13"/>
      <c r="L1058" s="13"/>
      <c r="M1058" s="13"/>
    </row>
    <row r="1059" spans="1:13" x14ac:dyDescent="0.25">
      <c r="A1059" s="13"/>
      <c r="B1059" s="13"/>
      <c r="C1059" s="13"/>
      <c r="D1059" s="16"/>
      <c r="E1059" s="11" t="s">
        <v>834</v>
      </c>
      <c r="F1059" s="13">
        <v>10</v>
      </c>
      <c r="G1059" s="14">
        <v>0.6</v>
      </c>
      <c r="H1059" s="14"/>
      <c r="I1059" s="14"/>
      <c r="J1059" s="15">
        <f>F1059*(G1059+ (G1059= 0))*(H1059+ (H1059= 0))*(I1059+ (I1059= 0))</f>
        <v>6</v>
      </c>
      <c r="K1059" s="13"/>
      <c r="L1059" s="13"/>
      <c r="M1059" s="13"/>
    </row>
    <row r="1060" spans="1:13" x14ac:dyDescent="0.25">
      <c r="A1060" s="13"/>
      <c r="B1060" s="13"/>
      <c r="C1060" s="13"/>
      <c r="D1060" s="16"/>
      <c r="E1060" s="13"/>
      <c r="F1060" s="13"/>
      <c r="G1060" s="13"/>
      <c r="H1060" s="13"/>
      <c r="I1060" s="13"/>
      <c r="J1060" s="17" t="s">
        <v>835</v>
      </c>
      <c r="K1060" s="10">
        <f>SUM(J1057:J1059)</f>
        <v>6</v>
      </c>
      <c r="L1060" s="14"/>
      <c r="M1060" s="10">
        <f>ROUND(L1060*K1060,2)</f>
        <v>0</v>
      </c>
    </row>
    <row r="1061" spans="1:13" ht="3" customHeight="1" x14ac:dyDescent="0.25">
      <c r="A1061" s="18"/>
      <c r="B1061" s="18"/>
      <c r="C1061" s="18"/>
      <c r="D1061" s="19"/>
      <c r="E1061" s="18"/>
      <c r="F1061" s="18"/>
      <c r="G1061" s="18"/>
      <c r="H1061" s="18"/>
      <c r="I1061" s="18"/>
      <c r="J1061" s="18"/>
      <c r="K1061" s="18"/>
      <c r="L1061" s="18"/>
      <c r="M1061" s="18"/>
    </row>
    <row r="1062" spans="1:13" x14ac:dyDescent="0.25">
      <c r="A1062" s="17" t="s">
        <v>836</v>
      </c>
      <c r="B1062" s="11" t="s">
        <v>21</v>
      </c>
      <c r="C1062" s="11" t="s">
        <v>43</v>
      </c>
      <c r="D1062" s="12" t="s">
        <v>837</v>
      </c>
      <c r="E1062" s="13"/>
      <c r="F1062" s="13"/>
      <c r="G1062" s="13"/>
      <c r="H1062" s="13"/>
      <c r="I1062" s="13"/>
      <c r="J1062" s="13"/>
      <c r="K1062" s="15">
        <f>K1067</f>
        <v>6</v>
      </c>
      <c r="L1062" s="15">
        <f>L1067</f>
        <v>0</v>
      </c>
      <c r="M1062" s="15">
        <f>M1067</f>
        <v>0</v>
      </c>
    </row>
    <row r="1063" spans="1:13" ht="146.25" x14ac:dyDescent="0.25">
      <c r="A1063" s="13"/>
      <c r="B1063" s="13"/>
      <c r="C1063" s="13"/>
      <c r="D1063" s="16" t="s">
        <v>838</v>
      </c>
      <c r="E1063" s="13"/>
      <c r="F1063" s="13"/>
      <c r="G1063" s="13"/>
      <c r="H1063" s="13"/>
      <c r="I1063" s="13"/>
      <c r="J1063" s="13"/>
      <c r="K1063" s="13"/>
      <c r="L1063" s="13"/>
      <c r="M1063" s="13"/>
    </row>
    <row r="1064" spans="1:13" x14ac:dyDescent="0.25">
      <c r="A1064" s="13"/>
      <c r="B1064" s="13"/>
      <c r="C1064" s="13"/>
      <c r="D1064" s="16"/>
      <c r="E1064" s="11" t="s">
        <v>802</v>
      </c>
      <c r="F1064" s="13"/>
      <c r="G1064" s="14"/>
      <c r="H1064" s="14"/>
      <c r="I1064" s="14"/>
      <c r="J1064" s="15">
        <f>F1064*(G1064+ (G1064= 0))*(H1064+ (H1064= 0))*(I1064+ (I1064= 0))</f>
        <v>0</v>
      </c>
      <c r="K1064" s="13"/>
      <c r="L1064" s="13"/>
      <c r="M1064" s="13"/>
    </row>
    <row r="1065" spans="1:13" x14ac:dyDescent="0.25">
      <c r="A1065" s="13"/>
      <c r="B1065" s="13"/>
      <c r="C1065" s="13"/>
      <c r="D1065" s="16"/>
      <c r="E1065" s="11" t="s">
        <v>839</v>
      </c>
      <c r="F1065" s="13">
        <v>10</v>
      </c>
      <c r="G1065" s="14">
        <v>0.6</v>
      </c>
      <c r="H1065" s="14"/>
      <c r="I1065" s="14"/>
      <c r="J1065" s="15">
        <f>F1065*(G1065+ (G1065= 0))*(H1065+ (H1065= 0))*(I1065+ (I1065= 0))</f>
        <v>6</v>
      </c>
      <c r="K1065" s="13"/>
      <c r="L1065" s="13"/>
      <c r="M1065" s="13"/>
    </row>
    <row r="1066" spans="1:13" x14ac:dyDescent="0.25">
      <c r="A1066" s="13"/>
      <c r="B1066" s="13"/>
      <c r="C1066" s="13"/>
      <c r="D1066" s="16"/>
      <c r="E1066" s="11" t="s">
        <v>18</v>
      </c>
      <c r="F1066" s="13"/>
      <c r="G1066" s="14"/>
      <c r="H1066" s="14"/>
      <c r="I1066" s="14"/>
      <c r="J1066" s="15">
        <f>F1066*(G1066+ (G1066= 0))*(H1066+ (H1066= 0))*(I1066+ (I1066= 0))</f>
        <v>0</v>
      </c>
      <c r="K1066" s="13"/>
      <c r="L1066" s="13"/>
      <c r="M1066" s="13"/>
    </row>
    <row r="1067" spans="1:13" x14ac:dyDescent="0.25">
      <c r="A1067" s="13"/>
      <c r="B1067" s="13"/>
      <c r="C1067" s="13"/>
      <c r="D1067" s="16"/>
      <c r="E1067" s="13"/>
      <c r="F1067" s="13"/>
      <c r="G1067" s="13"/>
      <c r="H1067" s="13"/>
      <c r="I1067" s="13"/>
      <c r="J1067" s="17" t="s">
        <v>840</v>
      </c>
      <c r="K1067" s="10">
        <f>SUM(J1064:J1066)</f>
        <v>6</v>
      </c>
      <c r="L1067" s="14"/>
      <c r="M1067" s="10">
        <f>ROUND(L1067*K1067,2)</f>
        <v>0</v>
      </c>
    </row>
    <row r="1068" spans="1:13" ht="3" customHeight="1" x14ac:dyDescent="0.25">
      <c r="A1068" s="18"/>
      <c r="B1068" s="18"/>
      <c r="C1068" s="18"/>
      <c r="D1068" s="19"/>
      <c r="E1068" s="18"/>
      <c r="F1068" s="18"/>
      <c r="G1068" s="18"/>
      <c r="H1068" s="18"/>
      <c r="I1068" s="18"/>
      <c r="J1068" s="18"/>
      <c r="K1068" s="18"/>
      <c r="L1068" s="18"/>
      <c r="M1068" s="18"/>
    </row>
    <row r="1069" spans="1:13" x14ac:dyDescent="0.25">
      <c r="A1069" s="13"/>
      <c r="B1069" s="13"/>
      <c r="C1069" s="13"/>
      <c r="D1069" s="16"/>
      <c r="E1069" s="13"/>
      <c r="F1069" s="13"/>
      <c r="G1069" s="13"/>
      <c r="H1069" s="13"/>
      <c r="I1069" s="13"/>
      <c r="J1069" s="17" t="s">
        <v>841</v>
      </c>
      <c r="K1069" s="20">
        <v>1</v>
      </c>
      <c r="L1069" s="10">
        <f>M1022+M1027+M1036+M1053+M1060+M1067</f>
        <v>0</v>
      </c>
      <c r="M1069" s="10">
        <f>ROUND(L1069*K1069,2)</f>
        <v>0</v>
      </c>
    </row>
    <row r="1070" spans="1:13" ht="3" customHeight="1" x14ac:dyDescent="0.25">
      <c r="A1070" s="18"/>
      <c r="B1070" s="18"/>
      <c r="C1070" s="18"/>
      <c r="D1070" s="19"/>
      <c r="E1070" s="18"/>
      <c r="F1070" s="18"/>
      <c r="G1070" s="18"/>
      <c r="H1070" s="18"/>
      <c r="I1070" s="18"/>
      <c r="J1070" s="18"/>
      <c r="K1070" s="18"/>
      <c r="L1070" s="18"/>
      <c r="M1070" s="18"/>
    </row>
    <row r="1071" spans="1:13" x14ac:dyDescent="0.25">
      <c r="A1071" s="6" t="s">
        <v>842</v>
      </c>
      <c r="B1071" s="6" t="s">
        <v>17</v>
      </c>
      <c r="C1071" s="6" t="s">
        <v>18</v>
      </c>
      <c r="D1071" s="7" t="s">
        <v>843</v>
      </c>
      <c r="E1071" s="8"/>
      <c r="F1071" s="8"/>
      <c r="G1071" s="8"/>
      <c r="H1071" s="8"/>
      <c r="I1071" s="8"/>
      <c r="J1071" s="8"/>
      <c r="K1071" s="26">
        <v>1</v>
      </c>
      <c r="L1071" s="27"/>
      <c r="M1071" s="27">
        <f>ROUND(K1071*L1071,2)</f>
        <v>0</v>
      </c>
    </row>
    <row r="1072" spans="1:13" x14ac:dyDescent="0.25">
      <c r="A1072" s="13"/>
      <c r="B1072" s="13"/>
      <c r="C1072" s="13"/>
      <c r="D1072" s="16"/>
      <c r="E1072" s="13"/>
      <c r="F1072" s="13"/>
      <c r="G1072" s="13"/>
      <c r="H1072" s="13"/>
      <c r="I1072" s="13"/>
      <c r="J1072" s="17" t="s">
        <v>844</v>
      </c>
      <c r="K1072" s="20">
        <v>1</v>
      </c>
      <c r="L1072" s="10">
        <f>M95+M139+M250+M411+M551+M568+M675+M854+M945+M998+M1019+M1069+M1071</f>
        <v>0</v>
      </c>
      <c r="M1072" s="10">
        <f>ROUND(L1072*K1072,2)</f>
        <v>0</v>
      </c>
    </row>
    <row r="1073" spans="1:13" x14ac:dyDescent="0.25">
      <c r="A1073" s="13"/>
      <c r="B1073" s="13"/>
      <c r="C1073" s="13"/>
      <c r="D1073" s="16"/>
      <c r="E1073" s="13"/>
      <c r="F1073" s="13"/>
      <c r="G1073" s="13"/>
      <c r="H1073" s="13"/>
      <c r="I1073" s="13"/>
      <c r="J1073" s="13"/>
      <c r="K1073" s="13"/>
      <c r="L1073" s="13"/>
      <c r="M1073" s="13"/>
    </row>
  </sheetData>
  <dataValidations count="1">
    <dataValidation type="list" allowBlank="1" showInputMessage="1" showErrorMessage="1" sqref="B4:B65535">
      <formula1>"Capítulo,Partida,Mano de obra,Maquinaria,Material,Otros,"</formula1>
    </dataValidation>
  </dataValidation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PRIETO</dc:creator>
  <cp:lastModifiedBy>MIGUEL PRIETO</cp:lastModifiedBy>
  <dcterms:created xsi:type="dcterms:W3CDTF">2021-02-05T12:56:39Z</dcterms:created>
  <dcterms:modified xsi:type="dcterms:W3CDTF">2021-02-05T12:58:16Z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ón Presto">
    <vt:lpwstr>1.0</vt:lpwstr>
  </property>
</Properties>
</file>