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2405" windowHeight="11760"/>
  </bookViews>
  <sheets>
    <sheet name="OFERTA LOTE 1" sheetId="3" r:id="rId1"/>
  </sheets>
  <definedNames>
    <definedName name="_xlnm._FilterDatabase" localSheetId="0" hidden="1">'OFERTA LOTE 1'!$A$1:$G$29</definedName>
  </definedNames>
  <calcPr calcId="125725"/>
</workbook>
</file>

<file path=xl/calcChain.xml><?xml version="1.0" encoding="utf-8"?>
<calcChain xmlns="http://schemas.openxmlformats.org/spreadsheetml/2006/main">
  <c r="G17" i="3"/>
  <c r="E17"/>
  <c r="G18"/>
  <c r="E18"/>
  <c r="E16"/>
  <c r="E15"/>
  <c r="E10"/>
  <c r="E9"/>
  <c r="E8"/>
  <c r="G5"/>
  <c r="E5"/>
  <c r="G23"/>
  <c r="G24" s="1"/>
  <c r="G14"/>
  <c r="G7"/>
  <c r="G6"/>
  <c r="E23"/>
  <c r="E24" s="1"/>
  <c r="E14"/>
  <c r="E7"/>
  <c r="E6"/>
  <c r="E13" l="1"/>
  <c r="G9"/>
  <c r="G13"/>
  <c r="G15"/>
  <c r="G8"/>
  <c r="G10"/>
  <c r="G12"/>
  <c r="G16"/>
  <c r="E12"/>
  <c r="E11" l="1"/>
  <c r="E19" s="1"/>
  <c r="G11"/>
  <c r="G19" s="1"/>
  <c r="E25" l="1"/>
  <c r="G25"/>
  <c r="E26" l="1"/>
  <c r="E27"/>
  <c r="G26"/>
  <c r="G27"/>
  <c r="E28" l="1"/>
  <c r="G28"/>
</calcChain>
</file>

<file path=xl/sharedStrings.xml><?xml version="1.0" encoding="utf-8"?>
<sst xmlns="http://schemas.openxmlformats.org/spreadsheetml/2006/main" count="60" uniqueCount="43">
  <si>
    <t>DATOS APORTADOS POR INTIA</t>
  </si>
  <si>
    <t>A RELLENAR POR EL LICITADOR</t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</si>
  <si>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</si>
  <si>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t>(Los precios ofertados no incluyen el IVA)</t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</si>
  <si>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</si>
  <si>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t>Hormigón en solera HA-25</t>
  </si>
  <si>
    <t>Gestión de residuos</t>
  </si>
  <si>
    <t>UNIDADES DE OBRA</t>
  </si>
  <si>
    <t>UNIDAD</t>
  </si>
  <si>
    <t>m2</t>
  </si>
  <si>
    <t>m3</t>
  </si>
  <si>
    <t>Ud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</si>
  <si>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</t>
    </r>
  </si>
  <si>
    <t>OFERTA LICITACIÓN OBRAS CAMINOS DE RONCESVALLES</t>
  </si>
  <si>
    <t xml:space="preserve">Nº Unidades </t>
  </si>
  <si>
    <t>INTIA Coste  Total (€)</t>
  </si>
  <si>
    <t>Licitador  coste total (€)</t>
  </si>
  <si>
    <r>
      <t>INTIA Precio unitario máx (€)</t>
    </r>
    <r>
      <rPr>
        <b/>
        <sz val="11"/>
        <color rgb="FF000000"/>
        <rFont val="Calibri"/>
        <family val="2"/>
        <scheme val="minor"/>
      </rPr>
      <t xml:space="preserve">. </t>
    </r>
  </si>
  <si>
    <t>Precio unitario ofertado (€)</t>
  </si>
  <si>
    <t xml:space="preserve">INTIA Precio unitario máx (€). </t>
  </si>
  <si>
    <t>SEGURIDAD Y SALUD</t>
  </si>
  <si>
    <t>Seguridad y Salud</t>
  </si>
  <si>
    <t>TOTAL 1</t>
  </si>
  <si>
    <t>TOTAL 2</t>
  </si>
  <si>
    <t>CAMINOS</t>
  </si>
  <si>
    <t>Gastos Generales 6%</t>
  </si>
  <si>
    <t>Beneficio industrial 4%</t>
  </si>
  <si>
    <t xml:space="preserve">OFERTA ECONÓMICA  </t>
  </si>
  <si>
    <t>TOTAL EJECUCIÓN MATERIAL</t>
  </si>
  <si>
    <t>(Lugar, fecha y firma)</t>
  </si>
  <si>
    <t>Demolición de hormigón</t>
  </si>
  <si>
    <t>Demolición de fábrica de bloques</t>
  </si>
  <si>
    <t>Demolición de carpintería metálica</t>
  </si>
  <si>
    <t>Exc. Tierrras en cimentación</t>
  </si>
  <si>
    <t>Relleno granular 15/30</t>
  </si>
  <si>
    <t>Hormigón en masa, HM-20/B/15…</t>
  </si>
  <si>
    <t>Hormigón cimentación y muros HA-25</t>
  </si>
  <si>
    <t>Fábrica bloques hormigón revocado y pintado</t>
  </si>
  <si>
    <t>Carpintería metálica galvanizada</t>
  </si>
  <si>
    <t>Carpintería panel policarbonato</t>
  </si>
  <si>
    <t>Unión en chapa</t>
  </si>
  <si>
    <t>Pintura en paramentos</t>
  </si>
  <si>
    <t>(El precio unitario ofertado en Seguridad y salud no será inferior al  propuesto por INTIA: 1,283,00 €)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</si>
</sst>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left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2" fontId="2" fillId="0" borderId="8" xfId="0" applyNumberFormat="1" applyFont="1" applyFill="1" applyBorder="1" applyAlignment="1" applyProtection="1">
      <alignment horizontal="center" vertical="center" wrapText="1"/>
    </xf>
    <xf numFmtId="2" fontId="2" fillId="0" borderId="12" xfId="0" applyNumberFormat="1" applyFont="1" applyFill="1" applyBorder="1" applyAlignment="1" applyProtection="1">
      <alignment horizontal="center" vertical="center" wrapText="1"/>
    </xf>
    <xf numFmtId="2" fontId="2" fillId="0" borderId="3" xfId="0" applyNumberFormat="1" applyFont="1" applyFill="1" applyBorder="1" applyAlignment="1" applyProtection="1">
      <alignment horizontal="center" vertical="center" wrapText="1"/>
    </xf>
    <xf numFmtId="2" fontId="2" fillId="0" borderId="13" xfId="0" applyNumberFormat="1" applyFont="1" applyFill="1" applyBorder="1" applyAlignment="1" applyProtection="1">
      <alignment horizontal="center" vertical="center" wrapText="1"/>
    </xf>
    <xf numFmtId="2" fontId="2" fillId="0" borderId="11" xfId="0" applyNumberFormat="1" applyFont="1" applyFill="1" applyBorder="1" applyAlignment="1" applyProtection="1">
      <alignment horizontal="center" vertical="center" wrapText="1"/>
    </xf>
    <xf numFmtId="2" fontId="2" fillId="0" borderId="15" xfId="0" applyNumberFormat="1" applyFont="1" applyFill="1" applyBorder="1" applyAlignment="1" applyProtection="1">
      <alignment horizontal="center" vertical="center" wrapText="1"/>
    </xf>
    <xf numFmtId="2" fontId="2" fillId="0" borderId="17" xfId="0" applyNumberFormat="1" applyFont="1" applyFill="1" applyBorder="1" applyAlignment="1" applyProtection="1">
      <alignment horizontal="center" vertical="center" wrapText="1"/>
    </xf>
    <xf numFmtId="2" fontId="1" fillId="0" borderId="9" xfId="0" applyNumberFormat="1" applyFont="1" applyFill="1" applyBorder="1" applyAlignment="1" applyProtection="1">
      <alignment horizontal="center" vertical="center" wrapText="1"/>
    </xf>
    <xf numFmtId="2" fontId="2" fillId="0" borderId="10" xfId="0" applyNumberFormat="1" applyFont="1" applyFill="1" applyBorder="1" applyAlignment="1" applyProtection="1">
      <alignment horizontal="center" vertical="center" wrapText="1"/>
    </xf>
    <xf numFmtId="2" fontId="2" fillId="0" borderId="14" xfId="0" applyNumberFormat="1" applyFont="1" applyFill="1" applyBorder="1" applyAlignment="1" applyProtection="1">
      <alignment horizontal="center" vertical="center" wrapText="1"/>
    </xf>
    <xf numFmtId="2" fontId="2" fillId="0" borderId="4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2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0" fillId="0" borderId="14" xfId="0" applyBorder="1" applyAlignment="1">
      <alignment vertical="center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9" fillId="0" borderId="18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5" fillId="0" borderId="0" xfId="0" applyFont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left" vertical="center" wrapText="1"/>
    </xf>
    <xf numFmtId="0" fontId="2" fillId="0" borderId="19" xfId="0" applyFont="1" applyFill="1" applyBorder="1" applyAlignment="1" applyProtection="1">
      <alignment horizontal="center" vertical="center" wrapText="1"/>
    </xf>
    <xf numFmtId="0" fontId="1" fillId="0" borderId="19" xfId="0" applyFont="1" applyFill="1" applyBorder="1" applyAlignment="1" applyProtection="1">
      <alignment horizontal="center" vertical="center" wrapText="1"/>
    </xf>
    <xf numFmtId="0" fontId="1" fillId="3" borderId="20" xfId="0" applyFont="1" applyFill="1" applyBorder="1" applyAlignment="1" applyProtection="1">
      <alignment vertical="center" wrapText="1"/>
    </xf>
    <xf numFmtId="0" fontId="2" fillId="3" borderId="6" xfId="0" applyFont="1" applyFill="1" applyBorder="1" applyAlignment="1" applyProtection="1">
      <alignment horizontal="left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2" fontId="1" fillId="3" borderId="8" xfId="0" applyNumberFormat="1" applyFont="1" applyFill="1" applyBorder="1" applyAlignment="1" applyProtection="1">
      <alignment horizontal="center" vertical="center" wrapText="1"/>
    </xf>
    <xf numFmtId="2" fontId="1" fillId="4" borderId="16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Protection="1">
      <protection locked="0"/>
    </xf>
    <xf numFmtId="0" fontId="1" fillId="2" borderId="18" xfId="0" applyFont="1" applyFill="1" applyBorder="1" applyAlignment="1" applyProtection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0" fontId="1" fillId="0" borderId="26" xfId="0" applyFont="1" applyBorder="1" applyAlignment="1" applyProtection="1">
      <alignment vertical="center" wrapText="1"/>
    </xf>
    <xf numFmtId="2" fontId="1" fillId="4" borderId="1" xfId="0" applyNumberFormat="1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vertical="center" wrapText="1"/>
    </xf>
    <xf numFmtId="0" fontId="1" fillId="3" borderId="27" xfId="0" applyFont="1" applyFill="1" applyBorder="1" applyAlignment="1" applyProtection="1">
      <alignment vertical="center" wrapText="1"/>
    </xf>
    <xf numFmtId="0" fontId="1" fillId="0" borderId="28" xfId="0" applyFont="1" applyFill="1" applyBorder="1" applyAlignment="1" applyProtection="1">
      <alignment vertical="center" wrapText="1"/>
    </xf>
    <xf numFmtId="2" fontId="1" fillId="0" borderId="29" xfId="0" applyNumberFormat="1" applyFont="1" applyFill="1" applyBorder="1" applyAlignment="1" applyProtection="1">
      <alignment horizontal="center" vertical="center" wrapText="1"/>
    </xf>
    <xf numFmtId="0" fontId="1" fillId="0" borderId="30" xfId="0" applyFont="1" applyFill="1" applyBorder="1" applyAlignment="1" applyProtection="1">
      <alignment vertical="center" wrapText="1"/>
    </xf>
    <xf numFmtId="2" fontId="1" fillId="0" borderId="31" xfId="0" applyNumberFormat="1" applyFont="1" applyFill="1" applyBorder="1" applyAlignment="1" applyProtection="1">
      <alignment horizontal="center" vertical="center" wrapText="1"/>
    </xf>
    <xf numFmtId="2" fontId="1" fillId="0" borderId="32" xfId="0" applyNumberFormat="1" applyFont="1" applyFill="1" applyBorder="1" applyAlignment="1" applyProtection="1">
      <alignment horizontal="center" vertical="center" wrapText="1"/>
    </xf>
    <xf numFmtId="2" fontId="1" fillId="0" borderId="33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left"/>
      <protection locked="0"/>
    </xf>
    <xf numFmtId="0" fontId="10" fillId="6" borderId="21" xfId="0" applyFont="1" applyFill="1" applyBorder="1" applyAlignment="1" applyProtection="1">
      <alignment horizontal="center" vertical="center" wrapText="1"/>
    </xf>
    <xf numFmtId="0" fontId="11" fillId="6" borderId="22" xfId="0" applyFont="1" applyFill="1" applyBorder="1" applyProtection="1"/>
    <xf numFmtId="0" fontId="11" fillId="6" borderId="23" xfId="0" applyFont="1" applyFill="1" applyBorder="1" applyProtection="1"/>
    <xf numFmtId="0" fontId="4" fillId="2" borderId="2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25" xfId="0" applyFont="1" applyFill="1" applyBorder="1" applyAlignment="1" applyProtection="1">
      <alignment horizontal="center" vertical="center" wrapText="1"/>
    </xf>
    <xf numFmtId="0" fontId="1" fillId="5" borderId="20" xfId="0" applyFont="1" applyFill="1" applyBorder="1" applyAlignment="1" applyProtection="1">
      <alignment horizontal="center" vertical="center" wrapText="1"/>
    </xf>
    <xf numFmtId="0" fontId="0" fillId="0" borderId="6" xfId="0" applyBorder="1" applyProtection="1"/>
    <xf numFmtId="0" fontId="0" fillId="0" borderId="8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0" fillId="0" borderId="16" xfId="0" applyBorder="1" applyProtection="1"/>
    <xf numFmtId="0" fontId="1" fillId="2" borderId="24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25" xfId="0" applyFont="1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 wrapText="1"/>
    </xf>
    <xf numFmtId="0" fontId="1" fillId="5" borderId="8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16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abSelected="1" topLeftCell="A7" zoomScaleNormal="100" workbookViewId="0">
      <selection activeCell="F11" sqref="F11"/>
    </sheetView>
  </sheetViews>
  <sheetFormatPr baseColWidth="10" defaultRowHeight="15"/>
  <cols>
    <col min="1" max="1" width="37.7109375" style="3" customWidth="1"/>
    <col min="2" max="2" width="13.85546875" style="3" customWidth="1"/>
    <col min="3" max="3" width="11.42578125" style="3"/>
    <col min="4" max="4" width="13" style="3" customWidth="1"/>
    <col min="5" max="5" width="10.85546875" style="3" customWidth="1"/>
    <col min="6" max="6" width="11.42578125" style="3"/>
    <col min="7" max="7" width="11.5703125" style="3" bestFit="1" customWidth="1"/>
    <col min="8" max="8" width="37.28515625" style="2" customWidth="1"/>
    <col min="9" max="16384" width="11.42578125" style="2"/>
  </cols>
  <sheetData>
    <row r="1" spans="1:8" ht="33" customHeight="1" thickBot="1">
      <c r="A1" s="68" t="s">
        <v>13</v>
      </c>
      <c r="B1" s="69"/>
      <c r="C1" s="69"/>
      <c r="D1" s="69"/>
      <c r="E1" s="69"/>
      <c r="F1" s="69"/>
      <c r="G1" s="70"/>
    </row>
    <row r="2" spans="1:8" ht="16.5" customHeight="1" thickTop="1" thickBot="1">
      <c r="A2" s="71" t="s">
        <v>24</v>
      </c>
      <c r="B2" s="72"/>
      <c r="C2" s="72"/>
      <c r="D2" s="72"/>
      <c r="E2" s="72"/>
      <c r="F2" s="72"/>
      <c r="G2" s="73"/>
    </row>
    <row r="3" spans="1:8" ht="33.75" customHeight="1" thickBot="1">
      <c r="A3" s="74" t="s">
        <v>0</v>
      </c>
      <c r="B3" s="75"/>
      <c r="C3" s="75"/>
      <c r="D3" s="75"/>
      <c r="E3" s="76"/>
      <c r="F3" s="77" t="s">
        <v>1</v>
      </c>
      <c r="G3" s="78"/>
      <c r="H3" s="51"/>
    </row>
    <row r="4" spans="1:8" ht="43.5" thickBot="1">
      <c r="A4" s="52" t="s">
        <v>7</v>
      </c>
      <c r="B4" s="8" t="s">
        <v>8</v>
      </c>
      <c r="C4" s="9" t="s">
        <v>12</v>
      </c>
      <c r="D4" s="9" t="s">
        <v>17</v>
      </c>
      <c r="E4" s="10" t="s">
        <v>4</v>
      </c>
      <c r="F4" s="9" t="s">
        <v>18</v>
      </c>
      <c r="G4" s="9" t="s">
        <v>2</v>
      </c>
    </row>
    <row r="5" spans="1:8" ht="15.75" thickBot="1">
      <c r="A5" s="35" t="s">
        <v>30</v>
      </c>
      <c r="B5" s="33" t="s">
        <v>9</v>
      </c>
      <c r="C5" s="29">
        <v>131.55000000000001</v>
      </c>
      <c r="D5" s="26">
        <v>30.89</v>
      </c>
      <c r="E5" s="18">
        <f>+C5*D5</f>
        <v>4063.5795000000003</v>
      </c>
      <c r="F5" s="5"/>
      <c r="G5" s="53">
        <f>+C5*F5</f>
        <v>0</v>
      </c>
    </row>
    <row r="6" spans="1:8" ht="52.5" customHeight="1" thickBot="1">
      <c r="A6" s="36" t="s">
        <v>31</v>
      </c>
      <c r="B6" s="34" t="s">
        <v>9</v>
      </c>
      <c r="C6" s="29">
        <v>159.22999999999999</v>
      </c>
      <c r="D6" s="26">
        <v>13.6</v>
      </c>
      <c r="E6" s="19">
        <f t="shared" ref="E6:E16" si="0">+C6*D6</f>
        <v>2165.5279999999998</v>
      </c>
      <c r="F6" s="4"/>
      <c r="G6" s="54">
        <f>+C6*F6</f>
        <v>0</v>
      </c>
    </row>
    <row r="7" spans="1:8" ht="58.5" customHeight="1" thickBot="1">
      <c r="A7" s="35" t="s">
        <v>32</v>
      </c>
      <c r="B7" s="34" t="s">
        <v>9</v>
      </c>
      <c r="C7" s="29">
        <v>143.13</v>
      </c>
      <c r="D7" s="27">
        <v>21.56</v>
      </c>
      <c r="E7" s="19">
        <f t="shared" si="0"/>
        <v>3085.8827999999999</v>
      </c>
      <c r="F7" s="4"/>
      <c r="G7" s="54">
        <f t="shared" ref="G7:G16" si="1">+C7*F7</f>
        <v>0</v>
      </c>
    </row>
    <row r="8" spans="1:8" ht="63" customHeight="1" thickBot="1">
      <c r="A8" s="37" t="s">
        <v>33</v>
      </c>
      <c r="B8" s="34" t="s">
        <v>10</v>
      </c>
      <c r="C8" s="29">
        <v>29.8</v>
      </c>
      <c r="D8" s="27">
        <v>14.98</v>
      </c>
      <c r="E8" s="20">
        <f t="shared" si="0"/>
        <v>446.404</v>
      </c>
      <c r="F8" s="4"/>
      <c r="G8" s="54">
        <f t="shared" si="1"/>
        <v>0</v>
      </c>
    </row>
    <row r="9" spans="1:8" ht="57.75" customHeight="1" thickBot="1">
      <c r="A9" s="35" t="s">
        <v>34</v>
      </c>
      <c r="B9" s="34" t="s">
        <v>10</v>
      </c>
      <c r="C9" s="29">
        <v>135.72</v>
      </c>
      <c r="D9" s="26">
        <v>19.98</v>
      </c>
      <c r="E9" s="18">
        <f t="shared" si="0"/>
        <v>2711.6856000000002</v>
      </c>
      <c r="F9" s="4"/>
      <c r="G9" s="54">
        <f t="shared" si="1"/>
        <v>0</v>
      </c>
    </row>
    <row r="10" spans="1:8" ht="64.5" customHeight="1" thickBot="1">
      <c r="A10" s="35" t="s">
        <v>35</v>
      </c>
      <c r="B10" s="34" t="s">
        <v>10</v>
      </c>
      <c r="C10" s="29">
        <v>88.4</v>
      </c>
      <c r="D10" s="27">
        <v>99.87</v>
      </c>
      <c r="E10" s="19">
        <f t="shared" si="0"/>
        <v>8828.5080000000016</v>
      </c>
      <c r="F10" s="4"/>
      <c r="G10" s="54">
        <f t="shared" si="1"/>
        <v>0</v>
      </c>
    </row>
    <row r="11" spans="1:8" ht="54.75" customHeight="1" thickBot="1">
      <c r="A11" s="35" t="s">
        <v>36</v>
      </c>
      <c r="B11" s="34" t="s">
        <v>10</v>
      </c>
      <c r="C11" s="29">
        <v>44.04</v>
      </c>
      <c r="D11" s="26">
        <v>291.89999999999998</v>
      </c>
      <c r="E11" s="18">
        <f t="shared" si="0"/>
        <v>12855.275999999998</v>
      </c>
      <c r="F11" s="4"/>
      <c r="G11" s="54">
        <f t="shared" si="1"/>
        <v>0</v>
      </c>
    </row>
    <row r="12" spans="1:8" ht="51.75" customHeight="1" thickBot="1">
      <c r="A12" s="35" t="s">
        <v>5</v>
      </c>
      <c r="B12" s="34" t="s">
        <v>9</v>
      </c>
      <c r="C12" s="29">
        <v>285.14999999999998</v>
      </c>
      <c r="D12" s="27">
        <v>21.58</v>
      </c>
      <c r="E12" s="19">
        <f t="shared" si="0"/>
        <v>6153.5369999999994</v>
      </c>
      <c r="F12" s="4"/>
      <c r="G12" s="54">
        <f t="shared" si="1"/>
        <v>0</v>
      </c>
    </row>
    <row r="13" spans="1:8" ht="48" customHeight="1" thickBot="1">
      <c r="A13" s="35" t="s">
        <v>37</v>
      </c>
      <c r="B13" s="34" t="s">
        <v>9</v>
      </c>
      <c r="C13" s="29">
        <v>63.13</v>
      </c>
      <c r="D13" s="27">
        <v>52.63</v>
      </c>
      <c r="E13" s="21">
        <f t="shared" si="0"/>
        <v>3322.5319000000004</v>
      </c>
      <c r="F13" s="4"/>
      <c r="G13" s="54">
        <f t="shared" si="1"/>
        <v>0</v>
      </c>
    </row>
    <row r="14" spans="1:8" ht="51.75" customHeight="1" thickBot="1">
      <c r="A14" s="35" t="s">
        <v>38</v>
      </c>
      <c r="B14" s="34" t="s">
        <v>9</v>
      </c>
      <c r="C14" s="29">
        <v>99.24</v>
      </c>
      <c r="D14" s="27">
        <v>301.79000000000002</v>
      </c>
      <c r="E14" s="22">
        <f t="shared" si="0"/>
        <v>29949.639600000002</v>
      </c>
      <c r="F14" s="4"/>
      <c r="G14" s="54">
        <f t="shared" si="1"/>
        <v>0</v>
      </c>
    </row>
    <row r="15" spans="1:8" ht="48" customHeight="1" thickBot="1">
      <c r="A15" s="35" t="s">
        <v>39</v>
      </c>
      <c r="B15" s="34" t="s">
        <v>9</v>
      </c>
      <c r="C15" s="29">
        <v>100.8</v>
      </c>
      <c r="D15" s="27">
        <v>69.48</v>
      </c>
      <c r="E15" s="23">
        <f t="shared" si="0"/>
        <v>7003.5839999999998</v>
      </c>
      <c r="F15" s="4"/>
      <c r="G15" s="54">
        <f t="shared" si="1"/>
        <v>0</v>
      </c>
    </row>
    <row r="16" spans="1:8" ht="45.75" customHeight="1" thickBot="1">
      <c r="A16" s="35" t="s">
        <v>40</v>
      </c>
      <c r="B16" s="34" t="s">
        <v>9</v>
      </c>
      <c r="C16" s="29">
        <v>134.4</v>
      </c>
      <c r="D16" s="28">
        <v>16.940000000000001</v>
      </c>
      <c r="E16" s="24">
        <f t="shared" si="0"/>
        <v>2276.7360000000003</v>
      </c>
      <c r="F16" s="4"/>
      <c r="G16" s="54">
        <f t="shared" si="1"/>
        <v>0</v>
      </c>
    </row>
    <row r="17" spans="1:7" ht="45.75" customHeight="1" thickBot="1">
      <c r="A17" s="38" t="s">
        <v>41</v>
      </c>
      <c r="B17" s="34" t="s">
        <v>9</v>
      </c>
      <c r="C17" s="1">
        <v>549.41999999999996</v>
      </c>
      <c r="D17" s="1">
        <v>4.34</v>
      </c>
      <c r="E17" s="24">
        <f>+C17*D17</f>
        <v>2384.4827999999998</v>
      </c>
      <c r="F17" s="4"/>
      <c r="G17" s="54">
        <f>+C17*F17</f>
        <v>0</v>
      </c>
    </row>
    <row r="18" spans="1:7" ht="45.75" customHeight="1" thickBot="1">
      <c r="A18" s="38" t="s">
        <v>6</v>
      </c>
      <c r="B18" s="34" t="s">
        <v>11</v>
      </c>
      <c r="C18" s="1">
        <v>1</v>
      </c>
      <c r="D18" s="1">
        <v>638</v>
      </c>
      <c r="E18" s="13">
        <f>+C18*D18</f>
        <v>638</v>
      </c>
      <c r="F18" s="4"/>
      <c r="G18" s="54">
        <f>+C18*F18</f>
        <v>0</v>
      </c>
    </row>
    <row r="19" spans="1:7" ht="15.75" thickBot="1">
      <c r="A19" s="55" t="s">
        <v>22</v>
      </c>
      <c r="B19" s="7"/>
      <c r="C19" s="6"/>
      <c r="D19" s="6"/>
      <c r="E19" s="25">
        <f>SUM(E5:E18)</f>
        <v>85885.375200000009</v>
      </c>
      <c r="F19" s="11"/>
      <c r="G19" s="56">
        <f>SUM(G5:G18)</f>
        <v>0</v>
      </c>
    </row>
    <row r="20" spans="1:7" ht="16.5" thickTop="1" thickBot="1">
      <c r="A20" s="79" t="s">
        <v>20</v>
      </c>
      <c r="B20" s="80"/>
      <c r="C20" s="80"/>
      <c r="D20" s="80"/>
      <c r="E20" s="80"/>
      <c r="F20" s="80"/>
      <c r="G20" s="81"/>
    </row>
    <row r="21" spans="1:7" ht="30.75" customHeight="1" thickBot="1">
      <c r="A21" s="74" t="s">
        <v>0</v>
      </c>
      <c r="B21" s="82"/>
      <c r="C21" s="82"/>
      <c r="D21" s="82"/>
      <c r="E21" s="83"/>
      <c r="F21" s="84" t="s">
        <v>1</v>
      </c>
      <c r="G21" s="85"/>
    </row>
    <row r="22" spans="1:7" ht="50.25" customHeight="1" thickBot="1">
      <c r="A22" s="57" t="s">
        <v>7</v>
      </c>
      <c r="B22" s="8" t="s">
        <v>8</v>
      </c>
      <c r="C22" s="9" t="s">
        <v>14</v>
      </c>
      <c r="D22" s="9" t="s">
        <v>19</v>
      </c>
      <c r="E22" s="12" t="s">
        <v>15</v>
      </c>
      <c r="F22" s="9" t="s">
        <v>18</v>
      </c>
      <c r="G22" s="9" t="s">
        <v>16</v>
      </c>
    </row>
    <row r="23" spans="1:7" ht="15.75" thickBot="1">
      <c r="A23" s="32" t="s">
        <v>21</v>
      </c>
      <c r="B23" s="34" t="s">
        <v>11</v>
      </c>
      <c r="C23" s="1">
        <v>1</v>
      </c>
      <c r="D23" s="1">
        <v>1283</v>
      </c>
      <c r="E23" s="13">
        <f>+C23*D23</f>
        <v>1283</v>
      </c>
      <c r="F23" s="4">
        <v>0</v>
      </c>
      <c r="G23" s="54">
        <f>+C23*F23</f>
        <v>0</v>
      </c>
    </row>
    <row r="24" spans="1:7" ht="15.75" thickBot="1">
      <c r="A24" s="58" t="s">
        <v>23</v>
      </c>
      <c r="B24" s="7"/>
      <c r="C24" s="6"/>
      <c r="D24" s="6"/>
      <c r="E24" s="14">
        <f>SUM(E23)</f>
        <v>1283</v>
      </c>
      <c r="F24" s="11"/>
      <c r="G24" s="56">
        <f>SUM(G23)</f>
        <v>0</v>
      </c>
    </row>
    <row r="25" spans="1:7" ht="15.75" thickBot="1">
      <c r="A25" s="59" t="s">
        <v>28</v>
      </c>
      <c r="B25" s="15"/>
      <c r="C25" s="16"/>
      <c r="D25" s="16"/>
      <c r="E25" s="30">
        <f>SUM(E24+E19)</f>
        <v>87168.375200000009</v>
      </c>
      <c r="F25" s="17"/>
      <c r="G25" s="56">
        <f>+G19+G24</f>
        <v>0</v>
      </c>
    </row>
    <row r="26" spans="1:7">
      <c r="A26" s="60" t="s">
        <v>25</v>
      </c>
      <c r="B26" s="43"/>
      <c r="C26" s="44"/>
      <c r="D26" s="44"/>
      <c r="E26" s="64">
        <f>+E25*0.06</f>
        <v>5230.1025120000004</v>
      </c>
      <c r="F26" s="45"/>
      <c r="G26" s="61">
        <f>+G25*0.06</f>
        <v>0</v>
      </c>
    </row>
    <row r="27" spans="1:7" ht="15.75" thickBot="1">
      <c r="A27" s="62" t="s">
        <v>26</v>
      </c>
      <c r="B27" s="40"/>
      <c r="C27" s="41"/>
      <c r="D27" s="41"/>
      <c r="E27" s="65">
        <f>+E25*0.04</f>
        <v>3486.7350080000006</v>
      </c>
      <c r="F27" s="42"/>
      <c r="G27" s="63">
        <f>+G25*0.04</f>
        <v>0</v>
      </c>
    </row>
    <row r="28" spans="1:7" ht="15.75" thickBot="1">
      <c r="A28" s="46" t="s">
        <v>27</v>
      </c>
      <c r="B28" s="47"/>
      <c r="C28" s="48"/>
      <c r="D28" s="48"/>
      <c r="E28" s="49">
        <f>SUM(E25:E27)</f>
        <v>95885.21272000001</v>
      </c>
      <c r="F28" s="31"/>
      <c r="G28" s="50">
        <f>SUM(G25:G27)</f>
        <v>0</v>
      </c>
    </row>
    <row r="29" spans="1:7">
      <c r="A29" s="67" t="s">
        <v>3</v>
      </c>
      <c r="B29" s="67"/>
    </row>
    <row r="30" spans="1:7">
      <c r="A30" s="39" t="s">
        <v>42</v>
      </c>
      <c r="B30" s="39"/>
    </row>
    <row r="31" spans="1:7">
      <c r="A31" s="66" t="s">
        <v>29</v>
      </c>
      <c r="B31" s="66"/>
      <c r="C31" s="66"/>
      <c r="D31" s="66"/>
      <c r="E31" s="66"/>
      <c r="F31" s="66"/>
      <c r="G31" s="66"/>
    </row>
  </sheetData>
  <sheetProtection password="EB41" sheet="1" objects="1" scenarios="1"/>
  <autoFilter ref="A1:G29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9">
    <mergeCell ref="A31:G31"/>
    <mergeCell ref="A29:B29"/>
    <mergeCell ref="A1:G1"/>
    <mergeCell ref="A2:G2"/>
    <mergeCell ref="A3:E3"/>
    <mergeCell ref="F3:G3"/>
    <mergeCell ref="A20:G20"/>
    <mergeCell ref="A21:E21"/>
    <mergeCell ref="F21:G21"/>
  </mergeCells>
  <dataValidations count="3">
    <dataValidation type="decimal" operator="lessThanOrEqual" allowBlank="1" showInputMessage="1" showErrorMessage="1" sqref="F7">
      <formula1>D7</formula1>
    </dataValidation>
    <dataValidation type="decimal" operator="greaterThanOrEqual" allowBlank="1" showInputMessage="1" showErrorMessage="1" sqref="F23">
      <formula1>E23</formula1>
    </dataValidation>
    <dataValidation type="decimal" operator="lessThanOrEqual" allowBlank="1" showInputMessage="1" showErrorMessage="1" sqref="F17 F12 F13 F14 F15 F16 F18 F11 F10 F9 F8 F6 F5">
      <formula1>D5</formula1>
    </dataValidation>
  </dataValidation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INTIA</dc:creator>
  <cp:lastModifiedBy>INTIA</cp:lastModifiedBy>
  <cp:lastPrinted>2019-12-20T09:16:52Z</cp:lastPrinted>
  <dcterms:created xsi:type="dcterms:W3CDTF">2019-06-17T07:39:03Z</dcterms:created>
  <dcterms:modified xsi:type="dcterms:W3CDTF">2019-12-20T11:32:39Z</dcterms:modified>
</cp:coreProperties>
</file>